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 updateLinks="never" codeName="ЭтаКнига" defaultThemeVersion="124226"/>
  <mc:AlternateContent xmlns:mc="http://schemas.openxmlformats.org/markup-compatibility/2006">
    <mc:Choice Requires="x15">
      <x15ac:absPath xmlns:x15ac="http://schemas.microsoft.com/office/spreadsheetml/2010/11/ac" url="D:\программирование\WPF\Program Files\ComstrOtdelWPF\WpfApp1\WpfApp1\Excep\"/>
    </mc:Choice>
  </mc:AlternateContent>
  <bookViews>
    <workbookView xWindow="-120" yWindow="-120" windowWidth="51840" windowHeight="21240" tabRatio="738" firstSheet="2" activeTab="3"/>
  </bookViews>
  <sheets>
    <sheet name="Плёночный мдф" sheetId="9" state="hidden" r:id="rId1"/>
    <sheet name="Массив" sheetId="10" state="hidden" r:id="rId2"/>
    <sheet name="Столешницы" sheetId="12" r:id="rId3"/>
    <sheet name="Фурнитура" sheetId="13" r:id="rId4"/>
    <sheet name="Ручки" sheetId="14" r:id="rId5"/>
    <sheet name="Скрытые ручки " sheetId="15" r:id="rId6"/>
    <sheet name="ДЕКОРЫ (материалы)" sheetId="17" r:id="rId7"/>
    <sheet name="Тех инф + декор  крашенный  " sheetId="18" r:id="rId8"/>
    <sheet name="Тех инф шпон" sheetId="19" r:id="rId9"/>
    <sheet name=" массив PAN FASAD" sheetId="20" state="hidden" r:id="rId10"/>
    <sheet name="массив ЗОВ_древ" sheetId="21" state="hidden" r:id="rId11"/>
    <sheet name="Витражи" sheetId="23" state="hidden" r:id="rId12"/>
  </sheets>
  <externalReferences>
    <externalReference r:id="rId13"/>
    <externalReference r:id="rId14"/>
  </externalReferences>
  <definedNames>
    <definedName name="Z_DFF1BFB2_7AD8_4AD9_8352_C6D516A7EB1A_.wvu.Cols" localSheetId="11" hidden="1">Витражи!$J:$M</definedName>
    <definedName name="Z_DFF1BFB2_7AD8_4AD9_8352_C6D516A7EB1A_.wvu.Cols" localSheetId="1" hidden="1">Массив!$A:$M</definedName>
    <definedName name="Z_DFF1BFB2_7AD8_4AD9_8352_C6D516A7EB1A_.wvu.Cols" localSheetId="10" hidden="1">'массив ЗОВ_древ'!$A:$G</definedName>
    <definedName name="Z_DFF1BFB2_7AD8_4AD9_8352_C6D516A7EB1A_.wvu.Cols" localSheetId="0" hidden="1">'Плёночный мдф'!$A:$N</definedName>
    <definedName name="Z_DFF1BFB2_7AD8_4AD9_8352_C6D516A7EB1A_.wvu.Cols" localSheetId="7" hidden="1">'Тех инф + декор  крашенный  '!$A:$B</definedName>
    <definedName name="Z_DFF1BFB2_7AD8_4AD9_8352_C6D516A7EB1A_.wvu.PrintArea" localSheetId="9" hidden="1">' массив PAN FASAD'!$B$2:$AA$233</definedName>
    <definedName name="Z_DFF1BFB2_7AD8_4AD9_8352_C6D516A7EB1A_.wvu.PrintArea" localSheetId="1" hidden="1">Массив!$N$1:$Y$418</definedName>
    <definedName name="Z_DFF1BFB2_7AD8_4AD9_8352_C6D516A7EB1A_.wvu.PrintArea" localSheetId="0" hidden="1">'Плёночный мдф'!$P$1:$AA$419</definedName>
    <definedName name="Z_DFF1BFB2_7AD8_4AD9_8352_C6D516A7EB1A_.wvu.PrintArea" localSheetId="4" hidden="1">Ручки!$C$2:$G$317</definedName>
    <definedName name="Z_DFF1BFB2_7AD8_4AD9_8352_C6D516A7EB1A_.wvu.PrintArea" localSheetId="5" hidden="1">'Скрытые ручки '!$C$1:$I$86</definedName>
    <definedName name="Z_DFF1BFB2_7AD8_4AD9_8352_C6D516A7EB1A_.wvu.PrintArea" localSheetId="2" hidden="1">Столешницы!$B$1:$G$55</definedName>
    <definedName name="Z_DFF1BFB2_7AD8_4AD9_8352_C6D516A7EB1A_.wvu.PrintArea" localSheetId="3" hidden="1">Фурнитура!$B$1:$H$763</definedName>
    <definedName name="Z_DFF1BFB2_7AD8_4AD9_8352_C6D516A7EB1A_.wvu.PrintTitles" localSheetId="1" hidden="1">Массив!$1:$3</definedName>
    <definedName name="Z_DFF1BFB2_7AD8_4AD9_8352_C6D516A7EB1A_.wvu.PrintTitles" localSheetId="0" hidden="1">'Плёночный мдф'!$1:$4</definedName>
    <definedName name="Z_DFF1BFB2_7AD8_4AD9_8352_C6D516A7EB1A_.wvu.Rows" localSheetId="11" hidden="1">Витражи!$34:$34</definedName>
    <definedName name="Z_DFF1BFB2_7AD8_4AD9_8352_C6D516A7EB1A_.wvu.Rows" localSheetId="6" hidden="1">'ДЕКОРЫ (материалы)'!#REF!,'ДЕКОРЫ (материалы)'!$582:$791,'ДЕКОРЫ (материалы)'!$794:$877,'ДЕКОРЫ (материалы)'!#REF!,'ДЕКОРЫ (материалы)'!#REF!,'ДЕКОРЫ (материалы)'!#REF!,'ДЕКОРЫ (материалы)'!#REF!</definedName>
    <definedName name="Z_DFF1BFB2_7AD8_4AD9_8352_C6D516A7EB1A_.wvu.Rows" localSheetId="1" hidden="1">Массив!$185:$186</definedName>
    <definedName name="Z_DFF1BFB2_7AD8_4AD9_8352_C6D516A7EB1A_.wvu.Rows" localSheetId="0" hidden="1">'Плёночный мдф'!$3:$3,'Плёночный мдф'!$375:$376</definedName>
    <definedName name="Алюм" localSheetId="6">'[1]АЛЛ. ФАСАДЫ'!$K$47:$K$55</definedName>
    <definedName name="Алюм" localSheetId="2">'[1]АЛЛ. ФАСАДЫ'!$K$47:$K$55</definedName>
    <definedName name="Алюм">'[2]АЛЛ. ФАСАДЫ'!$K$47:$K$55</definedName>
    <definedName name="вставка" localSheetId="6">'[1]АЛЛ. ФАСАДЫ'!$K$62:$K$82</definedName>
    <definedName name="вставка" localSheetId="2">'[1]АЛЛ. ФАСАДЫ'!$K$62:$K$82</definedName>
    <definedName name="вставка">'[2]АЛЛ. ФАСАДЫ'!$K$62:$K$82</definedName>
    <definedName name="_xlnm.Print_Titles" localSheetId="1">Массив!$1:$3</definedName>
    <definedName name="_xlnm.Print_Titles" localSheetId="0">'Плёночный мдф'!$1:$4</definedName>
    <definedName name="_xlnm.Print_Area" localSheetId="9">' массив PAN FASAD'!$B$2:$AA$233</definedName>
    <definedName name="_xlnm.Print_Area" localSheetId="1">Массив!$N$1:$Y$418</definedName>
    <definedName name="_xlnm.Print_Area" localSheetId="0">'Плёночный мдф'!$P$1:$AA$419</definedName>
    <definedName name="_xlnm.Print_Area" localSheetId="4">Ручки!$C$2:$G$317</definedName>
    <definedName name="_xlnm.Print_Area" localSheetId="5">'Скрытые ручки '!$C$1:$I$86</definedName>
    <definedName name="_xlnm.Print_Area" localSheetId="2">Столешницы!$B$1:$G$55</definedName>
    <definedName name="_xlnm.Print_Area" localSheetId="3">Фурнитура!$B$1:$H$763</definedName>
  </definedNames>
  <calcPr calcId="162913" fullPrecision="0"/>
  <customWorkbookViews>
    <customWorkbookView name="User - Личное представление" guid="{DFF1BFB2-7AD8-4AD9-8352-C6D516A7EB1A}" mergeInterval="0" personalView="1" windowWidth="1366" windowHeight="728" tabRatio="738" activeSheetId="1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F228" i="13" l="1"/>
  <c r="F227" i="13"/>
  <c r="F225" i="13"/>
  <c r="F223" i="13"/>
  <c r="F221" i="13"/>
  <c r="E345" i="13" l="1"/>
  <c r="E346" i="13"/>
  <c r="H42" i="15" l="1"/>
  <c r="H43" i="15"/>
  <c r="H44" i="15"/>
  <c r="H45" i="15"/>
  <c r="H46" i="15"/>
  <c r="H47" i="15"/>
  <c r="H48" i="15"/>
  <c r="H49" i="15"/>
  <c r="H50" i="15"/>
  <c r="H51" i="15"/>
  <c r="H52" i="15"/>
  <c r="H53" i="15"/>
  <c r="H41" i="15"/>
  <c r="H57" i="15"/>
  <c r="H58" i="15"/>
  <c r="H59" i="15"/>
  <c r="H60" i="15"/>
  <c r="H61" i="15"/>
  <c r="H62" i="15"/>
  <c r="H63" i="15"/>
  <c r="H64" i="15"/>
  <c r="H65" i="15"/>
  <c r="H66" i="15"/>
  <c r="H67" i="15"/>
  <c r="H56" i="15"/>
  <c r="H35" i="15"/>
  <c r="H36" i="15"/>
  <c r="H37" i="15"/>
  <c r="H38" i="15"/>
  <c r="H34" i="15"/>
  <c r="H24" i="15"/>
  <c r="H25" i="15"/>
  <c r="H26" i="15"/>
  <c r="H27" i="15"/>
  <c r="H28" i="15"/>
  <c r="H29" i="15"/>
  <c r="H30" i="15"/>
  <c r="H31" i="15"/>
  <c r="H23" i="15"/>
  <c r="H13" i="15"/>
  <c r="H14" i="15"/>
  <c r="H15" i="15"/>
  <c r="H16" i="15"/>
  <c r="H17" i="15"/>
  <c r="H18" i="15"/>
  <c r="H19" i="15"/>
  <c r="H20" i="15"/>
  <c r="H12" i="15"/>
  <c r="H5" i="15"/>
  <c r="H6" i="15"/>
  <c r="H7" i="15"/>
  <c r="H8" i="15"/>
  <c r="H9" i="15"/>
  <c r="H4" i="15"/>
  <c r="H72" i="15"/>
  <c r="H73" i="15"/>
  <c r="H74" i="15"/>
  <c r="H75" i="15"/>
  <c r="H76" i="15"/>
  <c r="H77" i="15"/>
  <c r="H70" i="15"/>
  <c r="H71" i="15"/>
  <c r="H80" i="15"/>
  <c r="H81" i="15"/>
  <c r="H82" i="15"/>
  <c r="H83" i="15"/>
  <c r="H84" i="15"/>
  <c r="H85" i="15"/>
  <c r="H86" i="15"/>
  <c r="H79" i="15"/>
  <c r="E300" i="13"/>
  <c r="E301" i="13"/>
  <c r="E299" i="13"/>
  <c r="E167" i="13" l="1"/>
  <c r="E14" i="13"/>
  <c r="E15" i="13"/>
  <c r="E13" i="13"/>
  <c r="F231" i="14" l="1"/>
  <c r="F232" i="14"/>
  <c r="F233" i="14"/>
  <c r="F234" i="14"/>
  <c r="F235" i="14"/>
  <c r="F236" i="14"/>
  <c r="F237" i="14"/>
  <c r="F238" i="14"/>
  <c r="F239" i="14"/>
  <c r="F240" i="14"/>
  <c r="F241" i="14"/>
  <c r="F242" i="14"/>
  <c r="F243" i="14"/>
  <c r="F244" i="14"/>
  <c r="F229" i="14"/>
  <c r="F230" i="14"/>
  <c r="F228" i="14"/>
  <c r="E166" i="13" l="1"/>
  <c r="F45" i="18" l="1"/>
  <c r="G44" i="18"/>
  <c r="F44" i="18"/>
  <c r="G43" i="18"/>
  <c r="F43" i="18"/>
  <c r="G42" i="18"/>
  <c r="F42" i="18"/>
  <c r="G41" i="18"/>
  <c r="F41" i="18"/>
  <c r="G40" i="18"/>
  <c r="F40" i="18"/>
  <c r="G35" i="18"/>
  <c r="F35" i="18"/>
  <c r="G34" i="18"/>
  <c r="F34" i="18"/>
  <c r="F33" i="18"/>
  <c r="G32" i="18"/>
  <c r="F32" i="18"/>
  <c r="G31" i="18"/>
  <c r="F31" i="18"/>
  <c r="F27" i="18"/>
  <c r="G26" i="18"/>
  <c r="F26" i="18"/>
  <c r="G25" i="18"/>
  <c r="F25" i="18"/>
  <c r="F30" i="18"/>
  <c r="G29" i="18"/>
  <c r="F29" i="18"/>
  <c r="G28" i="18"/>
  <c r="F28" i="18"/>
  <c r="A32" i="15" l="1"/>
  <c r="H32" i="15" s="1"/>
  <c r="A21" i="15"/>
  <c r="H21" i="15" s="1"/>
  <c r="A68" i="15" l="1"/>
  <c r="H68" i="15" s="1"/>
  <c r="A54" i="15"/>
  <c r="H54" i="15" s="1"/>
  <c r="F54" i="18" l="1"/>
  <c r="F55" i="18"/>
  <c r="F8" i="18"/>
  <c r="F325" i="13" l="1"/>
  <c r="E510" i="13" l="1"/>
  <c r="E511" i="13"/>
  <c r="E512" i="13"/>
  <c r="E513" i="13"/>
  <c r="E495" i="13"/>
  <c r="E496" i="13"/>
  <c r="E497" i="13"/>
  <c r="E498" i="13"/>
  <c r="E499" i="13"/>
  <c r="E500" i="13"/>
  <c r="E501" i="13"/>
  <c r="E5" i="13" l="1"/>
  <c r="E6" i="13"/>
  <c r="E7" i="13"/>
  <c r="E8" i="13"/>
  <c r="E9" i="13"/>
  <c r="E4" i="13"/>
  <c r="E514" i="13" l="1"/>
  <c r="E406" i="13"/>
  <c r="E401" i="13"/>
  <c r="E402" i="13"/>
  <c r="E403" i="13"/>
  <c r="E396" i="13"/>
  <c r="E397" i="13"/>
  <c r="E398" i="13"/>
  <c r="E399" i="13"/>
  <c r="E400" i="13"/>
  <c r="F313" i="13" l="1"/>
  <c r="F314" i="13"/>
  <c r="F315" i="13"/>
  <c r="E303" i="13"/>
  <c r="E304" i="13"/>
  <c r="E305" i="13"/>
  <c r="E302" i="13"/>
  <c r="E20" i="13"/>
  <c r="E21" i="13"/>
  <c r="E22" i="13"/>
  <c r="E23" i="13"/>
  <c r="E24" i="13"/>
  <c r="E19" i="13"/>
  <c r="F38" i="18" l="1"/>
  <c r="G38" i="18"/>
  <c r="F39" i="18"/>
  <c r="G39" i="18"/>
  <c r="F37" i="18"/>
  <c r="G37" i="18"/>
  <c r="F46" i="18"/>
  <c r="G46" i="18"/>
  <c r="F47" i="18"/>
  <c r="G47" i="18"/>
  <c r="F48" i="18"/>
  <c r="G48" i="18"/>
  <c r="F49" i="18"/>
  <c r="G49" i="18"/>
  <c r="F50" i="18"/>
  <c r="G50" i="18"/>
  <c r="F51" i="18"/>
  <c r="G51" i="18"/>
  <c r="F52" i="18"/>
  <c r="F53" i="18"/>
  <c r="F56" i="18"/>
  <c r="G56" i="18"/>
  <c r="F57" i="18"/>
  <c r="G57" i="18"/>
  <c r="F23" i="18"/>
  <c r="G23" i="18"/>
  <c r="F24" i="18"/>
  <c r="F36" i="18"/>
  <c r="G36" i="18"/>
  <c r="G22" i="18"/>
  <c r="F22" i="18"/>
  <c r="F13" i="18" l="1"/>
  <c r="F12" i="18"/>
  <c r="F7" i="18"/>
  <c r="E52" i="13"/>
  <c r="G20" i="12" l="1"/>
  <c r="G21" i="12"/>
  <c r="G22" i="12"/>
  <c r="G19" i="12"/>
  <c r="E469" i="13"/>
  <c r="F337" i="13"/>
  <c r="E349" i="13"/>
  <c r="E348" i="13"/>
  <c r="E372" i="13"/>
  <c r="E371" i="13"/>
  <c r="E370" i="13"/>
  <c r="E369" i="13"/>
  <c r="F326" i="13" l="1"/>
  <c r="F324" i="13"/>
  <c r="F4" i="18" l="1"/>
  <c r="E160" i="13" l="1"/>
  <c r="E152" i="13"/>
  <c r="E389" i="13" l="1"/>
  <c r="E390" i="13"/>
  <c r="E391" i="13"/>
  <c r="E392" i="13"/>
  <c r="E393" i="13"/>
  <c r="E394" i="13"/>
  <c r="E395" i="13"/>
  <c r="E404" i="13"/>
  <c r="E405" i="13"/>
  <c r="E407" i="13"/>
  <c r="E408" i="13"/>
  <c r="E409" i="13"/>
  <c r="E410" i="13"/>
  <c r="E411" i="13"/>
  <c r="E412" i="13"/>
  <c r="E413" i="13"/>
  <c r="E414" i="13"/>
  <c r="F122" i="14" l="1"/>
  <c r="F123" i="14"/>
  <c r="F124" i="14"/>
  <c r="F125" i="14"/>
  <c r="F126" i="14"/>
  <c r="F127" i="14"/>
  <c r="F128" i="14"/>
  <c r="E17" i="19"/>
  <c r="E15" i="19"/>
  <c r="E16" i="19"/>
  <c r="E14" i="19"/>
  <c r="E6" i="19" l="1"/>
  <c r="E7" i="19"/>
  <c r="E8" i="19"/>
  <c r="E9" i="19"/>
  <c r="E10" i="19"/>
  <c r="E11" i="19"/>
  <c r="E12" i="19"/>
  <c r="E13" i="19"/>
  <c r="E18" i="19"/>
  <c r="E19" i="19"/>
  <c r="E502" i="13"/>
  <c r="E503" i="13"/>
  <c r="E504" i="13"/>
  <c r="E505" i="13"/>
  <c r="E506" i="13"/>
  <c r="E507" i="13"/>
  <c r="E508" i="13"/>
  <c r="E509" i="13"/>
  <c r="E494" i="13"/>
  <c r="E439" i="13"/>
  <c r="E440" i="13"/>
  <c r="E441" i="13"/>
  <c r="E442" i="13"/>
  <c r="E443" i="13"/>
  <c r="E444" i="13"/>
  <c r="E445" i="13"/>
  <c r="E446" i="13"/>
  <c r="E447" i="13"/>
  <c r="E448" i="13"/>
  <c r="E449" i="13"/>
  <c r="E450" i="13"/>
  <c r="E451" i="13"/>
  <c r="E452" i="13"/>
  <c r="E438" i="13"/>
  <c r="E373" i="13"/>
  <c r="E374" i="13"/>
  <c r="E375" i="13"/>
  <c r="E376" i="13"/>
  <c r="E377" i="13"/>
  <c r="E378" i="13"/>
  <c r="E379" i="13"/>
  <c r="E380" i="13"/>
  <c r="E381" i="13"/>
  <c r="E382" i="13"/>
  <c r="E383" i="13"/>
  <c r="E384" i="13"/>
  <c r="E385" i="13"/>
  <c r="E368" i="13"/>
  <c r="E347" i="13" l="1"/>
  <c r="E350" i="13"/>
  <c r="E351" i="13"/>
  <c r="E352" i="13"/>
  <c r="E353" i="13"/>
  <c r="F340" i="13"/>
  <c r="F341" i="13"/>
  <c r="F342" i="13"/>
  <c r="F339" i="13"/>
  <c r="F336" i="13"/>
  <c r="F320" i="13"/>
  <c r="F321" i="13"/>
  <c r="F322" i="13"/>
  <c r="F323" i="13"/>
  <c r="F319" i="13"/>
  <c r="F318" i="13"/>
  <c r="F317" i="13"/>
  <c r="F316" i="13"/>
  <c r="E297" i="13"/>
  <c r="E298" i="13"/>
  <c r="E296" i="13"/>
  <c r="E307" i="13"/>
  <c r="E308" i="13"/>
  <c r="E309" i="13"/>
  <c r="E306" i="13"/>
  <c r="F226" i="13"/>
  <c r="F229" i="13"/>
  <c r="F224" i="13"/>
  <c r="E165" i="13"/>
  <c r="E164" i="13"/>
  <c r="E154" i="13"/>
  <c r="E155" i="13"/>
  <c r="E156" i="13"/>
  <c r="E157" i="13"/>
  <c r="E158" i="13"/>
  <c r="E159" i="13"/>
  <c r="E161" i="13"/>
  <c r="E162" i="13"/>
  <c r="E168" i="13"/>
  <c r="E169" i="13"/>
  <c r="E149" i="13"/>
  <c r="E62" i="13"/>
  <c r="E42" i="13"/>
  <c r="E38" i="13"/>
  <c r="E29" i="13"/>
  <c r="E30" i="13"/>
  <c r="E31" i="13"/>
  <c r="E32" i="13"/>
  <c r="E33" i="13"/>
  <c r="E34" i="13"/>
  <c r="E35" i="13"/>
  <c r="E36" i="13"/>
  <c r="E37" i="13"/>
  <c r="E39" i="13"/>
  <c r="E40" i="13"/>
  <c r="E41" i="13"/>
  <c r="E43" i="13"/>
  <c r="E44" i="13"/>
  <c r="E45" i="13"/>
  <c r="E46" i="13"/>
  <c r="E47" i="13"/>
  <c r="E48" i="13"/>
  <c r="E49" i="13"/>
  <c r="E50" i="13"/>
  <c r="E51" i="13"/>
  <c r="E53" i="13"/>
  <c r="E54" i="13"/>
  <c r="E55" i="13"/>
  <c r="E56" i="13"/>
  <c r="E57" i="13"/>
  <c r="E58" i="13"/>
  <c r="E59" i="13"/>
  <c r="E60" i="13"/>
  <c r="E61" i="13"/>
  <c r="E63" i="13"/>
  <c r="E64" i="13"/>
  <c r="F297" i="14"/>
  <c r="F225" i="14"/>
  <c r="F226" i="14"/>
  <c r="F227" i="14"/>
  <c r="F200" i="14"/>
  <c r="F201" i="14"/>
  <c r="F202" i="14"/>
  <c r="F203" i="14"/>
  <c r="F204" i="14"/>
  <c r="F205" i="14"/>
  <c r="F206" i="14"/>
  <c r="F207" i="14"/>
  <c r="F208" i="14"/>
  <c r="F209" i="14"/>
  <c r="F210" i="14"/>
  <c r="F211" i="14"/>
  <c r="F212" i="14"/>
  <c r="F213" i="14"/>
  <c r="F214" i="14"/>
  <c r="F215" i="14"/>
  <c r="F216" i="14"/>
  <c r="F217" i="14"/>
  <c r="F218" i="14"/>
  <c r="F219" i="14"/>
  <c r="F220" i="14"/>
  <c r="F221" i="14"/>
  <c r="F222" i="14"/>
  <c r="F223" i="14"/>
  <c r="F224" i="14"/>
  <c r="E5" i="19" l="1"/>
  <c r="E4" i="19" l="1"/>
  <c r="G27" i="12" l="1"/>
  <c r="G28" i="12"/>
  <c r="G29" i="12"/>
  <c r="G30" i="12"/>
  <c r="G31" i="12"/>
  <c r="G32" i="12"/>
  <c r="G33" i="12"/>
  <c r="G24" i="12"/>
  <c r="G25" i="12"/>
  <c r="G26" i="12"/>
  <c r="G23" i="12"/>
  <c r="E153" i="13" l="1"/>
  <c r="F198" i="14" l="1"/>
  <c r="F199" i="14"/>
  <c r="F259" i="14" l="1"/>
  <c r="F260" i="14"/>
  <c r="F261" i="14"/>
  <c r="F262" i="14"/>
  <c r="F263" i="14"/>
  <c r="F264" i="14"/>
  <c r="F265" i="14"/>
  <c r="F266" i="14"/>
  <c r="F267" i="14"/>
  <c r="F268" i="14"/>
  <c r="F269" i="14"/>
  <c r="F270" i="14"/>
  <c r="F220" i="13" l="1"/>
  <c r="F222" i="13"/>
  <c r="G7" i="12" l="1"/>
  <c r="G8" i="12"/>
  <c r="G12" i="12"/>
  <c r="F10" i="18" l="1"/>
  <c r="E473" i="13" l="1"/>
  <c r="E474" i="13"/>
  <c r="E475" i="13"/>
  <c r="E476" i="13"/>
  <c r="E477" i="13"/>
  <c r="E478" i="13"/>
  <c r="E479" i="13"/>
  <c r="E480" i="13"/>
  <c r="E481" i="13"/>
  <c r="E482" i="13"/>
  <c r="E483" i="13"/>
  <c r="E484" i="13"/>
  <c r="E485" i="13"/>
  <c r="E486" i="13"/>
  <c r="E487" i="13"/>
  <c r="E488" i="13"/>
  <c r="E489" i="13"/>
  <c r="E490" i="13"/>
  <c r="E491" i="13"/>
  <c r="E472" i="13"/>
  <c r="E418" i="13"/>
  <c r="E419" i="13"/>
  <c r="E420" i="13"/>
  <c r="E421" i="13"/>
  <c r="E422" i="13"/>
  <c r="E423" i="13"/>
  <c r="E424" i="13"/>
  <c r="E425" i="13"/>
  <c r="E426" i="13"/>
  <c r="E427" i="13"/>
  <c r="E428" i="13"/>
  <c r="E429" i="13"/>
  <c r="E430" i="13"/>
  <c r="E431" i="13"/>
  <c r="E432" i="13"/>
  <c r="E433" i="13"/>
  <c r="E434" i="13"/>
  <c r="E435" i="13"/>
  <c r="E436" i="13"/>
  <c r="E437" i="13"/>
  <c r="E417" i="13"/>
  <c r="F361" i="13"/>
  <c r="F362" i="13"/>
  <c r="F363" i="13"/>
  <c r="F364" i="13"/>
  <c r="F365" i="13"/>
  <c r="F360" i="13"/>
  <c r="E28" i="13"/>
  <c r="F33" i="14" l="1"/>
  <c r="L37" i="21" l="1"/>
  <c r="L36" i="21"/>
  <c r="L35" i="21"/>
  <c r="L32" i="21"/>
  <c r="L33" i="21"/>
  <c r="L31" i="21"/>
  <c r="N27" i="21"/>
  <c r="N28" i="21"/>
  <c r="N29" i="21"/>
  <c r="N26" i="21"/>
  <c r="K24" i="21"/>
  <c r="K21" i="21"/>
  <c r="L18" i="21"/>
  <c r="K18" i="21"/>
  <c r="K13" i="21"/>
  <c r="L13" i="21"/>
  <c r="M13" i="21"/>
  <c r="K14" i="21"/>
  <c r="L14" i="21"/>
  <c r="M14" i="21"/>
  <c r="K15" i="21"/>
  <c r="L15" i="21"/>
  <c r="M15" i="21"/>
  <c r="L12" i="21"/>
  <c r="M12" i="21"/>
  <c r="K12" i="21"/>
  <c r="K9" i="21"/>
  <c r="K5" i="21"/>
  <c r="L5" i="21"/>
  <c r="M5" i="21"/>
  <c r="N5" i="21"/>
  <c r="O5" i="21"/>
  <c r="P5" i="21"/>
  <c r="K6" i="21"/>
  <c r="L6" i="21"/>
  <c r="M6" i="21"/>
  <c r="N6" i="21"/>
  <c r="O6" i="21"/>
  <c r="K7" i="21"/>
  <c r="L7" i="21"/>
  <c r="M7" i="21"/>
  <c r="N7" i="21"/>
  <c r="O7" i="21"/>
  <c r="P7" i="21"/>
  <c r="L4" i="21"/>
  <c r="M4" i="21"/>
  <c r="N4" i="21"/>
  <c r="O4" i="21"/>
  <c r="P4" i="21"/>
  <c r="K4" i="21"/>
  <c r="G6" i="21"/>
  <c r="P6" i="21" s="1"/>
  <c r="F11" i="18" l="1"/>
  <c r="F9" i="18"/>
  <c r="F6" i="18"/>
  <c r="F5" i="18"/>
  <c r="E456" i="13" l="1"/>
  <c r="E457" i="13"/>
  <c r="E458" i="13"/>
  <c r="E459" i="13"/>
  <c r="E460" i="13"/>
  <c r="E461" i="13"/>
  <c r="E462" i="13"/>
  <c r="E463" i="13"/>
  <c r="E464" i="13"/>
  <c r="E465" i="13"/>
  <c r="E466" i="13"/>
  <c r="E467" i="13"/>
  <c r="E468" i="13"/>
  <c r="E455" i="13"/>
  <c r="E388" i="13"/>
  <c r="F328" i="13"/>
  <c r="F329" i="13"/>
  <c r="F330" i="13"/>
  <c r="F331" i="13"/>
  <c r="F332" i="13"/>
  <c r="F333" i="13"/>
  <c r="F334" i="13"/>
  <c r="F327" i="13"/>
  <c r="E151" i="13"/>
  <c r="F219" i="13"/>
  <c r="E150" i="13"/>
  <c r="G13" i="12" l="1"/>
  <c r="G14" i="12"/>
  <c r="G16" i="12"/>
  <c r="G18" i="12"/>
  <c r="G5" i="12"/>
  <c r="G6" i="12"/>
  <c r="G4" i="12"/>
  <c r="G17" i="12"/>
  <c r="G15" i="12"/>
  <c r="F4" i="14" l="1"/>
  <c r="F5" i="14"/>
  <c r="F6" i="14"/>
  <c r="F7" i="14"/>
  <c r="F8" i="14"/>
  <c r="F9" i="14"/>
  <c r="F10" i="14"/>
  <c r="F11" i="14"/>
  <c r="F12" i="14"/>
  <c r="F13" i="14"/>
  <c r="F14" i="14"/>
  <c r="F15" i="14"/>
  <c r="F16" i="14"/>
  <c r="F17" i="14"/>
  <c r="F18" i="14"/>
  <c r="F19" i="14"/>
  <c r="F20" i="14"/>
  <c r="F21" i="14"/>
  <c r="F22" i="14"/>
  <c r="F23" i="14"/>
  <c r="F24" i="14"/>
  <c r="F25" i="14"/>
  <c r="F26" i="14"/>
  <c r="F27" i="14"/>
  <c r="F28" i="14"/>
  <c r="F29" i="14"/>
  <c r="F30" i="14"/>
  <c r="F31" i="14"/>
  <c r="F32" i="14"/>
  <c r="F34" i="14"/>
  <c r="F35" i="14"/>
  <c r="F36" i="14"/>
  <c r="F37" i="14"/>
  <c r="F38" i="14"/>
  <c r="F39" i="14"/>
  <c r="F40" i="14"/>
  <c r="F41" i="14"/>
  <c r="F42" i="14"/>
  <c r="F43" i="14"/>
  <c r="F44" i="14"/>
  <c r="F45" i="14"/>
  <c r="F46" i="14"/>
  <c r="F47" i="14"/>
  <c r="F48" i="14"/>
  <c r="F49" i="14"/>
  <c r="F50" i="14"/>
  <c r="F51" i="14"/>
  <c r="F52" i="14"/>
  <c r="F53" i="14"/>
  <c r="F54" i="14"/>
  <c r="F55" i="14"/>
  <c r="F56" i="14"/>
  <c r="F57" i="14"/>
  <c r="F58" i="14"/>
  <c r="F59" i="14"/>
  <c r="F60" i="14"/>
  <c r="F61" i="14"/>
  <c r="F62" i="14"/>
  <c r="F63" i="14"/>
  <c r="F64" i="14"/>
  <c r="F65" i="14"/>
  <c r="F66" i="14"/>
  <c r="F67" i="14"/>
  <c r="F68" i="14"/>
  <c r="F69" i="14"/>
  <c r="F70" i="14"/>
  <c r="F71" i="14"/>
  <c r="F72" i="14"/>
  <c r="F73" i="14"/>
  <c r="F74" i="14"/>
  <c r="F75" i="14"/>
  <c r="F76" i="14"/>
  <c r="F77" i="14"/>
  <c r="F78" i="14"/>
  <c r="F79" i="14"/>
  <c r="F80" i="14"/>
  <c r="F81" i="14"/>
  <c r="F82" i="14"/>
  <c r="F83" i="14"/>
  <c r="F84" i="14"/>
  <c r="F85" i="14"/>
  <c r="F86" i="14"/>
  <c r="F87" i="14"/>
  <c r="F88" i="14"/>
  <c r="F89" i="14"/>
  <c r="F90" i="14"/>
  <c r="F91" i="14"/>
  <c r="F92" i="14"/>
  <c r="F93" i="14"/>
  <c r="F94" i="14"/>
  <c r="F95" i="14"/>
  <c r="F96" i="14"/>
  <c r="F97" i="14"/>
  <c r="F98" i="14"/>
  <c r="F99" i="14"/>
  <c r="F100" i="14"/>
  <c r="F101" i="14"/>
  <c r="F102" i="14"/>
  <c r="F103" i="14"/>
  <c r="F104" i="14"/>
  <c r="F105" i="14"/>
  <c r="F106" i="14"/>
  <c r="F107" i="14"/>
  <c r="F108" i="14"/>
  <c r="F109" i="14"/>
  <c r="F110" i="14"/>
  <c r="F111" i="14"/>
  <c r="F112" i="14"/>
  <c r="F113" i="14"/>
  <c r="F114" i="14"/>
  <c r="F115" i="14"/>
  <c r="F116" i="14"/>
  <c r="F117" i="14"/>
  <c r="F118" i="14"/>
  <c r="F119" i="14"/>
  <c r="F120" i="14"/>
  <c r="F121" i="14"/>
  <c r="F129" i="14"/>
  <c r="F130" i="14"/>
  <c r="F131" i="14"/>
  <c r="F132" i="14"/>
  <c r="F133" i="14"/>
  <c r="F134" i="14"/>
  <c r="F135" i="14"/>
  <c r="F136" i="14"/>
  <c r="F137" i="14"/>
  <c r="F138" i="14"/>
  <c r="F139" i="14"/>
  <c r="F140" i="14"/>
  <c r="F141" i="14"/>
  <c r="F142" i="14"/>
  <c r="F143" i="14"/>
  <c r="F144" i="14"/>
  <c r="F145" i="14"/>
  <c r="F146" i="14"/>
  <c r="F147" i="14"/>
  <c r="F148" i="14"/>
  <c r="F149" i="14"/>
  <c r="F150" i="14"/>
  <c r="F151" i="14"/>
  <c r="F152" i="14"/>
  <c r="F153" i="14"/>
  <c r="F154" i="14"/>
  <c r="F155" i="14"/>
  <c r="F156" i="14"/>
  <c r="F157" i="14"/>
  <c r="F158" i="14"/>
  <c r="F159" i="14"/>
  <c r="F160" i="14"/>
  <c r="F161" i="14"/>
  <c r="F162" i="14"/>
  <c r="F163" i="14"/>
  <c r="F164" i="14"/>
  <c r="F165" i="14"/>
  <c r="F166" i="14"/>
  <c r="F167" i="14"/>
  <c r="F168" i="14"/>
  <c r="F169" i="14"/>
  <c r="F170" i="14"/>
  <c r="F171" i="14"/>
  <c r="F172" i="14"/>
  <c r="F173" i="14"/>
  <c r="F174" i="14"/>
  <c r="F175" i="14"/>
  <c r="F176" i="14"/>
  <c r="F177" i="14"/>
  <c r="F178" i="14"/>
  <c r="F179" i="14"/>
  <c r="F180" i="14"/>
  <c r="F181" i="14"/>
  <c r="F182" i="14"/>
  <c r="F183" i="14"/>
  <c r="F184" i="14"/>
  <c r="F185" i="14"/>
  <c r="F186" i="14"/>
  <c r="F187" i="14"/>
  <c r="F188" i="14"/>
  <c r="F189" i="14"/>
  <c r="F190" i="14"/>
  <c r="F191" i="14"/>
  <c r="F192" i="14"/>
  <c r="F193" i="14"/>
  <c r="F194" i="14"/>
  <c r="F195" i="14"/>
  <c r="F196" i="14"/>
  <c r="F197" i="14"/>
  <c r="F245" i="14"/>
  <c r="F246" i="14"/>
  <c r="F247" i="14"/>
  <c r="F248" i="14"/>
  <c r="F249" i="14"/>
  <c r="F250" i="14"/>
  <c r="F251" i="14"/>
  <c r="F252" i="14"/>
  <c r="F253" i="14"/>
  <c r="F254" i="14"/>
  <c r="F255" i="14"/>
  <c r="F256" i="14"/>
  <c r="F257" i="14"/>
  <c r="F258" i="14"/>
  <c r="F271" i="14"/>
  <c r="F272" i="14"/>
  <c r="F273" i="14"/>
  <c r="F274" i="14"/>
  <c r="F275" i="14"/>
  <c r="F276" i="14"/>
  <c r="F277" i="14"/>
  <c r="F278" i="14"/>
  <c r="F279" i="14"/>
  <c r="F280" i="14"/>
  <c r="F281" i="14"/>
  <c r="F282" i="14"/>
  <c r="F283" i="14"/>
  <c r="F284" i="14"/>
  <c r="F285" i="14"/>
  <c r="F286" i="14"/>
  <c r="F287" i="14"/>
  <c r="F288" i="14"/>
  <c r="F289" i="14"/>
  <c r="F290" i="14"/>
  <c r="F291" i="14"/>
  <c r="F292" i="14"/>
  <c r="F293" i="14"/>
  <c r="F294" i="14"/>
  <c r="F295" i="14"/>
  <c r="F296" i="14"/>
  <c r="F298" i="14"/>
  <c r="F299" i="14"/>
  <c r="F300" i="14"/>
  <c r="F301" i="14"/>
  <c r="F302" i="14"/>
  <c r="F303" i="14"/>
  <c r="F304" i="14"/>
  <c r="F305" i="14"/>
  <c r="F306" i="14"/>
  <c r="F307" i="14"/>
  <c r="F308" i="14"/>
  <c r="F309" i="14"/>
  <c r="F310" i="14"/>
  <c r="F311" i="14"/>
  <c r="F312" i="14"/>
  <c r="F313" i="14"/>
  <c r="F314" i="14"/>
  <c r="F315" i="14"/>
  <c r="F316" i="14"/>
  <c r="A295" i="10" l="1"/>
  <c r="B295" i="10"/>
  <c r="C295" i="10"/>
  <c r="A296" i="10"/>
  <c r="B296" i="10"/>
  <c r="C296" i="10"/>
  <c r="A297" i="10"/>
  <c r="B297" i="10"/>
  <c r="C297" i="10"/>
  <c r="A298" i="10"/>
  <c r="B298" i="10"/>
  <c r="C298" i="10"/>
  <c r="A299" i="10"/>
  <c r="B299" i="10"/>
  <c r="C299" i="10"/>
  <c r="A300" i="10"/>
  <c r="B300" i="10"/>
  <c r="C300" i="10"/>
  <c r="A301" i="10"/>
  <c r="B301" i="10"/>
  <c r="C301" i="10"/>
  <c r="A302" i="10"/>
  <c r="B302" i="10"/>
  <c r="C302" i="10"/>
  <c r="A303" i="10"/>
  <c r="B303" i="10"/>
  <c r="C303" i="10"/>
  <c r="A304" i="10"/>
  <c r="B304" i="10"/>
  <c r="C304" i="10"/>
  <c r="A305" i="10"/>
  <c r="B305" i="10"/>
  <c r="C305" i="10"/>
  <c r="A306" i="10"/>
  <c r="B306" i="10"/>
  <c r="C306" i="10"/>
  <c r="A307" i="10"/>
  <c r="B307" i="10"/>
  <c r="C307" i="10"/>
  <c r="A308" i="10"/>
  <c r="B308" i="10"/>
  <c r="C308" i="10"/>
  <c r="A309" i="10"/>
  <c r="B309" i="10"/>
  <c r="C309" i="10"/>
  <c r="A310" i="10"/>
  <c r="B310" i="10"/>
  <c r="C310" i="10"/>
  <c r="A311" i="10"/>
  <c r="B311" i="10"/>
  <c r="C311" i="10"/>
  <c r="A312" i="10"/>
  <c r="B312" i="10"/>
  <c r="C312" i="10"/>
  <c r="A313" i="10"/>
  <c r="B313" i="10"/>
  <c r="C313" i="10"/>
  <c r="A314" i="10"/>
  <c r="B314" i="10"/>
  <c r="C314" i="10"/>
  <c r="A315" i="10"/>
  <c r="B315" i="10"/>
  <c r="C315" i="10"/>
  <c r="A316" i="10"/>
  <c r="B316" i="10"/>
  <c r="C316" i="10"/>
  <c r="A317" i="10"/>
  <c r="B317" i="10"/>
  <c r="C317" i="10"/>
  <c r="A318" i="10"/>
  <c r="B318" i="10"/>
  <c r="C318" i="10"/>
  <c r="A319" i="10"/>
  <c r="B319" i="10"/>
  <c r="C319" i="10"/>
  <c r="A320" i="10"/>
  <c r="B320" i="10"/>
  <c r="C320" i="10"/>
  <c r="A321" i="10"/>
  <c r="B321" i="10"/>
  <c r="C321" i="10"/>
  <c r="A322" i="10"/>
  <c r="B322" i="10"/>
  <c r="C322" i="10"/>
  <c r="D322" i="10"/>
  <c r="A323" i="10"/>
  <c r="B323" i="10"/>
  <c r="C323" i="10"/>
  <c r="A324" i="10"/>
  <c r="B324" i="10"/>
  <c r="C324" i="10"/>
  <c r="A325" i="10"/>
  <c r="B325" i="10"/>
  <c r="C325" i="10"/>
  <c r="A326" i="10"/>
  <c r="B326" i="10"/>
  <c r="C326" i="10"/>
  <c r="A327" i="10"/>
  <c r="B327" i="10"/>
  <c r="C327" i="10"/>
  <c r="A328" i="10"/>
  <c r="B328" i="10"/>
  <c r="C328" i="10"/>
  <c r="A329" i="10"/>
  <c r="B329" i="10"/>
  <c r="C329" i="10"/>
  <c r="A330" i="10"/>
  <c r="C330" i="10"/>
  <c r="A331" i="10"/>
  <c r="A332" i="10"/>
  <c r="A333" i="10"/>
  <c r="A334" i="10"/>
  <c r="A335" i="10"/>
  <c r="A336" i="10"/>
  <c r="A337" i="10"/>
  <c r="B337" i="10"/>
  <c r="C337" i="10"/>
  <c r="A338" i="10"/>
  <c r="B338" i="10"/>
  <c r="C338" i="10"/>
  <c r="A339" i="10"/>
  <c r="B339" i="10"/>
  <c r="C339" i="10"/>
  <c r="A340" i="10"/>
  <c r="B340" i="10"/>
  <c r="C340" i="10"/>
  <c r="A341" i="10"/>
  <c r="B341" i="10"/>
  <c r="C341" i="10"/>
  <c r="A342" i="10"/>
  <c r="B342" i="10"/>
  <c r="C342" i="10"/>
  <c r="A343" i="10"/>
  <c r="B343" i="10"/>
  <c r="C343" i="10"/>
  <c r="A344" i="10"/>
  <c r="B344" i="10"/>
  <c r="C344" i="10"/>
  <c r="A345" i="10"/>
  <c r="A346" i="10"/>
  <c r="A347" i="10"/>
  <c r="A348" i="10"/>
  <c r="A349" i="10"/>
  <c r="A350" i="10"/>
  <c r="B350" i="10"/>
  <c r="C350" i="10"/>
  <c r="A351" i="10"/>
  <c r="B351" i="10"/>
  <c r="C351" i="10"/>
  <c r="A352" i="10"/>
  <c r="A353" i="10"/>
  <c r="B353" i="10"/>
  <c r="C353" i="10"/>
  <c r="A354" i="10"/>
  <c r="B354" i="10"/>
  <c r="C354" i="10"/>
  <c r="A355" i="10"/>
  <c r="B355" i="10"/>
  <c r="C355" i="10"/>
  <c r="A356" i="10"/>
  <c r="B356" i="10"/>
  <c r="C356" i="10"/>
  <c r="A357" i="10"/>
  <c r="B357" i="10"/>
  <c r="C357" i="10"/>
  <c r="A358" i="10"/>
  <c r="B358" i="10"/>
  <c r="C358" i="10"/>
  <c r="A359" i="10"/>
  <c r="B359" i="10"/>
  <c r="C359" i="10"/>
  <c r="A360" i="10"/>
  <c r="B360" i="10"/>
  <c r="C360" i="10"/>
  <c r="A361" i="10"/>
  <c r="A362" i="10"/>
  <c r="A363" i="10"/>
  <c r="A364" i="10"/>
  <c r="A365" i="10"/>
  <c r="A366" i="10"/>
  <c r="A367" i="10"/>
  <c r="A368" i="10"/>
  <c r="A369" i="10"/>
  <c r="B369" i="10"/>
  <c r="C369" i="10"/>
  <c r="A370" i="10"/>
  <c r="B370" i="10"/>
  <c r="C370" i="10"/>
  <c r="A371" i="10"/>
  <c r="B371" i="10"/>
  <c r="C371" i="10"/>
  <c r="A372" i="10"/>
  <c r="B372" i="10"/>
  <c r="C372" i="10"/>
  <c r="A373" i="10"/>
  <c r="B373" i="10"/>
  <c r="C373" i="10"/>
  <c r="A374" i="10"/>
  <c r="B374" i="10"/>
  <c r="C374" i="10"/>
  <c r="A375" i="10"/>
  <c r="B375" i="10"/>
  <c r="C375" i="10"/>
  <c r="A376" i="10"/>
  <c r="B376" i="10"/>
  <c r="C376" i="10"/>
  <c r="A377" i="10"/>
  <c r="A378" i="10"/>
  <c r="B378" i="10"/>
  <c r="C378" i="10"/>
  <c r="A379" i="10"/>
  <c r="A380" i="10"/>
  <c r="A381" i="10"/>
  <c r="A382" i="10"/>
  <c r="A383" i="10"/>
  <c r="A384" i="10"/>
  <c r="A385" i="10"/>
  <c r="B385" i="10"/>
  <c r="C385" i="10"/>
  <c r="A386" i="10"/>
  <c r="B386" i="10"/>
  <c r="C386" i="10"/>
  <c r="A387" i="10"/>
  <c r="B387" i="10"/>
  <c r="C387" i="10"/>
  <c r="A388" i="10"/>
  <c r="B388" i="10"/>
  <c r="C388" i="10"/>
  <c r="A389" i="10"/>
  <c r="B389" i="10"/>
  <c r="C389" i="10"/>
  <c r="A390" i="10"/>
  <c r="B390" i="10"/>
  <c r="C390" i="10"/>
  <c r="A391" i="10"/>
  <c r="B391" i="10"/>
  <c r="C391" i="10"/>
  <c r="A392" i="10"/>
  <c r="B392" i="10"/>
  <c r="C392" i="10"/>
  <c r="A393" i="10"/>
  <c r="A394" i="10"/>
  <c r="A395" i="10"/>
  <c r="A396" i="10"/>
  <c r="A397" i="10"/>
  <c r="O397" i="10" s="1"/>
  <c r="A398" i="10"/>
  <c r="O398" i="10" s="1"/>
  <c r="A399" i="10"/>
  <c r="O399" i="10" s="1"/>
  <c r="B399" i="10"/>
  <c r="C399" i="10"/>
  <c r="Q399" i="10" s="1"/>
  <c r="A400" i="10"/>
  <c r="O400" i="10" s="1"/>
  <c r="B400" i="10"/>
  <c r="C400" i="10"/>
  <c r="Q400" i="10" s="1"/>
  <c r="A401" i="10"/>
  <c r="O401" i="10" s="1"/>
  <c r="B401" i="10"/>
  <c r="C401" i="10"/>
  <c r="Q401" i="10" s="1"/>
  <c r="A402" i="10"/>
  <c r="O402" i="10" s="1"/>
  <c r="B402" i="10"/>
  <c r="P402" i="10" s="1"/>
  <c r="C402" i="10"/>
  <c r="Q402" i="10" s="1"/>
  <c r="A403" i="10"/>
  <c r="O403" i="10" s="1"/>
  <c r="B403" i="10"/>
  <c r="P403" i="10" s="1"/>
  <c r="C403" i="10"/>
  <c r="Q403" i="10" s="1"/>
  <c r="A404" i="10"/>
  <c r="O404" i="10" s="1"/>
  <c r="B404" i="10"/>
  <c r="P404" i="10" s="1"/>
  <c r="C404" i="10"/>
  <c r="Q404" i="10" s="1"/>
  <c r="A405" i="10"/>
  <c r="O405" i="10" s="1"/>
  <c r="A406" i="10"/>
  <c r="O406" i="10" s="1"/>
  <c r="A407" i="10"/>
  <c r="O407" i="10" s="1"/>
  <c r="A408" i="10"/>
  <c r="O408" i="10" s="1"/>
  <c r="A409" i="10"/>
  <c r="O409" i="10" s="1"/>
  <c r="A410" i="10"/>
  <c r="O410" i="10" s="1"/>
  <c r="A411" i="10"/>
  <c r="O411" i="10" s="1"/>
  <c r="B411" i="10"/>
  <c r="P411" i="10" s="1"/>
  <c r="C411" i="10"/>
  <c r="Q411" i="10" s="1"/>
  <c r="A412" i="10"/>
  <c r="O412" i="10" s="1"/>
  <c r="B412" i="10"/>
  <c r="P412" i="10" s="1"/>
  <c r="C412" i="10"/>
  <c r="Q412" i="10" s="1"/>
  <c r="A413" i="10"/>
  <c r="O413" i="10" s="1"/>
  <c r="B413" i="10"/>
  <c r="P413" i="10" s="1"/>
  <c r="C413" i="10"/>
  <c r="Q413" i="10" s="1"/>
  <c r="A414" i="10"/>
  <c r="O414" i="10" s="1"/>
  <c r="B414" i="10"/>
  <c r="P414" i="10" s="1"/>
  <c r="C414" i="10"/>
  <c r="Q414" i="10" s="1"/>
  <c r="A415" i="10"/>
  <c r="O415" i="10" s="1"/>
  <c r="B415" i="10"/>
  <c r="P415" i="10" s="1"/>
  <c r="C415" i="10"/>
  <c r="Q415" i="10" s="1"/>
  <c r="A416" i="10"/>
  <c r="O416" i="10" s="1"/>
  <c r="B416" i="10"/>
  <c r="P416" i="10" s="1"/>
  <c r="C416" i="10"/>
  <c r="Q416" i="10" s="1"/>
  <c r="A417" i="10"/>
  <c r="O417" i="10" s="1"/>
  <c r="B417" i="10"/>
  <c r="P417" i="10" s="1"/>
  <c r="C417" i="10"/>
  <c r="Q417" i="10" s="1"/>
  <c r="A418" i="10"/>
  <c r="O418" i="10" s="1"/>
  <c r="B418" i="10"/>
  <c r="P418" i="10" s="1"/>
  <c r="C418" i="10"/>
  <c r="Q418" i="10" s="1"/>
  <c r="A419" i="10"/>
  <c r="B419" i="10"/>
  <c r="C419" i="10"/>
  <c r="D419" i="10"/>
  <c r="A420" i="10"/>
  <c r="B420" i="10"/>
  <c r="C420" i="10"/>
  <c r="D420" i="10"/>
  <c r="A421" i="10"/>
  <c r="B421" i="10"/>
  <c r="C421" i="10"/>
  <c r="D421" i="10"/>
  <c r="L322" i="10" l="1"/>
  <c r="J419" i="10"/>
  <c r="H322" i="10"/>
  <c r="F322" i="10"/>
  <c r="H421" i="10"/>
  <c r="F420" i="10"/>
  <c r="J421" i="10"/>
  <c r="H419" i="10"/>
  <c r="F421" i="10"/>
  <c r="F419" i="10"/>
  <c r="P401" i="10"/>
  <c r="L421" i="10"/>
  <c r="L420" i="10"/>
  <c r="H420" i="10"/>
  <c r="L419" i="10"/>
  <c r="J420" i="10"/>
  <c r="P400" i="10"/>
  <c r="P399" i="10"/>
  <c r="J322" i="10"/>
  <c r="E322" i="10"/>
  <c r="E421" i="10"/>
  <c r="G421" i="10"/>
  <c r="I421" i="10"/>
  <c r="K421" i="10"/>
  <c r="E420" i="10"/>
  <c r="G420" i="10"/>
  <c r="I420" i="10"/>
  <c r="K420" i="10"/>
  <c r="E419" i="10"/>
  <c r="G419" i="10"/>
  <c r="I419" i="10"/>
  <c r="K419" i="10"/>
  <c r="K322" i="10"/>
  <c r="I322" i="10"/>
  <c r="G322" i="10"/>
  <c r="D601" i="9" l="1"/>
  <c r="C601" i="9"/>
  <c r="B601" i="9"/>
  <c r="A601" i="9"/>
  <c r="D600" i="9"/>
  <c r="C600" i="9"/>
  <c r="B600" i="9"/>
  <c r="A600" i="9"/>
  <c r="D599" i="9"/>
  <c r="C599" i="9"/>
  <c r="B599" i="9"/>
  <c r="A599" i="9"/>
  <c r="D598" i="9"/>
  <c r="C598" i="9"/>
  <c r="B598" i="9"/>
  <c r="A598" i="9"/>
  <c r="D597" i="9"/>
  <c r="C597" i="9"/>
  <c r="B597" i="9"/>
  <c r="A597" i="9"/>
  <c r="D596" i="9"/>
  <c r="C596" i="9"/>
  <c r="B596" i="9"/>
  <c r="A596" i="9"/>
  <c r="D595" i="9"/>
  <c r="C595" i="9"/>
  <c r="B595" i="9"/>
  <c r="A595" i="9"/>
  <c r="D594" i="9"/>
  <c r="C594" i="9"/>
  <c r="B594" i="9"/>
  <c r="A594" i="9"/>
  <c r="D593" i="9"/>
  <c r="C593" i="9"/>
  <c r="B593" i="9"/>
  <c r="A593" i="9"/>
  <c r="D592" i="9"/>
  <c r="C592" i="9"/>
  <c r="B592" i="9"/>
  <c r="A592" i="9"/>
  <c r="D591" i="9"/>
  <c r="C591" i="9"/>
  <c r="B591" i="9"/>
  <c r="A591" i="9"/>
  <c r="D590" i="9"/>
  <c r="C590" i="9"/>
  <c r="B590" i="9"/>
  <c r="A590" i="9"/>
  <c r="D589" i="9"/>
  <c r="C589" i="9"/>
  <c r="B589" i="9"/>
  <c r="A589" i="9"/>
  <c r="D588" i="9"/>
  <c r="C588" i="9"/>
  <c r="B588" i="9"/>
  <c r="A588" i="9"/>
  <c r="D587" i="9"/>
  <c r="C587" i="9"/>
  <c r="B587" i="9"/>
  <c r="A587" i="9"/>
  <c r="D586" i="9"/>
  <c r="C586" i="9"/>
  <c r="B586" i="9"/>
  <c r="A586" i="9"/>
  <c r="D585" i="9"/>
  <c r="C585" i="9"/>
  <c r="B585" i="9"/>
  <c r="A585" i="9"/>
  <c r="D584" i="9"/>
  <c r="C584" i="9"/>
  <c r="B584" i="9"/>
  <c r="A584" i="9"/>
  <c r="D583" i="9"/>
  <c r="C583" i="9"/>
  <c r="B583" i="9"/>
  <c r="A583" i="9"/>
  <c r="D582" i="9"/>
  <c r="C582" i="9"/>
  <c r="B582" i="9"/>
  <c r="A582" i="9"/>
  <c r="D581" i="9"/>
  <c r="C581" i="9"/>
  <c r="B581" i="9"/>
  <c r="A581" i="9"/>
  <c r="D580" i="9"/>
  <c r="C580" i="9"/>
  <c r="B580" i="9"/>
  <c r="A580" i="9"/>
  <c r="D579" i="9"/>
  <c r="C579" i="9"/>
  <c r="B579" i="9"/>
  <c r="A579" i="9"/>
  <c r="D578" i="9"/>
  <c r="C578" i="9"/>
  <c r="B578" i="9"/>
  <c r="A578" i="9"/>
  <c r="D577" i="9"/>
  <c r="C577" i="9"/>
  <c r="B577" i="9"/>
  <c r="A577" i="9"/>
  <c r="D576" i="9"/>
  <c r="C576" i="9"/>
  <c r="B576" i="9"/>
  <c r="A576" i="9"/>
  <c r="D575" i="9"/>
  <c r="C575" i="9"/>
  <c r="B575" i="9"/>
  <c r="A575" i="9"/>
  <c r="D574" i="9"/>
  <c r="C574" i="9"/>
  <c r="B574" i="9"/>
  <c r="A574" i="9"/>
  <c r="D573" i="9"/>
  <c r="C573" i="9"/>
  <c r="B573" i="9"/>
  <c r="A573" i="9"/>
  <c r="D572" i="9"/>
  <c r="C572" i="9"/>
  <c r="B572" i="9"/>
  <c r="A572" i="9"/>
  <c r="D571" i="9"/>
  <c r="C571" i="9"/>
  <c r="B571" i="9"/>
  <c r="A571" i="9"/>
  <c r="D570" i="9"/>
  <c r="C570" i="9"/>
  <c r="B570" i="9"/>
  <c r="A570" i="9"/>
  <c r="D569" i="9"/>
  <c r="C569" i="9"/>
  <c r="B569" i="9"/>
  <c r="A569" i="9"/>
  <c r="D568" i="9"/>
  <c r="C568" i="9"/>
  <c r="B568" i="9"/>
  <c r="A568" i="9"/>
  <c r="D567" i="9"/>
  <c r="C567" i="9"/>
  <c r="B567" i="9"/>
  <c r="A567" i="9"/>
  <c r="D566" i="9"/>
  <c r="C566" i="9"/>
  <c r="B566" i="9"/>
  <c r="A566" i="9"/>
  <c r="D565" i="9"/>
  <c r="C565" i="9"/>
  <c r="B565" i="9"/>
  <c r="A565" i="9"/>
  <c r="D564" i="9"/>
  <c r="C564" i="9"/>
  <c r="B564" i="9"/>
  <c r="A564" i="9"/>
  <c r="D563" i="9"/>
  <c r="C563" i="9"/>
  <c r="B563" i="9"/>
  <c r="A563" i="9"/>
  <c r="D562" i="9"/>
  <c r="C562" i="9"/>
  <c r="B562" i="9"/>
  <c r="A562" i="9"/>
  <c r="D561" i="9"/>
  <c r="C561" i="9"/>
  <c r="B561" i="9"/>
  <c r="A561" i="9"/>
  <c r="D560" i="9"/>
  <c r="C560" i="9"/>
  <c r="B560" i="9"/>
  <c r="A560" i="9"/>
  <c r="D559" i="9"/>
  <c r="C559" i="9"/>
  <c r="B559" i="9"/>
  <c r="A559" i="9"/>
  <c r="D558" i="9"/>
  <c r="C558" i="9"/>
  <c r="B558" i="9"/>
  <c r="A558" i="9"/>
  <c r="D557" i="9"/>
  <c r="C557" i="9"/>
  <c r="B557" i="9"/>
  <c r="A557" i="9"/>
  <c r="D556" i="9"/>
  <c r="C556" i="9"/>
  <c r="B556" i="9"/>
  <c r="A556" i="9"/>
  <c r="D555" i="9"/>
  <c r="C555" i="9"/>
  <c r="B555" i="9"/>
  <c r="A555" i="9"/>
  <c r="D554" i="9"/>
  <c r="C554" i="9"/>
  <c r="B554" i="9"/>
  <c r="A554" i="9"/>
  <c r="D553" i="9"/>
  <c r="C553" i="9"/>
  <c r="B553" i="9"/>
  <c r="A553" i="9"/>
  <c r="D552" i="9"/>
  <c r="C552" i="9"/>
  <c r="B552" i="9"/>
  <c r="A552" i="9"/>
  <c r="D551" i="9"/>
  <c r="C551" i="9"/>
  <c r="B551" i="9"/>
  <c r="A551" i="9"/>
  <c r="D550" i="9"/>
  <c r="C550" i="9"/>
  <c r="B550" i="9"/>
  <c r="A550" i="9"/>
  <c r="D549" i="9"/>
  <c r="C549" i="9"/>
  <c r="B549" i="9"/>
  <c r="A549" i="9"/>
  <c r="D548" i="9"/>
  <c r="C548" i="9"/>
  <c r="B548" i="9"/>
  <c r="A548" i="9"/>
  <c r="D547" i="9"/>
  <c r="C547" i="9"/>
  <c r="B547" i="9"/>
  <c r="A547" i="9"/>
  <c r="D546" i="9"/>
  <c r="C546" i="9"/>
  <c r="B546" i="9"/>
  <c r="A546" i="9"/>
  <c r="D545" i="9"/>
  <c r="C545" i="9"/>
  <c r="B545" i="9"/>
  <c r="A545" i="9"/>
  <c r="D544" i="9"/>
  <c r="C544" i="9"/>
  <c r="B544" i="9"/>
  <c r="A544" i="9"/>
  <c r="D543" i="9"/>
  <c r="C543" i="9"/>
  <c r="B543" i="9"/>
  <c r="A543" i="9"/>
  <c r="D542" i="9"/>
  <c r="C542" i="9"/>
  <c r="B542" i="9"/>
  <c r="A542" i="9"/>
  <c r="D541" i="9"/>
  <c r="C541" i="9"/>
  <c r="B541" i="9"/>
  <c r="A541" i="9"/>
  <c r="D540" i="9"/>
  <c r="C540" i="9"/>
  <c r="B540" i="9"/>
  <c r="A540" i="9"/>
  <c r="D539" i="9"/>
  <c r="C539" i="9"/>
  <c r="B539" i="9"/>
  <c r="A539" i="9"/>
  <c r="D538" i="9"/>
  <c r="C538" i="9"/>
  <c r="B538" i="9"/>
  <c r="A538" i="9"/>
  <c r="D537" i="9"/>
  <c r="C537" i="9"/>
  <c r="B537" i="9"/>
  <c r="A537" i="9"/>
  <c r="D536" i="9"/>
  <c r="C536" i="9"/>
  <c r="B536" i="9"/>
  <c r="A536" i="9"/>
  <c r="D535" i="9"/>
  <c r="C535" i="9"/>
  <c r="B535" i="9"/>
  <c r="A535" i="9"/>
  <c r="D534" i="9"/>
  <c r="C534" i="9"/>
  <c r="B534" i="9"/>
  <c r="A534" i="9"/>
  <c r="D533" i="9"/>
  <c r="C533" i="9"/>
  <c r="B533" i="9"/>
  <c r="A533" i="9"/>
  <c r="D532" i="9"/>
  <c r="C532" i="9"/>
  <c r="B532" i="9"/>
  <c r="A532" i="9"/>
  <c r="D531" i="9"/>
  <c r="C531" i="9"/>
  <c r="B531" i="9"/>
  <c r="A531" i="9"/>
  <c r="D530" i="9"/>
  <c r="C530" i="9"/>
  <c r="B530" i="9"/>
  <c r="A530" i="9"/>
  <c r="D529" i="9"/>
  <c r="C529" i="9"/>
  <c r="B529" i="9"/>
  <c r="A529" i="9"/>
  <c r="D528" i="9"/>
  <c r="C528" i="9"/>
  <c r="B528" i="9"/>
  <c r="A528" i="9"/>
  <c r="D527" i="9"/>
  <c r="C527" i="9"/>
  <c r="B527" i="9"/>
  <c r="A527" i="9"/>
  <c r="D526" i="9"/>
  <c r="C526" i="9"/>
  <c r="B526" i="9"/>
  <c r="A526" i="9"/>
  <c r="D525" i="9"/>
  <c r="C525" i="9"/>
  <c r="B525" i="9"/>
  <c r="A525" i="9"/>
  <c r="D524" i="9"/>
  <c r="C524" i="9"/>
  <c r="B524" i="9"/>
  <c r="A524" i="9"/>
  <c r="D523" i="9"/>
  <c r="C523" i="9"/>
  <c r="B523" i="9"/>
  <c r="A523" i="9"/>
  <c r="D522" i="9"/>
  <c r="C522" i="9"/>
  <c r="B522" i="9"/>
  <c r="A522" i="9"/>
  <c r="D521" i="9"/>
  <c r="C521" i="9"/>
  <c r="B521" i="9"/>
  <c r="A521" i="9"/>
  <c r="D520" i="9"/>
  <c r="C520" i="9"/>
  <c r="B520" i="9"/>
  <c r="A520" i="9"/>
  <c r="D519" i="9"/>
  <c r="C519" i="9"/>
  <c r="B519" i="9"/>
  <c r="A519" i="9"/>
  <c r="D518" i="9"/>
  <c r="C518" i="9"/>
  <c r="B518" i="9"/>
  <c r="A518" i="9"/>
  <c r="D517" i="9"/>
  <c r="C517" i="9"/>
  <c r="B517" i="9"/>
  <c r="A517" i="9"/>
  <c r="D516" i="9"/>
  <c r="C516" i="9"/>
  <c r="B516" i="9"/>
  <c r="A516" i="9"/>
  <c r="D515" i="9"/>
  <c r="C515" i="9"/>
  <c r="B515" i="9"/>
  <c r="A515" i="9"/>
  <c r="D514" i="9"/>
  <c r="C514" i="9"/>
  <c r="B514" i="9"/>
  <c r="A514" i="9"/>
  <c r="D513" i="9"/>
  <c r="C513" i="9"/>
  <c r="B513" i="9"/>
  <c r="A513" i="9"/>
  <c r="D512" i="9"/>
  <c r="C512" i="9"/>
  <c r="B512" i="9"/>
  <c r="A512" i="9"/>
  <c r="D511" i="9"/>
  <c r="C511" i="9"/>
  <c r="B511" i="9"/>
  <c r="A511" i="9"/>
  <c r="D510" i="9"/>
  <c r="C510" i="9"/>
  <c r="B510" i="9"/>
  <c r="A510" i="9"/>
  <c r="D509" i="9"/>
  <c r="C509" i="9"/>
  <c r="B509" i="9"/>
  <c r="A509" i="9"/>
  <c r="D508" i="9"/>
  <c r="C508" i="9"/>
  <c r="B508" i="9"/>
  <c r="A508" i="9"/>
  <c r="D507" i="9"/>
  <c r="C507" i="9"/>
  <c r="B507" i="9"/>
  <c r="A507" i="9"/>
  <c r="D506" i="9"/>
  <c r="C506" i="9"/>
  <c r="B506" i="9"/>
  <c r="A506" i="9"/>
  <c r="D505" i="9"/>
  <c r="C505" i="9"/>
  <c r="B505" i="9"/>
  <c r="A505" i="9"/>
  <c r="D504" i="9"/>
  <c r="C504" i="9"/>
  <c r="B504" i="9"/>
  <c r="A504" i="9"/>
  <c r="D503" i="9"/>
  <c r="C503" i="9"/>
  <c r="B503" i="9"/>
  <c r="A503" i="9"/>
  <c r="D502" i="9"/>
  <c r="C502" i="9"/>
  <c r="B502" i="9"/>
  <c r="A502" i="9"/>
  <c r="D501" i="9"/>
  <c r="C501" i="9"/>
  <c r="B501" i="9"/>
  <c r="A501" i="9"/>
  <c r="D500" i="9"/>
  <c r="C500" i="9"/>
  <c r="B500" i="9"/>
  <c r="A500" i="9"/>
  <c r="D499" i="9"/>
  <c r="C499" i="9"/>
  <c r="B499" i="9"/>
  <c r="A499" i="9"/>
  <c r="D498" i="9"/>
  <c r="C498" i="9"/>
  <c r="B498" i="9"/>
  <c r="A498" i="9"/>
  <c r="D497" i="9"/>
  <c r="C497" i="9"/>
  <c r="B497" i="9"/>
  <c r="A497" i="9"/>
  <c r="D496" i="9"/>
  <c r="C496" i="9"/>
  <c r="B496" i="9"/>
  <c r="A496" i="9"/>
  <c r="D495" i="9"/>
  <c r="C495" i="9"/>
  <c r="B495" i="9"/>
  <c r="A495" i="9"/>
  <c r="D494" i="9"/>
  <c r="C494" i="9"/>
  <c r="B494" i="9"/>
  <c r="A494" i="9"/>
  <c r="D493" i="9"/>
  <c r="C493" i="9"/>
  <c r="B493" i="9"/>
  <c r="A493" i="9"/>
  <c r="D492" i="9"/>
  <c r="C492" i="9"/>
  <c r="B492" i="9"/>
  <c r="A492" i="9"/>
  <c r="D491" i="9"/>
  <c r="C491" i="9"/>
  <c r="B491" i="9"/>
  <c r="A491" i="9"/>
  <c r="D490" i="9"/>
  <c r="C490" i="9"/>
  <c r="B490" i="9"/>
  <c r="A490" i="9"/>
  <c r="D489" i="9"/>
  <c r="C489" i="9"/>
  <c r="B489" i="9"/>
  <c r="A489" i="9"/>
  <c r="D488" i="9"/>
  <c r="C488" i="9"/>
  <c r="B488" i="9"/>
  <c r="A488" i="9"/>
  <c r="D487" i="9"/>
  <c r="C487" i="9"/>
  <c r="B487" i="9"/>
  <c r="A487" i="9"/>
  <c r="D486" i="9"/>
  <c r="C486" i="9"/>
  <c r="B486" i="9"/>
  <c r="A486" i="9"/>
  <c r="D485" i="9"/>
  <c r="C485" i="9"/>
  <c r="B485" i="9"/>
  <c r="A485" i="9"/>
  <c r="D484" i="9"/>
  <c r="C484" i="9"/>
  <c r="B484" i="9"/>
  <c r="A484" i="9"/>
  <c r="D483" i="9"/>
  <c r="C483" i="9"/>
  <c r="B483" i="9"/>
  <c r="A483" i="9"/>
  <c r="D482" i="9"/>
  <c r="C482" i="9"/>
  <c r="B482" i="9"/>
  <c r="A482" i="9"/>
  <c r="D481" i="9"/>
  <c r="C481" i="9"/>
  <c r="B481" i="9"/>
  <c r="A481" i="9"/>
  <c r="D480" i="9"/>
  <c r="C480" i="9"/>
  <c r="B480" i="9"/>
  <c r="A480" i="9"/>
  <c r="D479" i="9"/>
  <c r="C479" i="9"/>
  <c r="B479" i="9"/>
  <c r="A479" i="9"/>
  <c r="D478" i="9"/>
  <c r="C478" i="9"/>
  <c r="B478" i="9"/>
  <c r="A478" i="9"/>
  <c r="D477" i="9"/>
  <c r="C477" i="9"/>
  <c r="B477" i="9"/>
  <c r="A477" i="9"/>
  <c r="D476" i="9"/>
  <c r="C476" i="9"/>
  <c r="B476" i="9"/>
  <c r="A476" i="9"/>
  <c r="D475" i="9"/>
  <c r="C475" i="9"/>
  <c r="B475" i="9"/>
  <c r="A475" i="9"/>
  <c r="D474" i="9"/>
  <c r="C474" i="9"/>
  <c r="B474" i="9"/>
  <c r="A474" i="9"/>
  <c r="D473" i="9"/>
  <c r="C473" i="9"/>
  <c r="B473" i="9"/>
  <c r="A473" i="9"/>
  <c r="D472" i="9"/>
  <c r="C472" i="9"/>
  <c r="B472" i="9"/>
  <c r="A472" i="9"/>
  <c r="D471" i="9"/>
  <c r="C471" i="9"/>
  <c r="B471" i="9"/>
  <c r="A471" i="9"/>
  <c r="D470" i="9"/>
  <c r="C470" i="9"/>
  <c r="B470" i="9"/>
  <c r="A470" i="9"/>
  <c r="D469" i="9"/>
  <c r="C469" i="9"/>
  <c r="B469" i="9"/>
  <c r="A469" i="9"/>
  <c r="D468" i="9"/>
  <c r="C468" i="9"/>
  <c r="B468" i="9"/>
  <c r="A468" i="9"/>
  <c r="D467" i="9"/>
  <c r="C467" i="9"/>
  <c r="B467" i="9"/>
  <c r="A467" i="9"/>
  <c r="D466" i="9"/>
  <c r="C466" i="9"/>
  <c r="B466" i="9"/>
  <c r="A466" i="9"/>
  <c r="D465" i="9"/>
  <c r="C465" i="9"/>
  <c r="B465" i="9"/>
  <c r="A465" i="9"/>
  <c r="D464" i="9"/>
  <c r="C464" i="9"/>
  <c r="B464" i="9"/>
  <c r="A464" i="9"/>
  <c r="D463" i="9"/>
  <c r="C463" i="9"/>
  <c r="B463" i="9"/>
  <c r="A463" i="9"/>
  <c r="D462" i="9"/>
  <c r="C462" i="9"/>
  <c r="B462" i="9"/>
  <c r="A462" i="9"/>
  <c r="D461" i="9"/>
  <c r="C461" i="9"/>
  <c r="B461" i="9"/>
  <c r="A461" i="9"/>
  <c r="D460" i="9"/>
  <c r="C460" i="9"/>
  <c r="B460" i="9"/>
  <c r="A460" i="9"/>
  <c r="D459" i="9"/>
  <c r="C459" i="9"/>
  <c r="B459" i="9"/>
  <c r="A459" i="9"/>
  <c r="D458" i="9"/>
  <c r="C458" i="9"/>
  <c r="B458" i="9"/>
  <c r="A458" i="9"/>
  <c r="D457" i="9"/>
  <c r="C457" i="9"/>
  <c r="B457" i="9"/>
  <c r="A457" i="9"/>
  <c r="D456" i="9"/>
  <c r="C456" i="9"/>
  <c r="B456" i="9"/>
  <c r="A456" i="9"/>
  <c r="D455" i="9"/>
  <c r="C455" i="9"/>
  <c r="B455" i="9"/>
  <c r="A455" i="9"/>
  <c r="D454" i="9"/>
  <c r="C454" i="9"/>
  <c r="B454" i="9"/>
  <c r="A454" i="9"/>
  <c r="D453" i="9"/>
  <c r="C453" i="9"/>
  <c r="B453" i="9"/>
  <c r="A453" i="9"/>
  <c r="D452" i="9"/>
  <c r="C452" i="9"/>
  <c r="B452" i="9"/>
  <c r="A452" i="9"/>
  <c r="D451" i="9"/>
  <c r="C451" i="9"/>
  <c r="B451" i="9"/>
  <c r="A451" i="9"/>
  <c r="D450" i="9"/>
  <c r="C450" i="9"/>
  <c r="B450" i="9"/>
  <c r="A450" i="9"/>
  <c r="D449" i="9"/>
  <c r="C449" i="9"/>
  <c r="B449" i="9"/>
  <c r="A449" i="9"/>
  <c r="D448" i="9"/>
  <c r="C448" i="9"/>
  <c r="B448" i="9"/>
  <c r="A448" i="9"/>
  <c r="D447" i="9"/>
  <c r="C447" i="9"/>
  <c r="N447" i="9" s="1"/>
  <c r="B447" i="9"/>
  <c r="I447" i="9" s="1"/>
  <c r="A447" i="9"/>
  <c r="D446" i="9"/>
  <c r="C446" i="9"/>
  <c r="B446" i="9"/>
  <c r="A446" i="9"/>
  <c r="D445" i="9"/>
  <c r="C445" i="9"/>
  <c r="B445" i="9"/>
  <c r="A445" i="9"/>
  <c r="D444" i="9"/>
  <c r="C444" i="9"/>
  <c r="B444" i="9"/>
  <c r="A444" i="9"/>
  <c r="D443" i="9"/>
  <c r="C443" i="9"/>
  <c r="B443" i="9"/>
  <c r="A443" i="9"/>
  <c r="D442" i="9"/>
  <c r="C442" i="9"/>
  <c r="B442" i="9"/>
  <c r="A442" i="9"/>
  <c r="D441" i="9"/>
  <c r="C441" i="9"/>
  <c r="B441" i="9"/>
  <c r="A441" i="9"/>
  <c r="D440" i="9"/>
  <c r="C440" i="9"/>
  <c r="B440" i="9"/>
  <c r="A440" i="9"/>
  <c r="D439" i="9"/>
  <c r="C439" i="9"/>
  <c r="B439" i="9"/>
  <c r="A439" i="9"/>
  <c r="D438" i="9"/>
  <c r="C438" i="9"/>
  <c r="B438" i="9"/>
  <c r="A438" i="9"/>
  <c r="D437" i="9"/>
  <c r="C437" i="9"/>
  <c r="B437" i="9"/>
  <c r="A437" i="9"/>
  <c r="D436" i="9"/>
  <c r="C436" i="9"/>
  <c r="B436" i="9"/>
  <c r="A436" i="9"/>
  <c r="D435" i="9"/>
  <c r="C435" i="9"/>
  <c r="B435" i="9"/>
  <c r="I435" i="9" s="1"/>
  <c r="A435" i="9"/>
  <c r="D434" i="9"/>
  <c r="C434" i="9"/>
  <c r="B434" i="9"/>
  <c r="A434" i="9"/>
  <c r="D433" i="9"/>
  <c r="C433" i="9"/>
  <c r="B433" i="9"/>
  <c r="A433" i="9"/>
  <c r="D432" i="9"/>
  <c r="C432" i="9"/>
  <c r="B432" i="9"/>
  <c r="A432" i="9"/>
  <c r="D431" i="9"/>
  <c r="C431" i="9"/>
  <c r="B431" i="9"/>
  <c r="A431" i="9"/>
  <c r="D430" i="9"/>
  <c r="C430" i="9"/>
  <c r="B430" i="9"/>
  <c r="A430" i="9"/>
  <c r="D429" i="9"/>
  <c r="C429" i="9"/>
  <c r="B429" i="9"/>
  <c r="A429" i="9"/>
  <c r="D428" i="9"/>
  <c r="C428" i="9"/>
  <c r="B428" i="9"/>
  <c r="A428" i="9"/>
  <c r="D427" i="9"/>
  <c r="C427" i="9"/>
  <c r="B427" i="9"/>
  <c r="A427" i="9"/>
  <c r="D426" i="9"/>
  <c r="C426" i="9"/>
  <c r="B426" i="9"/>
  <c r="A426" i="9"/>
  <c r="D425" i="9"/>
  <c r="C425" i="9"/>
  <c r="B425" i="9"/>
  <c r="A425" i="9"/>
  <c r="D424" i="9"/>
  <c r="C424" i="9"/>
  <c r="B424" i="9"/>
  <c r="A424" i="9"/>
  <c r="D423" i="9"/>
  <c r="C423" i="9"/>
  <c r="B423" i="9"/>
  <c r="A423" i="9"/>
  <c r="D422" i="9"/>
  <c r="C422" i="9"/>
  <c r="B422" i="9"/>
  <c r="A422" i="9"/>
  <c r="D421" i="9"/>
  <c r="C421" i="9"/>
  <c r="B421" i="9"/>
  <c r="M421" i="9" s="1"/>
  <c r="A421" i="9"/>
  <c r="D420" i="9"/>
  <c r="C420" i="9"/>
  <c r="B420" i="9"/>
  <c r="A420" i="9"/>
  <c r="C419" i="9"/>
  <c r="S419" i="9" s="1"/>
  <c r="B419" i="9"/>
  <c r="R419" i="9" s="1"/>
  <c r="A419" i="9"/>
  <c r="Q419" i="9" s="1"/>
  <c r="C418" i="9"/>
  <c r="S418" i="9" s="1"/>
  <c r="B418" i="9"/>
  <c r="R418" i="9" s="1"/>
  <c r="A418" i="9"/>
  <c r="Q418" i="9" s="1"/>
  <c r="C417" i="9"/>
  <c r="S417" i="9" s="1"/>
  <c r="B417" i="9"/>
  <c r="R417" i="9" s="1"/>
  <c r="A417" i="9"/>
  <c r="Q417" i="9" s="1"/>
  <c r="C416" i="9"/>
  <c r="B416" i="9"/>
  <c r="R416" i="9" s="1"/>
  <c r="A416" i="9"/>
  <c r="Q416" i="9" s="1"/>
  <c r="C415" i="9"/>
  <c r="S415" i="9" s="1"/>
  <c r="B415" i="9"/>
  <c r="A415" i="9"/>
  <c r="Q415" i="9" s="1"/>
  <c r="C414" i="9"/>
  <c r="B414" i="9"/>
  <c r="R414" i="9" s="1"/>
  <c r="A414" i="9"/>
  <c r="Q414" i="9" s="1"/>
  <c r="C413" i="9"/>
  <c r="S413" i="9" s="1"/>
  <c r="B413" i="9"/>
  <c r="A413" i="9"/>
  <c r="Q413" i="9" s="1"/>
  <c r="C412" i="9"/>
  <c r="B412" i="9"/>
  <c r="R412" i="9" s="1"/>
  <c r="A412" i="9"/>
  <c r="Q412" i="9" s="1"/>
  <c r="A411" i="9"/>
  <c r="Q411" i="9" s="1"/>
  <c r="A410" i="9"/>
  <c r="Q410" i="9" s="1"/>
  <c r="A409" i="9"/>
  <c r="Q409" i="9" s="1"/>
  <c r="A408" i="9"/>
  <c r="Q408" i="9" s="1"/>
  <c r="A407" i="9"/>
  <c r="Q407" i="9" s="1"/>
  <c r="A406" i="9"/>
  <c r="Q406" i="9" s="1"/>
  <c r="C405" i="9"/>
  <c r="S405" i="9" s="1"/>
  <c r="B405" i="9"/>
  <c r="R405" i="9" s="1"/>
  <c r="A405" i="9"/>
  <c r="Q405" i="9" s="1"/>
  <c r="C404" i="9"/>
  <c r="S404" i="9" s="1"/>
  <c r="B404" i="9"/>
  <c r="R404" i="9" s="1"/>
  <c r="A404" i="9"/>
  <c r="Q404" i="9" s="1"/>
  <c r="C403" i="9"/>
  <c r="S403" i="9" s="1"/>
  <c r="B403" i="9"/>
  <c r="R403" i="9" s="1"/>
  <c r="A403" i="9"/>
  <c r="Q403" i="9" s="1"/>
  <c r="C402" i="9"/>
  <c r="S402" i="9" s="1"/>
  <c r="B402" i="9"/>
  <c r="R402" i="9" s="1"/>
  <c r="A402" i="9"/>
  <c r="Q402" i="9" s="1"/>
  <c r="C401" i="9"/>
  <c r="S401" i="9" s="1"/>
  <c r="B401" i="9"/>
  <c r="A401" i="9"/>
  <c r="Q401" i="9" s="1"/>
  <c r="C400" i="9"/>
  <c r="B400" i="9"/>
  <c r="R400" i="9" s="1"/>
  <c r="A400" i="9"/>
  <c r="Q400" i="9" s="1"/>
  <c r="A399" i="9"/>
  <c r="Q399" i="9" s="1"/>
  <c r="A398" i="9"/>
  <c r="Q398" i="9" s="1"/>
  <c r="A397" i="9"/>
  <c r="Q397" i="9" s="1"/>
  <c r="A396" i="9"/>
  <c r="Q396" i="9" s="1"/>
  <c r="A395" i="9"/>
  <c r="Q395" i="9" s="1"/>
  <c r="A394" i="9"/>
  <c r="Q394" i="9" s="1"/>
  <c r="C393" i="9"/>
  <c r="S393" i="9" s="1"/>
  <c r="B393" i="9"/>
  <c r="A393" i="9"/>
  <c r="Q393" i="9" s="1"/>
  <c r="C392" i="9"/>
  <c r="B392" i="9"/>
  <c r="A392" i="9"/>
  <c r="Q392" i="9" s="1"/>
  <c r="C391" i="9"/>
  <c r="B391" i="9"/>
  <c r="A391" i="9"/>
  <c r="Q391" i="9" s="1"/>
  <c r="C390" i="9"/>
  <c r="S390" i="9" s="1"/>
  <c r="B390" i="9"/>
  <c r="A390" i="9"/>
  <c r="Q390" i="9" s="1"/>
  <c r="C389" i="9"/>
  <c r="S389" i="9" s="1"/>
  <c r="B389" i="9"/>
  <c r="R389" i="9" s="1"/>
  <c r="A389" i="9"/>
  <c r="Q389" i="9" s="1"/>
  <c r="C388" i="9"/>
  <c r="S388" i="9" s="1"/>
  <c r="B388" i="9"/>
  <c r="A388" i="9"/>
  <c r="Q388" i="9" s="1"/>
  <c r="C387" i="9"/>
  <c r="S387" i="9" s="1"/>
  <c r="B387" i="9"/>
  <c r="R387" i="9" s="1"/>
  <c r="A387" i="9"/>
  <c r="Q387" i="9" s="1"/>
  <c r="C386" i="9"/>
  <c r="S386" i="9" s="1"/>
  <c r="B386" i="9"/>
  <c r="R386" i="9" s="1"/>
  <c r="A386" i="9"/>
  <c r="Q386" i="9" s="1"/>
  <c r="A385" i="9"/>
  <c r="Q385" i="9" s="1"/>
  <c r="A384" i="9"/>
  <c r="Q384" i="9" s="1"/>
  <c r="A383" i="9"/>
  <c r="Q383" i="9" s="1"/>
  <c r="A382" i="9"/>
  <c r="Q382" i="9" s="1"/>
  <c r="A381" i="9"/>
  <c r="Q381" i="9" s="1"/>
  <c r="A380" i="9"/>
  <c r="Q380" i="9" s="1"/>
  <c r="C379" i="9"/>
  <c r="S379" i="9" s="1"/>
  <c r="B379" i="9"/>
  <c r="R379" i="9" s="1"/>
  <c r="A379" i="9"/>
  <c r="Q379" i="9" s="1"/>
  <c r="A378" i="9"/>
  <c r="Q378" i="9" s="1"/>
  <c r="C377" i="9"/>
  <c r="S377" i="9" s="1"/>
  <c r="B377" i="9"/>
  <c r="R377" i="9" s="1"/>
  <c r="A377" i="9"/>
  <c r="Q377" i="9" s="1"/>
  <c r="C376" i="9"/>
  <c r="S376" i="9" s="1"/>
  <c r="B376" i="9"/>
  <c r="R376" i="9" s="1"/>
  <c r="A376" i="9"/>
  <c r="Q376" i="9" s="1"/>
  <c r="C375" i="9"/>
  <c r="S375" i="9" s="1"/>
  <c r="B375" i="9"/>
  <c r="A375" i="9"/>
  <c r="Q375" i="9" s="1"/>
  <c r="C374" i="9"/>
  <c r="B374" i="9"/>
  <c r="R374" i="9" s="1"/>
  <c r="A374" i="9"/>
  <c r="Q374" i="9" s="1"/>
  <c r="C373" i="9"/>
  <c r="S373" i="9" s="1"/>
  <c r="B373" i="9"/>
  <c r="A373" i="9"/>
  <c r="Q373" i="9" s="1"/>
  <c r="C372" i="9"/>
  <c r="B372" i="9"/>
  <c r="R372" i="9" s="1"/>
  <c r="A372" i="9"/>
  <c r="Q372" i="9" s="1"/>
  <c r="C371" i="9"/>
  <c r="S371" i="9" s="1"/>
  <c r="B371" i="9"/>
  <c r="A371" i="9"/>
  <c r="Q371" i="9" s="1"/>
  <c r="C370" i="9"/>
  <c r="B370" i="9"/>
  <c r="R370" i="9" s="1"/>
  <c r="A370" i="9"/>
  <c r="Q370" i="9" s="1"/>
  <c r="A369" i="9"/>
  <c r="Q369" i="9" s="1"/>
  <c r="A368" i="9"/>
  <c r="Q368" i="9" s="1"/>
  <c r="A367" i="9"/>
  <c r="Q367" i="9" s="1"/>
  <c r="A366" i="9"/>
  <c r="Q366" i="9" s="1"/>
  <c r="A365" i="9"/>
  <c r="Q365" i="9" s="1"/>
  <c r="A364" i="9"/>
  <c r="Q364" i="9" s="1"/>
  <c r="A363" i="9"/>
  <c r="Q363" i="9" s="1"/>
  <c r="A362" i="9"/>
  <c r="Q362" i="9" s="1"/>
  <c r="C361" i="9"/>
  <c r="S361" i="9" s="1"/>
  <c r="B361" i="9"/>
  <c r="R361" i="9" s="1"/>
  <c r="A361" i="9"/>
  <c r="Q361" i="9" s="1"/>
  <c r="C360" i="9"/>
  <c r="S360" i="9" s="1"/>
  <c r="B360" i="9"/>
  <c r="R360" i="9" s="1"/>
  <c r="A360" i="9"/>
  <c r="Q360" i="9" s="1"/>
  <c r="C359" i="9"/>
  <c r="S359" i="9" s="1"/>
  <c r="B359" i="9"/>
  <c r="R359" i="9" s="1"/>
  <c r="A359" i="9"/>
  <c r="Q359" i="9" s="1"/>
  <c r="C358" i="9"/>
  <c r="S358" i="9" s="1"/>
  <c r="B358" i="9"/>
  <c r="R358" i="9" s="1"/>
  <c r="A358" i="9"/>
  <c r="Q358" i="9" s="1"/>
  <c r="C357" i="9"/>
  <c r="S357" i="9" s="1"/>
  <c r="B357" i="9"/>
  <c r="R357" i="9" s="1"/>
  <c r="A357" i="9"/>
  <c r="Q357" i="9" s="1"/>
  <c r="C356" i="9"/>
  <c r="S356" i="9" s="1"/>
  <c r="B356" i="9"/>
  <c r="R356" i="9" s="1"/>
  <c r="A356" i="9"/>
  <c r="Q356" i="9" s="1"/>
  <c r="C355" i="9"/>
  <c r="S355" i="9" s="1"/>
  <c r="B355" i="9"/>
  <c r="R355" i="9" s="1"/>
  <c r="A355" i="9"/>
  <c r="Q355" i="9" s="1"/>
  <c r="C354" i="9"/>
  <c r="S354" i="9" s="1"/>
  <c r="B354" i="9"/>
  <c r="R354" i="9" s="1"/>
  <c r="A354" i="9"/>
  <c r="Q354" i="9" s="1"/>
  <c r="A353" i="9"/>
  <c r="Q353" i="9" s="1"/>
  <c r="C352" i="9"/>
  <c r="S352" i="9" s="1"/>
  <c r="B352" i="9"/>
  <c r="R352" i="9" s="1"/>
  <c r="A352" i="9"/>
  <c r="Q352" i="9" s="1"/>
  <c r="C351" i="9"/>
  <c r="S351" i="9" s="1"/>
  <c r="B351" i="9"/>
  <c r="R351" i="9" s="1"/>
  <c r="A351" i="9"/>
  <c r="Q351" i="9" s="1"/>
  <c r="A350" i="9"/>
  <c r="Q350" i="9" s="1"/>
  <c r="A349" i="9"/>
  <c r="Q349" i="9" s="1"/>
  <c r="A348" i="9"/>
  <c r="Q348" i="9" s="1"/>
  <c r="A347" i="9"/>
  <c r="Q347" i="9" s="1"/>
  <c r="A346" i="9"/>
  <c r="Q346" i="9" s="1"/>
  <c r="C345" i="9"/>
  <c r="S345" i="9" s="1"/>
  <c r="B345" i="9"/>
  <c r="R345" i="9" s="1"/>
  <c r="A345" i="9"/>
  <c r="Q345" i="9" s="1"/>
  <c r="C344" i="9"/>
  <c r="S344" i="9" s="1"/>
  <c r="B344" i="9"/>
  <c r="R344" i="9" s="1"/>
  <c r="A344" i="9"/>
  <c r="Q344" i="9" s="1"/>
  <c r="C343" i="9"/>
  <c r="S343" i="9" s="1"/>
  <c r="B343" i="9"/>
  <c r="R343" i="9" s="1"/>
  <c r="A343" i="9"/>
  <c r="Q343" i="9" s="1"/>
  <c r="C342" i="9"/>
  <c r="S342" i="9" s="1"/>
  <c r="B342" i="9"/>
  <c r="R342" i="9" s="1"/>
  <c r="A342" i="9"/>
  <c r="Q342" i="9" s="1"/>
  <c r="C341" i="9"/>
  <c r="S341" i="9" s="1"/>
  <c r="B341" i="9"/>
  <c r="R341" i="9" s="1"/>
  <c r="A341" i="9"/>
  <c r="Q341" i="9" s="1"/>
  <c r="C340" i="9"/>
  <c r="S340" i="9" s="1"/>
  <c r="B340" i="9"/>
  <c r="R340" i="9" s="1"/>
  <c r="A340" i="9"/>
  <c r="Q340" i="9" s="1"/>
  <c r="C339" i="9"/>
  <c r="S339" i="9" s="1"/>
  <c r="B339" i="9"/>
  <c r="R339" i="9" s="1"/>
  <c r="A339" i="9"/>
  <c r="Q339" i="9" s="1"/>
  <c r="C338" i="9"/>
  <c r="S338" i="9" s="1"/>
  <c r="B338" i="9"/>
  <c r="R338" i="9" s="1"/>
  <c r="A338" i="9"/>
  <c r="Q338" i="9" s="1"/>
  <c r="A337" i="9"/>
  <c r="Q337" i="9" s="1"/>
  <c r="A336" i="9"/>
  <c r="Q336" i="9" s="1"/>
  <c r="A335" i="9"/>
  <c r="Q335" i="9" s="1"/>
  <c r="A334" i="9"/>
  <c r="Q334" i="9" s="1"/>
  <c r="A333" i="9"/>
  <c r="Q333" i="9" s="1"/>
  <c r="A332" i="9"/>
  <c r="Q332" i="9" s="1"/>
  <c r="C331" i="9"/>
  <c r="S331" i="9" s="1"/>
  <c r="A331" i="9"/>
  <c r="Q331" i="9" s="1"/>
  <c r="C330" i="9"/>
  <c r="S330" i="9" s="1"/>
  <c r="B330" i="9"/>
  <c r="R330" i="9" s="1"/>
  <c r="A330" i="9"/>
  <c r="Q330" i="9" s="1"/>
  <c r="C329" i="9"/>
  <c r="S329" i="9" s="1"/>
  <c r="B329" i="9"/>
  <c r="A329" i="9"/>
  <c r="Q329" i="9" s="1"/>
  <c r="C328" i="9"/>
  <c r="B328" i="9"/>
  <c r="R328" i="9" s="1"/>
  <c r="A328" i="9"/>
  <c r="Q328" i="9" s="1"/>
  <c r="C327" i="9"/>
  <c r="S327" i="9" s="1"/>
  <c r="B327" i="9"/>
  <c r="A327" i="9"/>
  <c r="Q327" i="9" s="1"/>
  <c r="C326" i="9"/>
  <c r="B326" i="9"/>
  <c r="R326" i="9" s="1"/>
  <c r="A326" i="9"/>
  <c r="Q326" i="9" s="1"/>
  <c r="C325" i="9"/>
  <c r="S325" i="9" s="1"/>
  <c r="B325" i="9"/>
  <c r="A325" i="9"/>
  <c r="Q325" i="9" s="1"/>
  <c r="C324" i="9"/>
  <c r="B324" i="9"/>
  <c r="R324" i="9" s="1"/>
  <c r="A324" i="9"/>
  <c r="Q324" i="9" s="1"/>
  <c r="D323" i="9"/>
  <c r="C323" i="9"/>
  <c r="B323" i="9"/>
  <c r="A323" i="9"/>
  <c r="Q323" i="9" s="1"/>
  <c r="C322" i="9"/>
  <c r="B322" i="9"/>
  <c r="R322" i="9" s="1"/>
  <c r="A322" i="9"/>
  <c r="Q322" i="9" s="1"/>
  <c r="C321" i="9"/>
  <c r="S321" i="9" s="1"/>
  <c r="B321" i="9"/>
  <c r="A321" i="9"/>
  <c r="Q321" i="9" s="1"/>
  <c r="C320" i="9"/>
  <c r="B320" i="9"/>
  <c r="R320" i="9" s="1"/>
  <c r="A320" i="9"/>
  <c r="Q320" i="9" s="1"/>
  <c r="C319" i="9"/>
  <c r="S319" i="9" s="1"/>
  <c r="B319" i="9"/>
  <c r="A319" i="9"/>
  <c r="Q319" i="9" s="1"/>
  <c r="C318" i="9"/>
  <c r="B318" i="9"/>
  <c r="R318" i="9" s="1"/>
  <c r="A318" i="9"/>
  <c r="Q318" i="9" s="1"/>
  <c r="C317" i="9"/>
  <c r="S317" i="9" s="1"/>
  <c r="B317" i="9"/>
  <c r="A317" i="9"/>
  <c r="Q317" i="9" s="1"/>
  <c r="C316" i="9"/>
  <c r="B316" i="9"/>
  <c r="R316" i="9" s="1"/>
  <c r="A316" i="9"/>
  <c r="Q316" i="9" s="1"/>
  <c r="C315" i="9"/>
  <c r="S315" i="9" s="1"/>
  <c r="B315" i="9"/>
  <c r="A315" i="9"/>
  <c r="Q315" i="9" s="1"/>
  <c r="C314" i="9"/>
  <c r="B314" i="9"/>
  <c r="R314" i="9" s="1"/>
  <c r="A314" i="9"/>
  <c r="Q314" i="9" s="1"/>
  <c r="C313" i="9"/>
  <c r="S313" i="9" s="1"/>
  <c r="B313" i="9"/>
  <c r="R313" i="9" s="1"/>
  <c r="A313" i="9"/>
  <c r="Q313" i="9" s="1"/>
  <c r="C312" i="9"/>
  <c r="S312" i="9" s="1"/>
  <c r="B312" i="9"/>
  <c r="R312" i="9" s="1"/>
  <c r="A312" i="9"/>
  <c r="Q312" i="9" s="1"/>
  <c r="C311" i="9"/>
  <c r="S311" i="9" s="1"/>
  <c r="B311" i="9"/>
  <c r="R311" i="9" s="1"/>
  <c r="A311" i="9"/>
  <c r="Q311" i="9" s="1"/>
  <c r="C310" i="9"/>
  <c r="S310" i="9" s="1"/>
  <c r="B310" i="9"/>
  <c r="R310" i="9" s="1"/>
  <c r="A310" i="9"/>
  <c r="Q310" i="9" s="1"/>
  <c r="C309" i="9"/>
  <c r="S309" i="9" s="1"/>
  <c r="B309" i="9"/>
  <c r="R309" i="9" s="1"/>
  <c r="A309" i="9"/>
  <c r="Q309" i="9" s="1"/>
  <c r="C308" i="9"/>
  <c r="S308" i="9" s="1"/>
  <c r="B308" i="9"/>
  <c r="R308" i="9" s="1"/>
  <c r="A308" i="9"/>
  <c r="Q308" i="9" s="1"/>
  <c r="C307" i="9"/>
  <c r="S307" i="9" s="1"/>
  <c r="B307" i="9"/>
  <c r="R307" i="9" s="1"/>
  <c r="A307" i="9"/>
  <c r="Q307" i="9" s="1"/>
  <c r="C306" i="9"/>
  <c r="S306" i="9" s="1"/>
  <c r="B306" i="9"/>
  <c r="R306" i="9" s="1"/>
  <c r="A306" i="9"/>
  <c r="Q306" i="9" s="1"/>
  <c r="C305" i="9"/>
  <c r="S305" i="9" s="1"/>
  <c r="B305" i="9"/>
  <c r="R305" i="9" s="1"/>
  <c r="A305" i="9"/>
  <c r="Q305" i="9" s="1"/>
  <c r="C304" i="9"/>
  <c r="S304" i="9" s="1"/>
  <c r="B304" i="9"/>
  <c r="R304" i="9" s="1"/>
  <c r="A304" i="9"/>
  <c r="Q304" i="9" s="1"/>
  <c r="C303" i="9"/>
  <c r="S303" i="9" s="1"/>
  <c r="B303" i="9"/>
  <c r="R303" i="9" s="1"/>
  <c r="A303" i="9"/>
  <c r="Q303" i="9" s="1"/>
  <c r="C302" i="9"/>
  <c r="S302" i="9" s="1"/>
  <c r="B302" i="9"/>
  <c r="R302" i="9" s="1"/>
  <c r="A302" i="9"/>
  <c r="Q302" i="9" s="1"/>
  <c r="C301" i="9"/>
  <c r="S301" i="9" s="1"/>
  <c r="B301" i="9"/>
  <c r="R301" i="9" s="1"/>
  <c r="A301" i="9"/>
  <c r="Q301" i="9" s="1"/>
  <c r="C300" i="9"/>
  <c r="S300" i="9" s="1"/>
  <c r="B300" i="9"/>
  <c r="R300" i="9" s="1"/>
  <c r="A300" i="9"/>
  <c r="Q300" i="9" s="1"/>
  <c r="C299" i="9"/>
  <c r="S299" i="9" s="1"/>
  <c r="B299" i="9"/>
  <c r="R299" i="9" s="1"/>
  <c r="A299" i="9"/>
  <c r="Q299" i="9" s="1"/>
  <c r="C298" i="9"/>
  <c r="S298" i="9" s="1"/>
  <c r="B298" i="9"/>
  <c r="R298" i="9" s="1"/>
  <c r="A298" i="9"/>
  <c r="Q298" i="9" s="1"/>
  <c r="C297" i="9"/>
  <c r="S297" i="9" s="1"/>
  <c r="B297" i="9"/>
  <c r="R297" i="9" s="1"/>
  <c r="A297" i="9"/>
  <c r="Q297" i="9" s="1"/>
  <c r="C296" i="9"/>
  <c r="S296" i="9" s="1"/>
  <c r="B296" i="9"/>
  <c r="R296" i="9" s="1"/>
  <c r="A296" i="9"/>
  <c r="Q296" i="9" s="1"/>
  <c r="C295" i="9"/>
  <c r="S295" i="9" s="1"/>
  <c r="B295" i="9"/>
  <c r="R295" i="9" s="1"/>
  <c r="A295" i="9"/>
  <c r="Q295" i="9" s="1"/>
  <c r="C294" i="9"/>
  <c r="S294" i="9" s="1"/>
  <c r="B294" i="9"/>
  <c r="R294" i="9" s="1"/>
  <c r="A294" i="9"/>
  <c r="Q294" i="9" s="1"/>
  <c r="C293" i="9"/>
  <c r="S293" i="9" s="1"/>
  <c r="B293" i="9"/>
  <c r="R293" i="9" s="1"/>
  <c r="A293" i="9"/>
  <c r="Q293" i="9" s="1"/>
  <c r="C292" i="9"/>
  <c r="S292" i="9" s="1"/>
  <c r="B292" i="9"/>
  <c r="R292" i="9" s="1"/>
  <c r="A292" i="9"/>
  <c r="Q292" i="9" s="1"/>
  <c r="C291" i="9"/>
  <c r="S291" i="9" s="1"/>
  <c r="B291" i="9"/>
  <c r="R291" i="9" s="1"/>
  <c r="A291" i="9"/>
  <c r="Q291" i="9" s="1"/>
  <c r="C290" i="9"/>
  <c r="S290" i="9" s="1"/>
  <c r="B290" i="9"/>
  <c r="R290" i="9" s="1"/>
  <c r="A290" i="9"/>
  <c r="Q290" i="9" s="1"/>
  <c r="C289" i="9"/>
  <c r="S289" i="9" s="1"/>
  <c r="B289" i="9"/>
  <c r="R289" i="9" s="1"/>
  <c r="A289" i="9"/>
  <c r="Q289" i="9" s="1"/>
  <c r="C288" i="9"/>
  <c r="S288" i="9" s="1"/>
  <c r="B288" i="9"/>
  <c r="R288" i="9" s="1"/>
  <c r="A288" i="9"/>
  <c r="Q288" i="9" s="1"/>
  <c r="C287" i="9"/>
  <c r="S287" i="9" s="1"/>
  <c r="B287" i="9"/>
  <c r="R287" i="9" s="1"/>
  <c r="A287" i="9"/>
  <c r="Q287" i="9" s="1"/>
  <c r="C286" i="9"/>
  <c r="S286" i="9" s="1"/>
  <c r="B286" i="9"/>
  <c r="R286" i="9" s="1"/>
  <c r="A286" i="9"/>
  <c r="Q286" i="9" s="1"/>
  <c r="C285" i="9"/>
  <c r="S285" i="9" s="1"/>
  <c r="B285" i="9"/>
  <c r="R285" i="9" s="1"/>
  <c r="A285" i="9"/>
  <c r="Q285" i="9" s="1"/>
  <c r="C284" i="9"/>
  <c r="S284" i="9" s="1"/>
  <c r="B284" i="9"/>
  <c r="R284" i="9" s="1"/>
  <c r="A284" i="9"/>
  <c r="Q284" i="9" s="1"/>
  <c r="C283" i="9"/>
  <c r="S283" i="9" s="1"/>
  <c r="B283" i="9"/>
  <c r="R283" i="9" s="1"/>
  <c r="A283" i="9"/>
  <c r="Q283" i="9" s="1"/>
  <c r="C282" i="9"/>
  <c r="S282" i="9" s="1"/>
  <c r="B282" i="9"/>
  <c r="R282" i="9" s="1"/>
  <c r="A282" i="9"/>
  <c r="Q282" i="9" s="1"/>
  <c r="C281" i="9"/>
  <c r="S281" i="9" s="1"/>
  <c r="B281" i="9"/>
  <c r="R281" i="9" s="1"/>
  <c r="A281" i="9"/>
  <c r="Q281" i="9" s="1"/>
  <c r="C280" i="9"/>
  <c r="S280" i="9" s="1"/>
  <c r="B280" i="9"/>
  <c r="A280" i="9"/>
  <c r="Q280" i="9" s="1"/>
  <c r="C279" i="9"/>
  <c r="S279" i="9" s="1"/>
  <c r="B279" i="9"/>
  <c r="A279" i="9"/>
  <c r="Q279" i="9" s="1"/>
  <c r="C278" i="9"/>
  <c r="B278" i="9"/>
  <c r="R278" i="9" s="1"/>
  <c r="A278" i="9"/>
  <c r="Q278" i="9" s="1"/>
  <c r="C277" i="9"/>
  <c r="S277" i="9" s="1"/>
  <c r="B277" i="9"/>
  <c r="A277" i="9"/>
  <c r="Q277" i="9" s="1"/>
  <c r="C276" i="9"/>
  <c r="B276" i="9"/>
  <c r="R276" i="9" s="1"/>
  <c r="A276" i="9"/>
  <c r="Q276" i="9" s="1"/>
  <c r="C275" i="9"/>
  <c r="S275" i="9" s="1"/>
  <c r="B275" i="9"/>
  <c r="A275" i="9"/>
  <c r="Q275" i="9" s="1"/>
  <c r="C274" i="9"/>
  <c r="B274" i="9"/>
  <c r="A274" i="9"/>
  <c r="Q274" i="9" s="1"/>
  <c r="C273" i="9"/>
  <c r="S273" i="9" s="1"/>
  <c r="B273" i="9"/>
  <c r="A273" i="9"/>
  <c r="Q273" i="9" s="1"/>
  <c r="C272" i="9"/>
  <c r="B272" i="9"/>
  <c r="R272" i="9" s="1"/>
  <c r="A272" i="9"/>
  <c r="Q272" i="9" s="1"/>
  <c r="C271" i="9"/>
  <c r="S271" i="9" s="1"/>
  <c r="B271" i="9"/>
  <c r="A271" i="9"/>
  <c r="Q271" i="9" s="1"/>
  <c r="D270" i="9"/>
  <c r="C270" i="9"/>
  <c r="B270" i="9"/>
  <c r="A270" i="9"/>
  <c r="Q270" i="9" s="1"/>
  <c r="D269" i="9"/>
  <c r="C269" i="9"/>
  <c r="S269" i="9" s="1"/>
  <c r="B269" i="9"/>
  <c r="A269" i="9"/>
  <c r="Q269" i="9" s="1"/>
  <c r="D268" i="9"/>
  <c r="C268" i="9"/>
  <c r="B268" i="9"/>
  <c r="R268" i="9" s="1"/>
  <c r="A268" i="9"/>
  <c r="Q268" i="9" s="1"/>
  <c r="D267" i="9"/>
  <c r="C267" i="9"/>
  <c r="S267" i="9" s="1"/>
  <c r="B267" i="9"/>
  <c r="A267" i="9"/>
  <c r="Q267" i="9" s="1"/>
  <c r="D266" i="9"/>
  <c r="C266" i="9"/>
  <c r="B266" i="9"/>
  <c r="A266" i="9"/>
  <c r="Q266" i="9" s="1"/>
  <c r="D265" i="9"/>
  <c r="C265" i="9"/>
  <c r="S265" i="9" s="1"/>
  <c r="B265" i="9"/>
  <c r="A265" i="9"/>
  <c r="Q265" i="9" s="1"/>
  <c r="D264" i="9"/>
  <c r="C264" i="9"/>
  <c r="B264" i="9"/>
  <c r="R264" i="9" s="1"/>
  <c r="A264" i="9"/>
  <c r="Q264" i="9" s="1"/>
  <c r="D263" i="9"/>
  <c r="C263" i="9"/>
  <c r="S263" i="9" s="1"/>
  <c r="B263" i="9"/>
  <c r="A263" i="9"/>
  <c r="Q263" i="9" s="1"/>
  <c r="D262" i="9"/>
  <c r="C262" i="9"/>
  <c r="B262" i="9"/>
  <c r="R262" i="9" s="1"/>
  <c r="A262" i="9"/>
  <c r="Q262" i="9" s="1"/>
  <c r="D261" i="9"/>
  <c r="C261" i="9"/>
  <c r="S261" i="9" s="1"/>
  <c r="B261" i="9"/>
  <c r="A261" i="9"/>
  <c r="Q261" i="9" s="1"/>
  <c r="D260" i="9"/>
  <c r="C260" i="9"/>
  <c r="B260" i="9"/>
  <c r="A260" i="9"/>
  <c r="Q260" i="9" s="1"/>
  <c r="D259" i="9"/>
  <c r="C259" i="9"/>
  <c r="B259" i="9"/>
  <c r="A259" i="9"/>
  <c r="Q259" i="9" s="1"/>
  <c r="D258" i="9"/>
  <c r="C258" i="9"/>
  <c r="B258" i="9"/>
  <c r="A258" i="9"/>
  <c r="Q258" i="9" s="1"/>
  <c r="D257" i="9"/>
  <c r="C257" i="9"/>
  <c r="B257" i="9"/>
  <c r="A257" i="9"/>
  <c r="Q257" i="9" s="1"/>
  <c r="D256" i="9"/>
  <c r="C256" i="9"/>
  <c r="B256" i="9"/>
  <c r="A256" i="9"/>
  <c r="Q256" i="9" s="1"/>
  <c r="D255" i="9"/>
  <c r="C255" i="9"/>
  <c r="B255" i="9"/>
  <c r="A255" i="9"/>
  <c r="Q255" i="9" s="1"/>
  <c r="C254" i="9"/>
  <c r="S254" i="9" s="1"/>
  <c r="B254" i="9"/>
  <c r="R254" i="9" s="1"/>
  <c r="A254" i="9"/>
  <c r="Q254" i="9" s="1"/>
  <c r="C253" i="9"/>
  <c r="S253" i="9" s="1"/>
  <c r="B253" i="9"/>
  <c r="R253" i="9" s="1"/>
  <c r="A253" i="9"/>
  <c r="Q253" i="9" s="1"/>
  <c r="D252" i="9"/>
  <c r="C252" i="9"/>
  <c r="S252" i="9" s="1"/>
  <c r="B252" i="9"/>
  <c r="R252" i="9" s="1"/>
  <c r="A252" i="9"/>
  <c r="Q252" i="9" s="1"/>
  <c r="C251" i="9"/>
  <c r="S251" i="9" s="1"/>
  <c r="B251" i="9"/>
  <c r="R251" i="9" s="1"/>
  <c r="A251" i="9"/>
  <c r="Q251" i="9" s="1"/>
  <c r="C250" i="9"/>
  <c r="S250" i="9" s="1"/>
  <c r="B250" i="9"/>
  <c r="R250" i="9" s="1"/>
  <c r="A250" i="9"/>
  <c r="Q250" i="9" s="1"/>
  <c r="D249" i="9"/>
  <c r="C249" i="9"/>
  <c r="S249" i="9" s="1"/>
  <c r="B249" i="9"/>
  <c r="A249" i="9"/>
  <c r="Q249" i="9" s="1"/>
  <c r="C248" i="9"/>
  <c r="S248" i="9" s="1"/>
  <c r="B248" i="9"/>
  <c r="R248" i="9" s="1"/>
  <c r="A248" i="9"/>
  <c r="Q248" i="9" s="1"/>
  <c r="C247" i="9"/>
  <c r="S247" i="9" s="1"/>
  <c r="B247" i="9"/>
  <c r="R247" i="9" s="1"/>
  <c r="A247" i="9"/>
  <c r="Q247" i="9" s="1"/>
  <c r="D246" i="9"/>
  <c r="C246" i="9"/>
  <c r="S246" i="9" s="1"/>
  <c r="B246" i="9"/>
  <c r="R246" i="9" s="1"/>
  <c r="A246" i="9"/>
  <c r="Q246" i="9" s="1"/>
  <c r="D245" i="9"/>
  <c r="C245" i="9"/>
  <c r="S245" i="9" s="1"/>
  <c r="B245" i="9"/>
  <c r="R245" i="9" s="1"/>
  <c r="A245" i="9"/>
  <c r="Q245" i="9" s="1"/>
  <c r="C244" i="9"/>
  <c r="S244" i="9" s="1"/>
  <c r="B244" i="9"/>
  <c r="R244" i="9" s="1"/>
  <c r="A244" i="9"/>
  <c r="Q244" i="9" s="1"/>
  <c r="C243" i="9"/>
  <c r="S243" i="9" s="1"/>
  <c r="B243" i="9"/>
  <c r="R243" i="9" s="1"/>
  <c r="A243" i="9"/>
  <c r="Q243" i="9" s="1"/>
  <c r="D242" i="9"/>
  <c r="C242" i="9"/>
  <c r="S242" i="9" s="1"/>
  <c r="B242" i="9"/>
  <c r="R242" i="9" s="1"/>
  <c r="A242" i="9"/>
  <c r="Q242" i="9" s="1"/>
  <c r="D241" i="9"/>
  <c r="C241" i="9"/>
  <c r="S241" i="9" s="1"/>
  <c r="B241" i="9"/>
  <c r="R241" i="9" s="1"/>
  <c r="A241" i="9"/>
  <c r="Q241" i="9" s="1"/>
  <c r="D240" i="9"/>
  <c r="C240" i="9"/>
  <c r="S240" i="9" s="1"/>
  <c r="B240" i="9"/>
  <c r="R240" i="9" s="1"/>
  <c r="A240" i="9"/>
  <c r="Q240" i="9" s="1"/>
  <c r="D239" i="9"/>
  <c r="C239" i="9"/>
  <c r="S239" i="9" s="1"/>
  <c r="B239" i="9"/>
  <c r="R239" i="9" s="1"/>
  <c r="A239" i="9"/>
  <c r="Q239" i="9" s="1"/>
  <c r="C238" i="9"/>
  <c r="S238" i="9" s="1"/>
  <c r="B238" i="9"/>
  <c r="R238" i="9" s="1"/>
  <c r="A238" i="9"/>
  <c r="Q238" i="9" s="1"/>
  <c r="C237" i="9"/>
  <c r="S237" i="9" s="1"/>
  <c r="B237" i="9"/>
  <c r="R237" i="9" s="1"/>
  <c r="A237" i="9"/>
  <c r="Q237" i="9" s="1"/>
  <c r="C236" i="9"/>
  <c r="S236" i="9" s="1"/>
  <c r="B236" i="9"/>
  <c r="R236" i="9" s="1"/>
  <c r="A236" i="9"/>
  <c r="Q236" i="9" s="1"/>
  <c r="C235" i="9"/>
  <c r="S235" i="9" s="1"/>
  <c r="B235" i="9"/>
  <c r="R235" i="9" s="1"/>
  <c r="A235" i="9"/>
  <c r="Q235" i="9" s="1"/>
  <c r="C234" i="9"/>
  <c r="S234" i="9" s="1"/>
  <c r="B234" i="9"/>
  <c r="R234" i="9" s="1"/>
  <c r="A234" i="9"/>
  <c r="Q234" i="9" s="1"/>
  <c r="C233" i="9"/>
  <c r="S233" i="9" s="1"/>
  <c r="B233" i="9"/>
  <c r="A233" i="9"/>
  <c r="Q233" i="9" s="1"/>
  <c r="C232" i="9"/>
  <c r="S232" i="9" s="1"/>
  <c r="B232" i="9"/>
  <c r="R232" i="9" s="1"/>
  <c r="A232" i="9"/>
  <c r="Q232" i="9" s="1"/>
  <c r="C231" i="9"/>
  <c r="S231" i="9" s="1"/>
  <c r="B231" i="9"/>
  <c r="R231" i="9" s="1"/>
  <c r="A231" i="9"/>
  <c r="Q231" i="9" s="1"/>
  <c r="C230" i="9"/>
  <c r="S230" i="9" s="1"/>
  <c r="B230" i="9"/>
  <c r="R230" i="9" s="1"/>
  <c r="A230" i="9"/>
  <c r="Q230" i="9" s="1"/>
  <c r="C229" i="9"/>
  <c r="S229" i="9" s="1"/>
  <c r="B229" i="9"/>
  <c r="R229" i="9" s="1"/>
  <c r="A229" i="9"/>
  <c r="Q229" i="9" s="1"/>
  <c r="C228" i="9"/>
  <c r="S228" i="9" s="1"/>
  <c r="B228" i="9"/>
  <c r="R228" i="9" s="1"/>
  <c r="A228" i="9"/>
  <c r="Q228" i="9" s="1"/>
  <c r="C227" i="9"/>
  <c r="S227" i="9" s="1"/>
  <c r="B227" i="9"/>
  <c r="R227" i="9" s="1"/>
  <c r="A227" i="9"/>
  <c r="Q227" i="9" s="1"/>
  <c r="C226" i="9"/>
  <c r="S226" i="9" s="1"/>
  <c r="B226" i="9"/>
  <c r="R226" i="9" s="1"/>
  <c r="A226" i="9"/>
  <c r="Q226" i="9" s="1"/>
  <c r="C225" i="9"/>
  <c r="S225" i="9" s="1"/>
  <c r="B225" i="9"/>
  <c r="R225" i="9" s="1"/>
  <c r="A225" i="9"/>
  <c r="Q225" i="9" s="1"/>
  <c r="C224" i="9"/>
  <c r="S224" i="9" s="1"/>
  <c r="B224" i="9"/>
  <c r="R224" i="9" s="1"/>
  <c r="A224" i="9"/>
  <c r="Q224" i="9" s="1"/>
  <c r="C223" i="9"/>
  <c r="S223" i="9" s="1"/>
  <c r="B223" i="9"/>
  <c r="R223" i="9" s="1"/>
  <c r="A223" i="9"/>
  <c r="Q223" i="9" s="1"/>
  <c r="C222" i="9"/>
  <c r="S222" i="9" s="1"/>
  <c r="B222" i="9"/>
  <c r="R222" i="9" s="1"/>
  <c r="A222" i="9"/>
  <c r="Q222" i="9" s="1"/>
  <c r="C221" i="9"/>
  <c r="S221" i="9" s="1"/>
  <c r="B221" i="9"/>
  <c r="R221" i="9" s="1"/>
  <c r="A221" i="9"/>
  <c r="Q221" i="9" s="1"/>
  <c r="C220" i="9"/>
  <c r="S220" i="9" s="1"/>
  <c r="B220" i="9"/>
  <c r="R220" i="9" s="1"/>
  <c r="A220" i="9"/>
  <c r="Q220" i="9" s="1"/>
  <c r="C219" i="9"/>
  <c r="S219" i="9" s="1"/>
  <c r="B219" i="9"/>
  <c r="R219" i="9" s="1"/>
  <c r="A219" i="9"/>
  <c r="Q219" i="9" s="1"/>
  <c r="C218" i="9"/>
  <c r="S218" i="9" s="1"/>
  <c r="B218" i="9"/>
  <c r="R218" i="9" s="1"/>
  <c r="A218" i="9"/>
  <c r="Q218" i="9" s="1"/>
  <c r="C217" i="9"/>
  <c r="S217" i="9" s="1"/>
  <c r="B217" i="9"/>
  <c r="A217" i="9"/>
  <c r="Q217" i="9" s="1"/>
  <c r="C216" i="9"/>
  <c r="S216" i="9" s="1"/>
  <c r="B216" i="9"/>
  <c r="R216" i="9" s="1"/>
  <c r="A216" i="9"/>
  <c r="Q216" i="9" s="1"/>
  <c r="C215" i="9"/>
  <c r="S215" i="9" s="1"/>
  <c r="B215" i="9"/>
  <c r="R215" i="9" s="1"/>
  <c r="A215" i="9"/>
  <c r="Q215" i="9" s="1"/>
  <c r="C214" i="9"/>
  <c r="S214" i="9" s="1"/>
  <c r="B214" i="9"/>
  <c r="R214" i="9" s="1"/>
  <c r="A214" i="9"/>
  <c r="Q214" i="9" s="1"/>
  <c r="C213" i="9"/>
  <c r="S213" i="9" s="1"/>
  <c r="B213" i="9"/>
  <c r="R213" i="9" s="1"/>
  <c r="A213" i="9"/>
  <c r="Q213" i="9" s="1"/>
  <c r="C212" i="9"/>
  <c r="S212" i="9" s="1"/>
  <c r="B212" i="9"/>
  <c r="R212" i="9" s="1"/>
  <c r="A212" i="9"/>
  <c r="Q212" i="9" s="1"/>
  <c r="C211" i="9"/>
  <c r="S211" i="9" s="1"/>
  <c r="B211" i="9"/>
  <c r="R211" i="9" s="1"/>
  <c r="A211" i="9"/>
  <c r="Q211" i="9" s="1"/>
  <c r="C210" i="9"/>
  <c r="S210" i="9" s="1"/>
  <c r="B210" i="9"/>
  <c r="R210" i="9" s="1"/>
  <c r="A210" i="9"/>
  <c r="Q210" i="9" s="1"/>
  <c r="D209" i="9"/>
  <c r="C209" i="9"/>
  <c r="B209" i="9"/>
  <c r="A209" i="9"/>
  <c r="Q209" i="9" s="1"/>
  <c r="D208" i="9"/>
  <c r="C208" i="9"/>
  <c r="S208" i="9" s="1"/>
  <c r="B208" i="9"/>
  <c r="R208" i="9" s="1"/>
  <c r="A208" i="9"/>
  <c r="Q208" i="9" s="1"/>
  <c r="D207" i="9"/>
  <c r="C207" i="9"/>
  <c r="S207" i="9" s="1"/>
  <c r="B207" i="9"/>
  <c r="R207" i="9" s="1"/>
  <c r="A207" i="9"/>
  <c r="Q207" i="9" s="1"/>
  <c r="D206" i="9"/>
  <c r="C206" i="9"/>
  <c r="S206" i="9" s="1"/>
  <c r="B206" i="9"/>
  <c r="R206" i="9" s="1"/>
  <c r="A206" i="9"/>
  <c r="Q206" i="9" s="1"/>
  <c r="D205" i="9"/>
  <c r="C205" i="9"/>
  <c r="S205" i="9" s="1"/>
  <c r="B205" i="9"/>
  <c r="R205" i="9" s="1"/>
  <c r="A205" i="9"/>
  <c r="Q205" i="9" s="1"/>
  <c r="C204" i="9"/>
  <c r="S204" i="9" s="1"/>
  <c r="B204" i="9"/>
  <c r="R204" i="9" s="1"/>
  <c r="A204" i="9"/>
  <c r="Q204" i="9" s="1"/>
  <c r="C203" i="9"/>
  <c r="S203" i="9" s="1"/>
  <c r="B203" i="9"/>
  <c r="R203" i="9" s="1"/>
  <c r="A203" i="9"/>
  <c r="Q203" i="9" s="1"/>
  <c r="D202" i="9"/>
  <c r="C202" i="9"/>
  <c r="S202" i="9" s="1"/>
  <c r="B202" i="9"/>
  <c r="R202" i="9" s="1"/>
  <c r="A202" i="9"/>
  <c r="Q202" i="9" s="1"/>
  <c r="D201" i="9"/>
  <c r="C201" i="9"/>
  <c r="S201" i="9" s="1"/>
  <c r="B201" i="9"/>
  <c r="A201" i="9"/>
  <c r="Q201" i="9" s="1"/>
  <c r="D200" i="9"/>
  <c r="C200" i="9"/>
  <c r="S200" i="9" s="1"/>
  <c r="B200" i="9"/>
  <c r="R200" i="9" s="1"/>
  <c r="A200" i="9"/>
  <c r="Q200" i="9" s="1"/>
  <c r="D199" i="9"/>
  <c r="C199" i="9"/>
  <c r="S199" i="9" s="1"/>
  <c r="B199" i="9"/>
  <c r="R199" i="9" s="1"/>
  <c r="A199" i="9"/>
  <c r="Q199" i="9" s="1"/>
  <c r="D198" i="9"/>
  <c r="C198" i="9"/>
  <c r="S198" i="9" s="1"/>
  <c r="B198" i="9"/>
  <c r="R198" i="9" s="1"/>
  <c r="A198" i="9"/>
  <c r="Q198" i="9" s="1"/>
  <c r="D197" i="9"/>
  <c r="C197" i="9"/>
  <c r="S197" i="9" s="1"/>
  <c r="B197" i="9"/>
  <c r="R197" i="9" s="1"/>
  <c r="A197" i="9"/>
  <c r="Q197" i="9" s="1"/>
  <c r="D196" i="9"/>
  <c r="C196" i="9"/>
  <c r="S196" i="9" s="1"/>
  <c r="B196" i="9"/>
  <c r="R196" i="9" s="1"/>
  <c r="A196" i="9"/>
  <c r="Q196" i="9" s="1"/>
  <c r="D195" i="9"/>
  <c r="C195" i="9"/>
  <c r="S195" i="9" s="1"/>
  <c r="B195" i="9"/>
  <c r="R195" i="9" s="1"/>
  <c r="A195" i="9"/>
  <c r="Q195" i="9" s="1"/>
  <c r="D194" i="9"/>
  <c r="C194" i="9"/>
  <c r="S194" i="9" s="1"/>
  <c r="B194" i="9"/>
  <c r="R194" i="9" s="1"/>
  <c r="A194" i="9"/>
  <c r="Q194" i="9" s="1"/>
  <c r="D193" i="9"/>
  <c r="C193" i="9"/>
  <c r="S193" i="9" s="1"/>
  <c r="B193" i="9"/>
  <c r="R193" i="9" s="1"/>
  <c r="A193" i="9"/>
  <c r="Q193" i="9" s="1"/>
  <c r="D192" i="9"/>
  <c r="C192" i="9"/>
  <c r="S192" i="9" s="1"/>
  <c r="B192" i="9"/>
  <c r="R192" i="9" s="1"/>
  <c r="A192" i="9"/>
  <c r="Q192" i="9" s="1"/>
  <c r="D191" i="9"/>
  <c r="C191" i="9"/>
  <c r="S191" i="9" s="1"/>
  <c r="B191" i="9"/>
  <c r="R191" i="9" s="1"/>
  <c r="A191" i="9"/>
  <c r="Q191" i="9" s="1"/>
  <c r="D190" i="9"/>
  <c r="C190" i="9"/>
  <c r="S190" i="9" s="1"/>
  <c r="B190" i="9"/>
  <c r="R190" i="9" s="1"/>
  <c r="A190" i="9"/>
  <c r="Q190" i="9" s="1"/>
  <c r="D189" i="9"/>
  <c r="C189" i="9"/>
  <c r="S189" i="9" s="1"/>
  <c r="B189" i="9"/>
  <c r="R189" i="9" s="1"/>
  <c r="A189" i="9"/>
  <c r="Q189" i="9" s="1"/>
  <c r="D188" i="9"/>
  <c r="C188" i="9"/>
  <c r="B188" i="9"/>
  <c r="A188" i="9"/>
  <c r="Q188" i="9" s="1"/>
  <c r="D187" i="9"/>
  <c r="C187" i="9"/>
  <c r="B187" i="9"/>
  <c r="R187" i="9" s="1"/>
  <c r="A187" i="9"/>
  <c r="Q187" i="9" s="1"/>
  <c r="D186" i="9"/>
  <c r="C186" i="9"/>
  <c r="B186" i="9"/>
  <c r="R186" i="9" s="1"/>
  <c r="A186" i="9"/>
  <c r="Q186" i="9" s="1"/>
  <c r="D185" i="9"/>
  <c r="C185" i="9"/>
  <c r="S185" i="9" s="1"/>
  <c r="B185" i="9"/>
  <c r="R185" i="9" s="1"/>
  <c r="A185" i="9"/>
  <c r="Q185" i="9" s="1"/>
  <c r="D184" i="9"/>
  <c r="C184" i="9"/>
  <c r="S184" i="9" s="1"/>
  <c r="B184" i="9"/>
  <c r="R184" i="9" s="1"/>
  <c r="A184" i="9"/>
  <c r="Q184" i="9" s="1"/>
  <c r="D183" i="9"/>
  <c r="C183" i="9"/>
  <c r="B183" i="9"/>
  <c r="A183" i="9"/>
  <c r="Q183" i="9" s="1"/>
  <c r="D182" i="9"/>
  <c r="C182" i="9"/>
  <c r="B182" i="9"/>
  <c r="R182" i="9" s="1"/>
  <c r="A182" i="9"/>
  <c r="Q182" i="9" s="1"/>
  <c r="C181" i="9"/>
  <c r="S181" i="9" s="1"/>
  <c r="B181" i="9"/>
  <c r="A181" i="9"/>
  <c r="Q181" i="9" s="1"/>
  <c r="C180" i="9"/>
  <c r="B180" i="9"/>
  <c r="A180" i="9"/>
  <c r="Q180" i="9" s="1"/>
  <c r="C179" i="9"/>
  <c r="S179" i="9" s="1"/>
  <c r="B179" i="9"/>
  <c r="A179" i="9"/>
  <c r="Q179" i="9" s="1"/>
  <c r="C178" i="9"/>
  <c r="B178" i="9"/>
  <c r="R178" i="9" s="1"/>
  <c r="A178" i="9"/>
  <c r="Q178" i="9" s="1"/>
  <c r="C177" i="9"/>
  <c r="S177" i="9" s="1"/>
  <c r="B177" i="9"/>
  <c r="A177" i="9"/>
  <c r="Q177" i="9" s="1"/>
  <c r="C176" i="9"/>
  <c r="B176" i="9"/>
  <c r="R176" i="9" s="1"/>
  <c r="A176" i="9"/>
  <c r="Q176" i="9" s="1"/>
  <c r="C175" i="9"/>
  <c r="S175" i="9" s="1"/>
  <c r="B175" i="9"/>
  <c r="A175" i="9"/>
  <c r="Q175" i="9" s="1"/>
  <c r="C174" i="9"/>
  <c r="B174" i="9"/>
  <c r="R174" i="9" s="1"/>
  <c r="A174" i="9"/>
  <c r="Q174" i="9" s="1"/>
  <c r="C173" i="9"/>
  <c r="S173" i="9" s="1"/>
  <c r="B173" i="9"/>
  <c r="A173" i="9"/>
  <c r="Q173" i="9" s="1"/>
  <c r="C172" i="9"/>
  <c r="B172" i="9"/>
  <c r="A172" i="9"/>
  <c r="Q172" i="9" s="1"/>
  <c r="C171" i="9"/>
  <c r="S171" i="9" s="1"/>
  <c r="B171" i="9"/>
  <c r="A171" i="9"/>
  <c r="Q171" i="9" s="1"/>
  <c r="C170" i="9"/>
  <c r="B170" i="9"/>
  <c r="R170" i="9" s="1"/>
  <c r="A170" i="9"/>
  <c r="Q170" i="9" s="1"/>
  <c r="C169" i="9"/>
  <c r="S169" i="9" s="1"/>
  <c r="B169" i="9"/>
  <c r="A169" i="9"/>
  <c r="Q169" i="9" s="1"/>
  <c r="C168" i="9"/>
  <c r="B168" i="9"/>
  <c r="R168" i="9" s="1"/>
  <c r="A168" i="9"/>
  <c r="Q168" i="9" s="1"/>
  <c r="C167" i="9"/>
  <c r="S167" i="9" s="1"/>
  <c r="B167" i="9"/>
  <c r="A167" i="9"/>
  <c r="Q167" i="9" s="1"/>
  <c r="C166" i="9"/>
  <c r="B166" i="9"/>
  <c r="R166" i="9" s="1"/>
  <c r="A166" i="9"/>
  <c r="Q166" i="9" s="1"/>
  <c r="C165" i="9"/>
  <c r="S165" i="9" s="1"/>
  <c r="B165" i="9"/>
  <c r="A165" i="9"/>
  <c r="Q165" i="9" s="1"/>
  <c r="D164" i="9"/>
  <c r="C164" i="9"/>
  <c r="B164" i="9"/>
  <c r="A164" i="9"/>
  <c r="Q164" i="9" s="1"/>
  <c r="C163" i="9"/>
  <c r="B163" i="9"/>
  <c r="R163" i="9" s="1"/>
  <c r="A163" i="9"/>
  <c r="Q163" i="9" s="1"/>
  <c r="C162" i="9"/>
  <c r="S162" i="9" s="1"/>
  <c r="B162" i="9"/>
  <c r="A162" i="9"/>
  <c r="Q162" i="9" s="1"/>
  <c r="C161" i="9"/>
  <c r="B161" i="9"/>
  <c r="R161" i="9" s="1"/>
  <c r="A161" i="9"/>
  <c r="Q161" i="9" s="1"/>
  <c r="C160" i="9"/>
  <c r="S160" i="9" s="1"/>
  <c r="B160" i="9"/>
  <c r="A160" i="9"/>
  <c r="Q160" i="9" s="1"/>
  <c r="C159" i="9"/>
  <c r="B159" i="9"/>
  <c r="R159" i="9" s="1"/>
  <c r="A159" i="9"/>
  <c r="Q159" i="9" s="1"/>
  <c r="C158" i="9"/>
  <c r="S158" i="9" s="1"/>
  <c r="B158" i="9"/>
  <c r="A158" i="9"/>
  <c r="Q158" i="9" s="1"/>
  <c r="D157" i="9"/>
  <c r="C157" i="9"/>
  <c r="B157" i="9"/>
  <c r="A157" i="9"/>
  <c r="Q157" i="9" s="1"/>
  <c r="C156" i="9"/>
  <c r="B156" i="9"/>
  <c r="R156" i="9" s="1"/>
  <c r="A156" i="9"/>
  <c r="Q156" i="9" s="1"/>
  <c r="C155" i="9"/>
  <c r="S155" i="9" s="1"/>
  <c r="B155" i="9"/>
  <c r="A155" i="9"/>
  <c r="Q155" i="9" s="1"/>
  <c r="C154" i="9"/>
  <c r="B154" i="9"/>
  <c r="A154" i="9"/>
  <c r="Q154" i="9" s="1"/>
  <c r="C153" i="9"/>
  <c r="S153" i="9" s="1"/>
  <c r="B153" i="9"/>
  <c r="A153" i="9"/>
  <c r="Q153" i="9" s="1"/>
  <c r="C152" i="9"/>
  <c r="B152" i="9"/>
  <c r="R152" i="9" s="1"/>
  <c r="A152" i="9"/>
  <c r="Q152" i="9" s="1"/>
  <c r="C151" i="9"/>
  <c r="S151" i="9" s="1"/>
  <c r="B151" i="9"/>
  <c r="A151" i="9"/>
  <c r="Q151" i="9" s="1"/>
  <c r="C150" i="9"/>
  <c r="B150" i="9"/>
  <c r="R150" i="9" s="1"/>
  <c r="A150" i="9"/>
  <c r="Q150" i="9" s="1"/>
  <c r="D149" i="9"/>
  <c r="C149" i="9"/>
  <c r="B149" i="9"/>
  <c r="A149" i="9"/>
  <c r="Q149" i="9" s="1"/>
  <c r="C148" i="9"/>
  <c r="S148" i="9" s="1"/>
  <c r="B148" i="9"/>
  <c r="A148" i="9"/>
  <c r="Q148" i="9" s="1"/>
  <c r="C147" i="9"/>
  <c r="B147" i="9"/>
  <c r="R147" i="9" s="1"/>
  <c r="A147" i="9"/>
  <c r="Q147" i="9" s="1"/>
  <c r="C146" i="9"/>
  <c r="S146" i="9" s="1"/>
  <c r="B146" i="9"/>
  <c r="A146" i="9"/>
  <c r="Q146" i="9" s="1"/>
  <c r="C145" i="9"/>
  <c r="B145" i="9"/>
  <c r="R145" i="9" s="1"/>
  <c r="A145" i="9"/>
  <c r="Q145" i="9" s="1"/>
  <c r="C144" i="9"/>
  <c r="S144" i="9" s="1"/>
  <c r="B144" i="9"/>
  <c r="A144" i="9"/>
  <c r="Q144" i="9" s="1"/>
  <c r="C143" i="9"/>
  <c r="B143" i="9"/>
  <c r="R143" i="9" s="1"/>
  <c r="A143" i="9"/>
  <c r="Q143" i="9" s="1"/>
  <c r="C142" i="9"/>
  <c r="S142" i="9" s="1"/>
  <c r="B142" i="9"/>
  <c r="A142" i="9"/>
  <c r="Q142" i="9" s="1"/>
  <c r="C141" i="9"/>
  <c r="B141" i="9"/>
  <c r="R141" i="9" s="1"/>
  <c r="A141" i="9"/>
  <c r="Q141" i="9" s="1"/>
  <c r="C140" i="9"/>
  <c r="S140" i="9" s="1"/>
  <c r="B140" i="9"/>
  <c r="A140" i="9"/>
  <c r="Q140" i="9" s="1"/>
  <c r="C139" i="9"/>
  <c r="B139" i="9"/>
  <c r="A139" i="9"/>
  <c r="Q139" i="9" s="1"/>
  <c r="C138" i="9"/>
  <c r="S138" i="9" s="1"/>
  <c r="B138" i="9"/>
  <c r="A138" i="9"/>
  <c r="Q138" i="9" s="1"/>
  <c r="C137" i="9"/>
  <c r="B137" i="9"/>
  <c r="R137" i="9" s="1"/>
  <c r="A137" i="9"/>
  <c r="Q137" i="9" s="1"/>
  <c r="C136" i="9"/>
  <c r="S136" i="9" s="1"/>
  <c r="B136" i="9"/>
  <c r="A136" i="9"/>
  <c r="Q136" i="9" s="1"/>
  <c r="C135" i="9"/>
  <c r="B135" i="9"/>
  <c r="R135" i="9" s="1"/>
  <c r="A135" i="9"/>
  <c r="Q135" i="9" s="1"/>
  <c r="C134" i="9"/>
  <c r="S134" i="9" s="1"/>
  <c r="B134" i="9"/>
  <c r="A134" i="9"/>
  <c r="Q134" i="9" s="1"/>
  <c r="C133" i="9"/>
  <c r="B133" i="9"/>
  <c r="R133" i="9" s="1"/>
  <c r="A133" i="9"/>
  <c r="Q133" i="9" s="1"/>
  <c r="C132" i="9"/>
  <c r="S132" i="9" s="1"/>
  <c r="B132" i="9"/>
  <c r="A132" i="9"/>
  <c r="Q132" i="9" s="1"/>
  <c r="C131" i="9"/>
  <c r="B131" i="9"/>
  <c r="R131" i="9" s="1"/>
  <c r="A131" i="9"/>
  <c r="Q131" i="9" s="1"/>
  <c r="C130" i="9"/>
  <c r="S130" i="9" s="1"/>
  <c r="B130" i="9"/>
  <c r="A130" i="9"/>
  <c r="Q130" i="9" s="1"/>
  <c r="C129" i="9"/>
  <c r="B129" i="9"/>
  <c r="R129" i="9" s="1"/>
  <c r="A129" i="9"/>
  <c r="Q129" i="9" s="1"/>
  <c r="C128" i="9"/>
  <c r="S128" i="9" s="1"/>
  <c r="B128" i="9"/>
  <c r="A128" i="9"/>
  <c r="Q128" i="9" s="1"/>
  <c r="C127" i="9"/>
  <c r="B127" i="9"/>
  <c r="R127" i="9" s="1"/>
  <c r="A127" i="9"/>
  <c r="Q127" i="9" s="1"/>
  <c r="C126" i="9"/>
  <c r="S126" i="9" s="1"/>
  <c r="B126" i="9"/>
  <c r="A126" i="9"/>
  <c r="Q126" i="9" s="1"/>
  <c r="C125" i="9"/>
  <c r="B125" i="9"/>
  <c r="R125" i="9" s="1"/>
  <c r="A125" i="9"/>
  <c r="Q125" i="9" s="1"/>
  <c r="C124" i="9"/>
  <c r="S124" i="9" s="1"/>
  <c r="B124" i="9"/>
  <c r="A124" i="9"/>
  <c r="Q124" i="9" s="1"/>
  <c r="C123" i="9"/>
  <c r="B123" i="9"/>
  <c r="A123" i="9"/>
  <c r="Q123" i="9" s="1"/>
  <c r="C122" i="9"/>
  <c r="S122" i="9" s="1"/>
  <c r="B122" i="9"/>
  <c r="A122" i="9"/>
  <c r="Q122" i="9" s="1"/>
  <c r="C121" i="9"/>
  <c r="B121" i="9"/>
  <c r="R121" i="9" s="1"/>
  <c r="A121" i="9"/>
  <c r="Q121" i="9" s="1"/>
  <c r="C120" i="9"/>
  <c r="S120" i="9" s="1"/>
  <c r="B120" i="9"/>
  <c r="A120" i="9"/>
  <c r="Q120" i="9" s="1"/>
  <c r="C119" i="9"/>
  <c r="B119" i="9"/>
  <c r="R119" i="9" s="1"/>
  <c r="A119" i="9"/>
  <c r="Q119" i="9" s="1"/>
  <c r="C118" i="9"/>
  <c r="S118" i="9" s="1"/>
  <c r="B118" i="9"/>
  <c r="A118" i="9"/>
  <c r="Q118" i="9" s="1"/>
  <c r="C117" i="9"/>
  <c r="B117" i="9"/>
  <c r="R117" i="9" s="1"/>
  <c r="A117" i="9"/>
  <c r="Q117" i="9" s="1"/>
  <c r="C116" i="9"/>
  <c r="S116" i="9" s="1"/>
  <c r="B116" i="9"/>
  <c r="A116" i="9"/>
  <c r="Q116" i="9" s="1"/>
  <c r="C115" i="9"/>
  <c r="B115" i="9"/>
  <c r="R115" i="9" s="1"/>
  <c r="A115" i="9"/>
  <c r="Q115" i="9" s="1"/>
  <c r="C114" i="9"/>
  <c r="S114" i="9" s="1"/>
  <c r="B114" i="9"/>
  <c r="A114" i="9"/>
  <c r="Q114" i="9" s="1"/>
  <c r="C113" i="9"/>
  <c r="B113" i="9"/>
  <c r="R113" i="9" s="1"/>
  <c r="A113" i="9"/>
  <c r="Q113" i="9" s="1"/>
  <c r="C112" i="9"/>
  <c r="S112" i="9" s="1"/>
  <c r="B112" i="9"/>
  <c r="A112" i="9"/>
  <c r="Q112" i="9" s="1"/>
  <c r="C111" i="9"/>
  <c r="B111" i="9"/>
  <c r="R111" i="9" s="1"/>
  <c r="A111" i="9"/>
  <c r="Q111" i="9" s="1"/>
  <c r="C110" i="9"/>
  <c r="S110" i="9" s="1"/>
  <c r="B110" i="9"/>
  <c r="A110" i="9"/>
  <c r="Q110" i="9" s="1"/>
  <c r="C109" i="9"/>
  <c r="B109" i="9"/>
  <c r="R109" i="9" s="1"/>
  <c r="A109" i="9"/>
  <c r="Q109" i="9" s="1"/>
  <c r="C108" i="9"/>
  <c r="S108" i="9" s="1"/>
  <c r="B108" i="9"/>
  <c r="A108" i="9"/>
  <c r="Q108" i="9" s="1"/>
  <c r="D107" i="9"/>
  <c r="C107" i="9"/>
  <c r="B107" i="9"/>
  <c r="A107" i="9"/>
  <c r="Q107" i="9" s="1"/>
  <c r="C106" i="9"/>
  <c r="S106" i="9" s="1"/>
  <c r="B106" i="9"/>
  <c r="A106" i="9"/>
  <c r="Q106" i="9" s="1"/>
  <c r="C105" i="9"/>
  <c r="B105" i="9"/>
  <c r="R105" i="9" s="1"/>
  <c r="A105" i="9"/>
  <c r="Q105" i="9" s="1"/>
  <c r="C104" i="9"/>
  <c r="S104" i="9" s="1"/>
  <c r="B104" i="9"/>
  <c r="A104" i="9"/>
  <c r="Q104" i="9" s="1"/>
  <c r="C103" i="9"/>
  <c r="B103" i="9"/>
  <c r="R103" i="9" s="1"/>
  <c r="A103" i="9"/>
  <c r="Q103" i="9" s="1"/>
  <c r="C102" i="9"/>
  <c r="S102" i="9" s="1"/>
  <c r="B102" i="9"/>
  <c r="A102" i="9"/>
  <c r="Q102" i="9" s="1"/>
  <c r="C101" i="9"/>
  <c r="B101" i="9"/>
  <c r="R101" i="9" s="1"/>
  <c r="A101" i="9"/>
  <c r="Q101" i="9" s="1"/>
  <c r="C100" i="9"/>
  <c r="S100" i="9" s="1"/>
  <c r="B100" i="9"/>
  <c r="A100" i="9"/>
  <c r="Q100" i="9" s="1"/>
  <c r="C99" i="9"/>
  <c r="B99" i="9"/>
  <c r="R99" i="9" s="1"/>
  <c r="A99" i="9"/>
  <c r="Q99" i="9" s="1"/>
  <c r="C98" i="9"/>
  <c r="S98" i="9" s="1"/>
  <c r="B98" i="9"/>
  <c r="A98" i="9"/>
  <c r="Q98" i="9" s="1"/>
  <c r="C97" i="9"/>
  <c r="B97" i="9"/>
  <c r="R97" i="9" s="1"/>
  <c r="A97" i="9"/>
  <c r="Q97" i="9" s="1"/>
  <c r="C96" i="9"/>
  <c r="S96" i="9" s="1"/>
  <c r="B96" i="9"/>
  <c r="A96" i="9"/>
  <c r="Q96" i="9" s="1"/>
  <c r="C95" i="9"/>
  <c r="B95" i="9"/>
  <c r="R95" i="9" s="1"/>
  <c r="A95" i="9"/>
  <c r="Q95" i="9" s="1"/>
  <c r="C94" i="9"/>
  <c r="S94" i="9" s="1"/>
  <c r="B94" i="9"/>
  <c r="A94" i="9"/>
  <c r="Q94" i="9" s="1"/>
  <c r="C93" i="9"/>
  <c r="B93" i="9"/>
  <c r="R93" i="9" s="1"/>
  <c r="A93" i="9"/>
  <c r="Q93" i="9" s="1"/>
  <c r="C92" i="9"/>
  <c r="S92" i="9" s="1"/>
  <c r="B92" i="9"/>
  <c r="A92" i="9"/>
  <c r="Q92" i="9" s="1"/>
  <c r="D91" i="9"/>
  <c r="C91" i="9"/>
  <c r="B91" i="9"/>
  <c r="A91" i="9"/>
  <c r="Q91" i="9" s="1"/>
  <c r="C90" i="9"/>
  <c r="S90" i="9" s="1"/>
  <c r="B90" i="9"/>
  <c r="A90" i="9"/>
  <c r="Q90" i="9" s="1"/>
  <c r="C89" i="9"/>
  <c r="B89" i="9"/>
  <c r="R89" i="9" s="1"/>
  <c r="A89" i="9"/>
  <c r="Q89" i="9" s="1"/>
  <c r="C88" i="9"/>
  <c r="S88" i="9" s="1"/>
  <c r="B88" i="9"/>
  <c r="A88" i="9"/>
  <c r="Q88" i="9" s="1"/>
  <c r="C87" i="9"/>
  <c r="B87" i="9"/>
  <c r="R87" i="9" s="1"/>
  <c r="A87" i="9"/>
  <c r="Q87" i="9" s="1"/>
  <c r="C86" i="9"/>
  <c r="S86" i="9" s="1"/>
  <c r="B86" i="9"/>
  <c r="A86" i="9"/>
  <c r="Q86" i="9" s="1"/>
  <c r="C85" i="9"/>
  <c r="B85" i="9"/>
  <c r="R85" i="9" s="1"/>
  <c r="A85" i="9"/>
  <c r="Q85" i="9" s="1"/>
  <c r="C84" i="9"/>
  <c r="S84" i="9" s="1"/>
  <c r="B84" i="9"/>
  <c r="A84" i="9"/>
  <c r="Q84" i="9" s="1"/>
  <c r="C83" i="9"/>
  <c r="B83" i="9"/>
  <c r="R83" i="9" s="1"/>
  <c r="A83" i="9"/>
  <c r="Q83" i="9" s="1"/>
  <c r="C82" i="9"/>
  <c r="S82" i="9" s="1"/>
  <c r="B82" i="9"/>
  <c r="A82" i="9"/>
  <c r="Q82" i="9" s="1"/>
  <c r="C81" i="9"/>
  <c r="B81" i="9"/>
  <c r="R81" i="9" s="1"/>
  <c r="A81" i="9"/>
  <c r="Q81" i="9" s="1"/>
  <c r="C80" i="9"/>
  <c r="S80" i="9" s="1"/>
  <c r="B80" i="9"/>
  <c r="A80" i="9"/>
  <c r="Q80" i="9" s="1"/>
  <c r="C79" i="9"/>
  <c r="B79" i="9"/>
  <c r="R79" i="9" s="1"/>
  <c r="A79" i="9"/>
  <c r="Q79" i="9" s="1"/>
  <c r="C78" i="9"/>
  <c r="S78" i="9" s="1"/>
  <c r="B78" i="9"/>
  <c r="A78" i="9"/>
  <c r="Q78" i="9" s="1"/>
  <c r="C77" i="9"/>
  <c r="B77" i="9"/>
  <c r="R77" i="9" s="1"/>
  <c r="A77" i="9"/>
  <c r="Q77" i="9" s="1"/>
  <c r="C76" i="9"/>
  <c r="S76" i="9" s="1"/>
  <c r="B76" i="9"/>
  <c r="A76" i="9"/>
  <c r="Q76" i="9" s="1"/>
  <c r="C75" i="9"/>
  <c r="B75" i="9"/>
  <c r="R75" i="9" s="1"/>
  <c r="A75" i="9"/>
  <c r="Q75" i="9" s="1"/>
  <c r="C74" i="9"/>
  <c r="S74" i="9" s="1"/>
  <c r="B74" i="9"/>
  <c r="A74" i="9"/>
  <c r="Q74" i="9" s="1"/>
  <c r="C73" i="9"/>
  <c r="B73" i="9"/>
  <c r="R73" i="9" s="1"/>
  <c r="A73" i="9"/>
  <c r="Q73" i="9" s="1"/>
  <c r="C72" i="9"/>
  <c r="S72" i="9" s="1"/>
  <c r="B72" i="9"/>
  <c r="A72" i="9"/>
  <c r="Q72" i="9" s="1"/>
  <c r="C71" i="9"/>
  <c r="B71" i="9"/>
  <c r="R71" i="9" s="1"/>
  <c r="A71" i="9"/>
  <c r="Q71" i="9" s="1"/>
  <c r="C70" i="9"/>
  <c r="S70" i="9" s="1"/>
  <c r="B70" i="9"/>
  <c r="A70" i="9"/>
  <c r="Q70" i="9" s="1"/>
  <c r="C69" i="9"/>
  <c r="B69" i="9"/>
  <c r="R69" i="9" s="1"/>
  <c r="A69" i="9"/>
  <c r="Q69" i="9" s="1"/>
  <c r="C68" i="9"/>
  <c r="S68" i="9" s="1"/>
  <c r="B68" i="9"/>
  <c r="A68" i="9"/>
  <c r="Q68" i="9" s="1"/>
  <c r="D67" i="9"/>
  <c r="C67" i="9"/>
  <c r="B67" i="9"/>
  <c r="A67" i="9"/>
  <c r="Q67" i="9" s="1"/>
  <c r="C66" i="9"/>
  <c r="B66" i="9"/>
  <c r="R66" i="9" s="1"/>
  <c r="A66" i="9"/>
  <c r="Q66" i="9" s="1"/>
  <c r="C65" i="9"/>
  <c r="S65" i="9" s="1"/>
  <c r="B65" i="9"/>
  <c r="A65" i="9"/>
  <c r="Q65" i="9" s="1"/>
  <c r="C64" i="9"/>
  <c r="B64" i="9"/>
  <c r="R64" i="9" s="1"/>
  <c r="A64" i="9"/>
  <c r="Q64" i="9" s="1"/>
  <c r="C63" i="9"/>
  <c r="S63" i="9" s="1"/>
  <c r="B63" i="9"/>
  <c r="A63" i="9"/>
  <c r="Q63" i="9" s="1"/>
  <c r="C62" i="9"/>
  <c r="B62" i="9"/>
  <c r="R62" i="9" s="1"/>
  <c r="A62" i="9"/>
  <c r="Q62" i="9" s="1"/>
  <c r="C61" i="9"/>
  <c r="S61" i="9" s="1"/>
  <c r="B61" i="9"/>
  <c r="A61" i="9"/>
  <c r="Q61" i="9" s="1"/>
  <c r="C60" i="9"/>
  <c r="B60" i="9"/>
  <c r="A60" i="9"/>
  <c r="Q60" i="9" s="1"/>
  <c r="C59" i="9"/>
  <c r="S59" i="9" s="1"/>
  <c r="B59" i="9"/>
  <c r="A59" i="9"/>
  <c r="Q59" i="9" s="1"/>
  <c r="C58" i="9"/>
  <c r="B58" i="9"/>
  <c r="R58" i="9" s="1"/>
  <c r="A58" i="9"/>
  <c r="Q58" i="9" s="1"/>
  <c r="C57" i="9"/>
  <c r="S57" i="9" s="1"/>
  <c r="B57" i="9"/>
  <c r="A57" i="9"/>
  <c r="Q57" i="9" s="1"/>
  <c r="C56" i="9"/>
  <c r="B56" i="9"/>
  <c r="R56" i="9" s="1"/>
  <c r="A56" i="9"/>
  <c r="Q56" i="9" s="1"/>
  <c r="C55" i="9"/>
  <c r="S55" i="9" s="1"/>
  <c r="B55" i="9"/>
  <c r="A55" i="9"/>
  <c r="Q55" i="9" s="1"/>
  <c r="C54" i="9"/>
  <c r="B54" i="9"/>
  <c r="R54" i="9" s="1"/>
  <c r="A54" i="9"/>
  <c r="Q54" i="9" s="1"/>
  <c r="C53" i="9"/>
  <c r="S53" i="9" s="1"/>
  <c r="B53" i="9"/>
  <c r="A53" i="9"/>
  <c r="Q53" i="9" s="1"/>
  <c r="C52" i="9"/>
  <c r="B52" i="9"/>
  <c r="A52" i="9"/>
  <c r="Q52" i="9" s="1"/>
  <c r="C51" i="9"/>
  <c r="S51" i="9" s="1"/>
  <c r="B51" i="9"/>
  <c r="R51" i="9" s="1"/>
  <c r="A51" i="9"/>
  <c r="Q51" i="9" s="1"/>
  <c r="C50" i="9"/>
  <c r="S50" i="9" s="1"/>
  <c r="B50" i="9"/>
  <c r="R50" i="9" s="1"/>
  <c r="A50" i="9"/>
  <c r="Q50" i="9" s="1"/>
  <c r="C49" i="9"/>
  <c r="S49" i="9" s="1"/>
  <c r="B49" i="9"/>
  <c r="R49" i="9" s="1"/>
  <c r="A49" i="9"/>
  <c r="Q49" i="9" s="1"/>
  <c r="C48" i="9"/>
  <c r="S48" i="9" s="1"/>
  <c r="B48" i="9"/>
  <c r="R48" i="9" s="1"/>
  <c r="A48" i="9"/>
  <c r="Q48" i="9" s="1"/>
  <c r="C47" i="9"/>
  <c r="S47" i="9" s="1"/>
  <c r="B47" i="9"/>
  <c r="R47" i="9" s="1"/>
  <c r="A47" i="9"/>
  <c r="Q47" i="9" s="1"/>
  <c r="C46" i="9"/>
  <c r="S46" i="9" s="1"/>
  <c r="B46" i="9"/>
  <c r="R46" i="9" s="1"/>
  <c r="A46" i="9"/>
  <c r="Q46" i="9" s="1"/>
  <c r="D45" i="9"/>
  <c r="C45" i="9"/>
  <c r="S45" i="9" s="1"/>
  <c r="B45" i="9"/>
  <c r="R45" i="9" s="1"/>
  <c r="A45" i="9"/>
  <c r="Q45" i="9" s="1"/>
  <c r="C44" i="9"/>
  <c r="S44" i="9" s="1"/>
  <c r="B44" i="9"/>
  <c r="R44" i="9" s="1"/>
  <c r="A44" i="9"/>
  <c r="Q44" i="9" s="1"/>
  <c r="C43" i="9"/>
  <c r="S43" i="9" s="1"/>
  <c r="B43" i="9"/>
  <c r="R43" i="9" s="1"/>
  <c r="A43" i="9"/>
  <c r="Q43" i="9" s="1"/>
  <c r="C42" i="9"/>
  <c r="S42" i="9" s="1"/>
  <c r="B42" i="9"/>
  <c r="R42" i="9" s="1"/>
  <c r="A42" i="9"/>
  <c r="Q42" i="9" s="1"/>
  <c r="C41" i="9"/>
  <c r="S41" i="9" s="1"/>
  <c r="B41" i="9"/>
  <c r="R41" i="9" s="1"/>
  <c r="A41" i="9"/>
  <c r="Q41" i="9" s="1"/>
  <c r="C40" i="9"/>
  <c r="S40" i="9" s="1"/>
  <c r="B40" i="9"/>
  <c r="R40" i="9" s="1"/>
  <c r="A40" i="9"/>
  <c r="Q40" i="9" s="1"/>
  <c r="C39" i="9"/>
  <c r="S39" i="9" s="1"/>
  <c r="B39" i="9"/>
  <c r="R39" i="9" s="1"/>
  <c r="A39" i="9"/>
  <c r="Q39" i="9" s="1"/>
  <c r="C38" i="9"/>
  <c r="S38" i="9" s="1"/>
  <c r="B38" i="9"/>
  <c r="R38" i="9" s="1"/>
  <c r="A38" i="9"/>
  <c r="Q38" i="9" s="1"/>
  <c r="C37" i="9"/>
  <c r="S37" i="9" s="1"/>
  <c r="B37" i="9"/>
  <c r="R37" i="9" s="1"/>
  <c r="A37" i="9"/>
  <c r="Q37" i="9" s="1"/>
  <c r="C36" i="9"/>
  <c r="S36" i="9" s="1"/>
  <c r="B36" i="9"/>
  <c r="A36" i="9"/>
  <c r="Q36" i="9" s="1"/>
  <c r="C35" i="9"/>
  <c r="S35" i="9" s="1"/>
  <c r="B35" i="9"/>
  <c r="R35" i="9" s="1"/>
  <c r="A35" i="9"/>
  <c r="Q35" i="9" s="1"/>
  <c r="C34" i="9"/>
  <c r="S34" i="9" s="1"/>
  <c r="B34" i="9"/>
  <c r="R34" i="9" s="1"/>
  <c r="A34" i="9"/>
  <c r="Q34" i="9" s="1"/>
  <c r="C33" i="9"/>
  <c r="S33" i="9" s="1"/>
  <c r="B33" i="9"/>
  <c r="R33" i="9" s="1"/>
  <c r="A33" i="9"/>
  <c r="Q33" i="9" s="1"/>
  <c r="C32" i="9"/>
  <c r="S32" i="9" s="1"/>
  <c r="B32" i="9"/>
  <c r="R32" i="9" s="1"/>
  <c r="A32" i="9"/>
  <c r="Q32" i="9" s="1"/>
  <c r="C31" i="9"/>
  <c r="S31" i="9" s="1"/>
  <c r="B31" i="9"/>
  <c r="R31" i="9" s="1"/>
  <c r="A31" i="9"/>
  <c r="Q31" i="9" s="1"/>
  <c r="C30" i="9"/>
  <c r="S30" i="9" s="1"/>
  <c r="B30" i="9"/>
  <c r="R30" i="9" s="1"/>
  <c r="A30" i="9"/>
  <c r="Q30" i="9" s="1"/>
  <c r="C29" i="9"/>
  <c r="S29" i="9" s="1"/>
  <c r="B29" i="9"/>
  <c r="R29" i="9" s="1"/>
  <c r="A29" i="9"/>
  <c r="Q29" i="9" s="1"/>
  <c r="C28" i="9"/>
  <c r="S28" i="9" s="1"/>
  <c r="B28" i="9"/>
  <c r="R28" i="9" s="1"/>
  <c r="A28" i="9"/>
  <c r="Q28" i="9" s="1"/>
  <c r="C27" i="9"/>
  <c r="S27" i="9" s="1"/>
  <c r="B27" i="9"/>
  <c r="R27" i="9" s="1"/>
  <c r="A27" i="9"/>
  <c r="Q27" i="9" s="1"/>
  <c r="C26" i="9"/>
  <c r="S26" i="9" s="1"/>
  <c r="B26" i="9"/>
  <c r="R26" i="9" s="1"/>
  <c r="A26" i="9"/>
  <c r="Q26" i="9" s="1"/>
  <c r="C25" i="9"/>
  <c r="S25" i="9" s="1"/>
  <c r="B25" i="9"/>
  <c r="R25" i="9" s="1"/>
  <c r="A25" i="9"/>
  <c r="Q25" i="9" s="1"/>
  <c r="C24" i="9"/>
  <c r="S24" i="9" s="1"/>
  <c r="B24" i="9"/>
  <c r="R24" i="9" s="1"/>
  <c r="A24" i="9"/>
  <c r="Q24" i="9" s="1"/>
  <c r="C23" i="9"/>
  <c r="S23" i="9" s="1"/>
  <c r="B23" i="9"/>
  <c r="R23" i="9" s="1"/>
  <c r="A23" i="9"/>
  <c r="Q23" i="9" s="1"/>
  <c r="C22" i="9"/>
  <c r="S22" i="9" s="1"/>
  <c r="B22" i="9"/>
  <c r="R22" i="9" s="1"/>
  <c r="A22" i="9"/>
  <c r="Q22" i="9" s="1"/>
  <c r="C21" i="9"/>
  <c r="S21" i="9" s="1"/>
  <c r="B21" i="9"/>
  <c r="R21" i="9" s="1"/>
  <c r="A21" i="9"/>
  <c r="Q21" i="9" s="1"/>
  <c r="C20" i="9"/>
  <c r="S20" i="9" s="1"/>
  <c r="B20" i="9"/>
  <c r="A20" i="9"/>
  <c r="Q20" i="9" s="1"/>
  <c r="C19" i="9"/>
  <c r="S19" i="9" s="1"/>
  <c r="B19" i="9"/>
  <c r="R19" i="9" s="1"/>
  <c r="A19" i="9"/>
  <c r="Q19" i="9" s="1"/>
  <c r="C18" i="9"/>
  <c r="S18" i="9" s="1"/>
  <c r="B18" i="9"/>
  <c r="R18" i="9" s="1"/>
  <c r="A18" i="9"/>
  <c r="Q18" i="9" s="1"/>
  <c r="C17" i="9"/>
  <c r="S17" i="9" s="1"/>
  <c r="B17" i="9"/>
  <c r="R17" i="9" s="1"/>
  <c r="A17" i="9"/>
  <c r="Q17" i="9" s="1"/>
  <c r="C16" i="9"/>
  <c r="S16" i="9" s="1"/>
  <c r="B16" i="9"/>
  <c r="R16" i="9" s="1"/>
  <c r="A16" i="9"/>
  <c r="Q16" i="9" s="1"/>
  <c r="C15" i="9"/>
  <c r="S15" i="9" s="1"/>
  <c r="B15" i="9"/>
  <c r="R15" i="9" s="1"/>
  <c r="A15" i="9"/>
  <c r="Q15" i="9" s="1"/>
  <c r="C14" i="9"/>
  <c r="S14" i="9" s="1"/>
  <c r="B14" i="9"/>
  <c r="R14" i="9" s="1"/>
  <c r="A14" i="9"/>
  <c r="Q14" i="9" s="1"/>
  <c r="C13" i="9"/>
  <c r="S13" i="9" s="1"/>
  <c r="B13" i="9"/>
  <c r="R13" i="9" s="1"/>
  <c r="A13" i="9"/>
  <c r="Q13" i="9" s="1"/>
  <c r="C12" i="9"/>
  <c r="S12" i="9" s="1"/>
  <c r="B12" i="9"/>
  <c r="R12" i="9" s="1"/>
  <c r="A12" i="9"/>
  <c r="Q12" i="9" s="1"/>
  <c r="C11" i="9"/>
  <c r="S11" i="9" s="1"/>
  <c r="B11" i="9"/>
  <c r="R11" i="9" s="1"/>
  <c r="A11" i="9"/>
  <c r="Q11" i="9" s="1"/>
  <c r="C10" i="9"/>
  <c r="S10" i="9" s="1"/>
  <c r="B10" i="9"/>
  <c r="R10" i="9" s="1"/>
  <c r="A10" i="9"/>
  <c r="Q10" i="9" s="1"/>
  <c r="C9" i="9"/>
  <c r="S9" i="9" s="1"/>
  <c r="B9" i="9"/>
  <c r="R9" i="9" s="1"/>
  <c r="A9" i="9"/>
  <c r="Q9" i="9" s="1"/>
  <c r="C8" i="9"/>
  <c r="S8" i="9" s="1"/>
  <c r="B8" i="9"/>
  <c r="R8" i="9" s="1"/>
  <c r="A8" i="9"/>
  <c r="Q8" i="9" s="1"/>
  <c r="C7" i="9"/>
  <c r="S7" i="9" s="1"/>
  <c r="B7" i="9"/>
  <c r="R7" i="9" s="1"/>
  <c r="A7" i="9"/>
  <c r="Q7" i="9" s="1"/>
  <c r="C6" i="9"/>
  <c r="S6" i="9" s="1"/>
  <c r="B6" i="9"/>
  <c r="R6" i="9" s="1"/>
  <c r="A6" i="9"/>
  <c r="Q6" i="9" s="1"/>
  <c r="Z1" i="9"/>
  <c r="X1" i="9"/>
  <c r="V1" i="9"/>
  <c r="T1" i="9"/>
  <c r="E425" i="9" l="1"/>
  <c r="K437" i="9"/>
  <c r="E441" i="9"/>
  <c r="I445" i="9"/>
  <c r="K449" i="9"/>
  <c r="E209" i="9"/>
  <c r="N427" i="9"/>
  <c r="M260" i="9"/>
  <c r="I266" i="9"/>
  <c r="X266" i="9" s="1"/>
  <c r="I107" i="9"/>
  <c r="X107" i="9" s="1"/>
  <c r="G446" i="9"/>
  <c r="I201" i="9"/>
  <c r="X201" i="9" s="1"/>
  <c r="M436" i="9"/>
  <c r="N421" i="9"/>
  <c r="N429" i="9"/>
  <c r="N437" i="9"/>
  <c r="N441" i="9"/>
  <c r="N445" i="9"/>
  <c r="N449" i="9"/>
  <c r="N435" i="9"/>
  <c r="E67" i="9"/>
  <c r="T67" i="9" s="1"/>
  <c r="F186" i="9"/>
  <c r="U186" i="9" s="1"/>
  <c r="M429" i="9"/>
  <c r="L478" i="9"/>
  <c r="L479" i="9"/>
  <c r="L490" i="9"/>
  <c r="L491" i="9"/>
  <c r="E433" i="9"/>
  <c r="N157" i="9"/>
  <c r="I427" i="9"/>
  <c r="K429" i="9"/>
  <c r="E443" i="9"/>
  <c r="J485" i="9"/>
  <c r="J489" i="9"/>
  <c r="E439" i="9"/>
  <c r="K441" i="9"/>
  <c r="M449" i="9"/>
  <c r="N242" i="9"/>
  <c r="J479" i="9"/>
  <c r="I91" i="9"/>
  <c r="X91" i="9" s="1"/>
  <c r="I184" i="9"/>
  <c r="X184" i="9" s="1"/>
  <c r="I185" i="9"/>
  <c r="X185" i="9" s="1"/>
  <c r="M262" i="9"/>
  <c r="L263" i="9"/>
  <c r="AA263" i="9" s="1"/>
  <c r="E431" i="9"/>
  <c r="G442" i="9"/>
  <c r="K443" i="9"/>
  <c r="G450" i="9"/>
  <c r="M464" i="9"/>
  <c r="M465" i="9"/>
  <c r="M466" i="9"/>
  <c r="M467" i="9"/>
  <c r="M468" i="9"/>
  <c r="M469" i="9"/>
  <c r="M470" i="9"/>
  <c r="M471" i="9"/>
  <c r="N489" i="9"/>
  <c r="E157" i="9"/>
  <c r="M189" i="9"/>
  <c r="N190" i="9"/>
  <c r="M420" i="9"/>
  <c r="K421" i="9"/>
  <c r="M434" i="9"/>
  <c r="M437" i="9"/>
  <c r="N443" i="9"/>
  <c r="N451" i="9"/>
  <c r="J453" i="9"/>
  <c r="J457" i="9"/>
  <c r="J461" i="9"/>
  <c r="F463" i="9"/>
  <c r="E185" i="9"/>
  <c r="T185" i="9" s="1"/>
  <c r="M188" i="9"/>
  <c r="E197" i="9"/>
  <c r="T197" i="9" s="1"/>
  <c r="M205" i="9"/>
  <c r="N206" i="9"/>
  <c r="M268" i="9"/>
  <c r="L323" i="9"/>
  <c r="M182" i="9"/>
  <c r="F183" i="9"/>
  <c r="E245" i="9"/>
  <c r="T245" i="9" s="1"/>
  <c r="K260" i="9"/>
  <c r="E264" i="9"/>
  <c r="T264" i="9" s="1"/>
  <c r="M426" i="9"/>
  <c r="E187" i="9"/>
  <c r="T187" i="9" s="1"/>
  <c r="M428" i="9"/>
  <c r="I187" i="9"/>
  <c r="X187" i="9" s="1"/>
  <c r="R52" i="9"/>
  <c r="R249" i="9"/>
  <c r="E249" i="9"/>
  <c r="T249" i="9" s="1"/>
  <c r="M249" i="9"/>
  <c r="R20" i="9"/>
  <c r="R60" i="9"/>
  <c r="R201" i="9"/>
  <c r="E201" i="9"/>
  <c r="T201" i="9" s="1"/>
  <c r="M201" i="9"/>
  <c r="R266" i="9"/>
  <c r="E266" i="9"/>
  <c r="T266" i="9" s="1"/>
  <c r="M266" i="9"/>
  <c r="R274" i="9"/>
  <c r="S187" i="9"/>
  <c r="L187" i="9"/>
  <c r="AA187" i="9" s="1"/>
  <c r="H187" i="9"/>
  <c r="W187" i="9" s="1"/>
  <c r="J187" i="9"/>
  <c r="Y187" i="9" s="1"/>
  <c r="F187" i="9"/>
  <c r="U187" i="9" s="1"/>
  <c r="S259" i="9"/>
  <c r="J259" i="9"/>
  <c r="Y259" i="9" s="1"/>
  <c r="F259" i="9"/>
  <c r="U259" i="9" s="1"/>
  <c r="L259" i="9"/>
  <c r="AA259" i="9" s="1"/>
  <c r="H259" i="9"/>
  <c r="W259" i="9" s="1"/>
  <c r="R139" i="9"/>
  <c r="R233" i="9"/>
  <c r="E423" i="9"/>
  <c r="K435" i="9"/>
  <c r="E435" i="9"/>
  <c r="M435" i="9"/>
  <c r="K445" i="9"/>
  <c r="E445" i="9"/>
  <c r="M445" i="9"/>
  <c r="N455" i="9"/>
  <c r="J455" i="9"/>
  <c r="E184" i="9"/>
  <c r="T184" i="9" s="1"/>
  <c r="R36" i="9"/>
  <c r="S186" i="9"/>
  <c r="L186" i="9"/>
  <c r="AA186" i="9" s="1"/>
  <c r="H186" i="9"/>
  <c r="W186" i="9" s="1"/>
  <c r="S258" i="9"/>
  <c r="J258" i="9"/>
  <c r="Y258" i="9" s="1"/>
  <c r="F258" i="9"/>
  <c r="U258" i="9" s="1"/>
  <c r="L258" i="9"/>
  <c r="AA258" i="9" s="1"/>
  <c r="H258" i="9"/>
  <c r="W258" i="9" s="1"/>
  <c r="R91" i="9"/>
  <c r="E91" i="9"/>
  <c r="T91" i="9" s="1"/>
  <c r="M91" i="9"/>
  <c r="R107" i="9"/>
  <c r="E107" i="9"/>
  <c r="T107" i="9" s="1"/>
  <c r="M107" i="9"/>
  <c r="R123" i="9"/>
  <c r="R154" i="9"/>
  <c r="R180" i="9"/>
  <c r="R217" i="9"/>
  <c r="I249" i="9"/>
  <c r="X249" i="9" s="1"/>
  <c r="E270" i="9"/>
  <c r="K427" i="9"/>
  <c r="E427" i="9"/>
  <c r="M427" i="9"/>
  <c r="K447" i="9"/>
  <c r="E447" i="9"/>
  <c r="M447" i="9"/>
  <c r="N481" i="9"/>
  <c r="N487" i="9"/>
  <c r="J487" i="9"/>
  <c r="J186" i="9"/>
  <c r="Y186" i="9" s="1"/>
  <c r="N91" i="9"/>
  <c r="N107" i="9"/>
  <c r="E149" i="9"/>
  <c r="E193" i="9"/>
  <c r="T193" i="9" s="1"/>
  <c r="I197" i="9"/>
  <c r="X197" i="9" s="1"/>
  <c r="N202" i="9"/>
  <c r="E241" i="9"/>
  <c r="T241" i="9" s="1"/>
  <c r="I245" i="9"/>
  <c r="X245" i="9" s="1"/>
  <c r="E262" i="9"/>
  <c r="T262" i="9" s="1"/>
  <c r="I264" i="9"/>
  <c r="X264" i="9" s="1"/>
  <c r="L267" i="9"/>
  <c r="AA267" i="9" s="1"/>
  <c r="M424" i="9"/>
  <c r="K425" i="9"/>
  <c r="I425" i="9"/>
  <c r="M432" i="9"/>
  <c r="K433" i="9"/>
  <c r="I433" i="9"/>
  <c r="I441" i="9"/>
  <c r="I443" i="9"/>
  <c r="L454" i="9"/>
  <c r="L455" i="9"/>
  <c r="M472" i="9"/>
  <c r="M473" i="9"/>
  <c r="M474" i="9"/>
  <c r="M475" i="9"/>
  <c r="L482" i="9"/>
  <c r="L483" i="9"/>
  <c r="L486" i="9"/>
  <c r="L487" i="9"/>
  <c r="F184" i="9"/>
  <c r="U184" i="9" s="1"/>
  <c r="J184" i="9"/>
  <c r="Y184" i="9" s="1"/>
  <c r="F185" i="9"/>
  <c r="U185" i="9" s="1"/>
  <c r="J185" i="9"/>
  <c r="Y185" i="9" s="1"/>
  <c r="G186" i="9"/>
  <c r="V186" i="9" s="1"/>
  <c r="K186" i="9"/>
  <c r="Z186" i="9" s="1"/>
  <c r="E164" i="9"/>
  <c r="E182" i="9"/>
  <c r="T182" i="9" s="1"/>
  <c r="E183" i="9"/>
  <c r="E189" i="9"/>
  <c r="T189" i="9" s="1"/>
  <c r="I193" i="9"/>
  <c r="X193" i="9" s="1"/>
  <c r="M197" i="9"/>
  <c r="N198" i="9"/>
  <c r="E205" i="9"/>
  <c r="T205" i="9" s="1"/>
  <c r="K209" i="9"/>
  <c r="I209" i="9"/>
  <c r="I241" i="9"/>
  <c r="X241" i="9" s="1"/>
  <c r="M245" i="9"/>
  <c r="N246" i="9"/>
  <c r="M255" i="9"/>
  <c r="R256" i="9"/>
  <c r="G256" i="9"/>
  <c r="I256" i="9"/>
  <c r="E256" i="9"/>
  <c r="T256" i="9" s="1"/>
  <c r="K256" i="9"/>
  <c r="R257" i="9"/>
  <c r="G257" i="9"/>
  <c r="V257" i="9" s="1"/>
  <c r="K257" i="9"/>
  <c r="Z257" i="9" s="1"/>
  <c r="I257" i="9"/>
  <c r="X257" i="9" s="1"/>
  <c r="E257" i="9"/>
  <c r="T257" i="9" s="1"/>
  <c r="E260" i="9"/>
  <c r="I262" i="9"/>
  <c r="X262" i="9" s="1"/>
  <c r="M264" i="9"/>
  <c r="E268" i="9"/>
  <c r="T268" i="9" s="1"/>
  <c r="K270" i="9"/>
  <c r="I270" i="9"/>
  <c r="E421" i="9"/>
  <c r="M422" i="9"/>
  <c r="K423" i="9"/>
  <c r="I423" i="9"/>
  <c r="N425" i="9"/>
  <c r="M425" i="9"/>
  <c r="E429" i="9"/>
  <c r="M430" i="9"/>
  <c r="K431" i="9"/>
  <c r="I431" i="9"/>
  <c r="N433" i="9"/>
  <c r="M433" i="9"/>
  <c r="E437" i="9"/>
  <c r="K439" i="9"/>
  <c r="I439" i="9"/>
  <c r="M441" i="9"/>
  <c r="M443" i="9"/>
  <c r="E449" i="9"/>
  <c r="N476" i="9"/>
  <c r="J477" i="9"/>
  <c r="N479" i="9"/>
  <c r="G184" i="9"/>
  <c r="V184" i="9" s="1"/>
  <c r="K184" i="9"/>
  <c r="Z184" i="9" s="1"/>
  <c r="G185" i="9"/>
  <c r="V185" i="9" s="1"/>
  <c r="K185" i="9"/>
  <c r="Z185" i="9" s="1"/>
  <c r="G187" i="9"/>
  <c r="V187" i="9" s="1"/>
  <c r="K187" i="9"/>
  <c r="Z187" i="9" s="1"/>
  <c r="N45" i="9"/>
  <c r="N164" i="9"/>
  <c r="I182" i="9"/>
  <c r="X182" i="9" s="1"/>
  <c r="I189" i="9"/>
  <c r="X189" i="9" s="1"/>
  <c r="M193" i="9"/>
  <c r="N194" i="9"/>
  <c r="I205" i="9"/>
  <c r="X205" i="9" s="1"/>
  <c r="N209" i="9"/>
  <c r="M209" i="9"/>
  <c r="M241" i="9"/>
  <c r="S256" i="9"/>
  <c r="J256" i="9"/>
  <c r="F256" i="9"/>
  <c r="U256" i="9" s="1"/>
  <c r="L256" i="9"/>
  <c r="H256" i="9"/>
  <c r="S257" i="9"/>
  <c r="H257" i="9"/>
  <c r="W257" i="9" s="1"/>
  <c r="L257" i="9"/>
  <c r="AA257" i="9" s="1"/>
  <c r="F257" i="9"/>
  <c r="U257" i="9" s="1"/>
  <c r="J257" i="9"/>
  <c r="Y257" i="9" s="1"/>
  <c r="R258" i="9"/>
  <c r="I258" i="9"/>
  <c r="X258" i="9" s="1"/>
  <c r="E258" i="9"/>
  <c r="T258" i="9" s="1"/>
  <c r="G258" i="9"/>
  <c r="V258" i="9" s="1"/>
  <c r="K258" i="9"/>
  <c r="Z258" i="9" s="1"/>
  <c r="I259" i="9"/>
  <c r="X259" i="9" s="1"/>
  <c r="E259" i="9"/>
  <c r="T259" i="9" s="1"/>
  <c r="K259" i="9"/>
  <c r="Z259" i="9" s="1"/>
  <c r="G259" i="9"/>
  <c r="V259" i="9" s="1"/>
  <c r="I260" i="9"/>
  <c r="I268" i="9"/>
  <c r="X268" i="9" s="1"/>
  <c r="M270" i="9"/>
  <c r="N323" i="9"/>
  <c r="I421" i="9"/>
  <c r="N423" i="9"/>
  <c r="M423" i="9"/>
  <c r="I429" i="9"/>
  <c r="N431" i="9"/>
  <c r="M431" i="9"/>
  <c r="I437" i="9"/>
  <c r="N439" i="9"/>
  <c r="M439" i="9"/>
  <c r="I449" i="9"/>
  <c r="N457" i="9"/>
  <c r="L458" i="9"/>
  <c r="L459" i="9"/>
  <c r="L462" i="9"/>
  <c r="J481" i="9"/>
  <c r="H184" i="9"/>
  <c r="W184" i="9" s="1"/>
  <c r="L184" i="9"/>
  <c r="AA184" i="9" s="1"/>
  <c r="H185" i="9"/>
  <c r="W185" i="9" s="1"/>
  <c r="L185" i="9"/>
  <c r="AA185" i="9" s="1"/>
  <c r="I186" i="9"/>
  <c r="X186" i="9" s="1"/>
  <c r="E186" i="9"/>
  <c r="T186" i="9" s="1"/>
  <c r="N67" i="9"/>
  <c r="F67" i="9"/>
  <c r="U67" i="9" s="1"/>
  <c r="G91" i="9"/>
  <c r="V91" i="9" s="1"/>
  <c r="K91" i="9"/>
  <c r="Z91" i="9" s="1"/>
  <c r="G107" i="9"/>
  <c r="V107" i="9" s="1"/>
  <c r="K107" i="9"/>
  <c r="Z107" i="9" s="1"/>
  <c r="F149" i="9"/>
  <c r="F157" i="9"/>
  <c r="F164" i="9"/>
  <c r="R172" i="9"/>
  <c r="G191" i="9"/>
  <c r="V191" i="9" s="1"/>
  <c r="K191" i="9"/>
  <c r="Z191" i="9" s="1"/>
  <c r="G195" i="9"/>
  <c r="V195" i="9" s="1"/>
  <c r="K195" i="9"/>
  <c r="Z195" i="9" s="1"/>
  <c r="G199" i="9"/>
  <c r="V199" i="9" s="1"/>
  <c r="K199" i="9"/>
  <c r="Z199" i="9" s="1"/>
  <c r="G207" i="9"/>
  <c r="V207" i="9" s="1"/>
  <c r="K207" i="9"/>
  <c r="Z207" i="9" s="1"/>
  <c r="G239" i="9"/>
  <c r="V239" i="9" s="1"/>
  <c r="K239" i="9"/>
  <c r="Z239" i="9" s="1"/>
  <c r="G255" i="9"/>
  <c r="K255" i="9"/>
  <c r="J263" i="9"/>
  <c r="Y263" i="9" s="1"/>
  <c r="J267" i="9"/>
  <c r="Y267" i="9" s="1"/>
  <c r="G182" i="9"/>
  <c r="V182" i="9" s="1"/>
  <c r="K182" i="9"/>
  <c r="Z182" i="9" s="1"/>
  <c r="N183" i="9"/>
  <c r="N188" i="9"/>
  <c r="G189" i="9"/>
  <c r="V189" i="9" s="1"/>
  <c r="K189" i="9"/>
  <c r="Z189" i="9" s="1"/>
  <c r="E191" i="9"/>
  <c r="T191" i="9" s="1"/>
  <c r="I191" i="9"/>
  <c r="X191" i="9" s="1"/>
  <c r="M191" i="9"/>
  <c r="N192" i="9"/>
  <c r="G193" i="9"/>
  <c r="V193" i="9" s="1"/>
  <c r="K193" i="9"/>
  <c r="Z193" i="9" s="1"/>
  <c r="E195" i="9"/>
  <c r="T195" i="9" s="1"/>
  <c r="I195" i="9"/>
  <c r="X195" i="9" s="1"/>
  <c r="M195" i="9"/>
  <c r="N196" i="9"/>
  <c r="G197" i="9"/>
  <c r="V197" i="9" s="1"/>
  <c r="K197" i="9"/>
  <c r="Z197" i="9" s="1"/>
  <c r="E199" i="9"/>
  <c r="T199" i="9" s="1"/>
  <c r="I199" i="9"/>
  <c r="X199" i="9" s="1"/>
  <c r="M199" i="9"/>
  <c r="N200" i="9"/>
  <c r="G201" i="9"/>
  <c r="V201" i="9" s="1"/>
  <c r="K201" i="9"/>
  <c r="Z201" i="9" s="1"/>
  <c r="G205" i="9"/>
  <c r="V205" i="9" s="1"/>
  <c r="K205" i="9"/>
  <c r="Z205" i="9" s="1"/>
  <c r="E207" i="9"/>
  <c r="T207" i="9" s="1"/>
  <c r="I207" i="9"/>
  <c r="X207" i="9" s="1"/>
  <c r="M207" i="9"/>
  <c r="N208" i="9"/>
  <c r="G209" i="9"/>
  <c r="E239" i="9"/>
  <c r="T239" i="9" s="1"/>
  <c r="I239" i="9"/>
  <c r="X239" i="9" s="1"/>
  <c r="M239" i="9"/>
  <c r="N240" i="9"/>
  <c r="G241" i="9"/>
  <c r="V241" i="9" s="1"/>
  <c r="K241" i="9"/>
  <c r="Z241" i="9" s="1"/>
  <c r="G245" i="9"/>
  <c r="V245" i="9" s="1"/>
  <c r="K245" i="9"/>
  <c r="Z245" i="9" s="1"/>
  <c r="G249" i="9"/>
  <c r="V249" i="9" s="1"/>
  <c r="K249" i="9"/>
  <c r="Z249" i="9" s="1"/>
  <c r="N252" i="9"/>
  <c r="N255" i="9"/>
  <c r="E255" i="9"/>
  <c r="I255" i="9"/>
  <c r="G260" i="9"/>
  <c r="L261" i="9"/>
  <c r="AA261" i="9" s="1"/>
  <c r="G262" i="9"/>
  <c r="V262" i="9" s="1"/>
  <c r="K262" i="9"/>
  <c r="Z262" i="9" s="1"/>
  <c r="F263" i="9"/>
  <c r="U263" i="9" s="1"/>
  <c r="N263" i="9"/>
  <c r="G264" i="9"/>
  <c r="V264" i="9" s="1"/>
  <c r="K264" i="9"/>
  <c r="Z264" i="9" s="1"/>
  <c r="L265" i="9"/>
  <c r="AA265" i="9" s="1"/>
  <c r="G266" i="9"/>
  <c r="V266" i="9" s="1"/>
  <c r="K266" i="9"/>
  <c r="Z266" i="9" s="1"/>
  <c r="F267" i="9"/>
  <c r="U267" i="9" s="1"/>
  <c r="N267" i="9"/>
  <c r="G268" i="9"/>
  <c r="V268" i="9" s="1"/>
  <c r="K268" i="9"/>
  <c r="Z268" i="9" s="1"/>
  <c r="L269" i="9"/>
  <c r="AA269" i="9" s="1"/>
  <c r="G270" i="9"/>
  <c r="R280" i="9"/>
  <c r="F323" i="9"/>
  <c r="R388" i="9"/>
  <c r="R390" i="9"/>
  <c r="R392" i="9"/>
  <c r="J323" i="9"/>
  <c r="S391" i="9"/>
  <c r="G420" i="9"/>
  <c r="K420" i="9"/>
  <c r="G422" i="9"/>
  <c r="K422" i="9"/>
  <c r="G424" i="9"/>
  <c r="K424" i="9"/>
  <c r="G426" i="9"/>
  <c r="K426" i="9"/>
  <c r="G428" i="9"/>
  <c r="K428" i="9"/>
  <c r="G430" i="9"/>
  <c r="K430" i="9"/>
  <c r="G432" i="9"/>
  <c r="K432" i="9"/>
  <c r="G434" i="9"/>
  <c r="K434" i="9"/>
  <c r="G436" i="9"/>
  <c r="K436" i="9"/>
  <c r="M438" i="9"/>
  <c r="I438" i="9"/>
  <c r="G438" i="9"/>
  <c r="M440" i="9"/>
  <c r="I440" i="9"/>
  <c r="E440" i="9"/>
  <c r="K440" i="9"/>
  <c r="M444" i="9"/>
  <c r="I444" i="9"/>
  <c r="E444" i="9"/>
  <c r="K444" i="9"/>
  <c r="M448" i="9"/>
  <c r="I448" i="9"/>
  <c r="E448" i="9"/>
  <c r="K448" i="9"/>
  <c r="F453" i="9"/>
  <c r="F461" i="9"/>
  <c r="F477" i="9"/>
  <c r="F485" i="9"/>
  <c r="N420" i="9"/>
  <c r="E420" i="9"/>
  <c r="I420" i="9"/>
  <c r="G421" i="9"/>
  <c r="N422" i="9"/>
  <c r="E422" i="9"/>
  <c r="I422" i="9"/>
  <c r="G423" i="9"/>
  <c r="N424" i="9"/>
  <c r="E424" i="9"/>
  <c r="I424" i="9"/>
  <c r="G425" i="9"/>
  <c r="N426" i="9"/>
  <c r="E426" i="9"/>
  <c r="I426" i="9"/>
  <c r="G427" i="9"/>
  <c r="N428" i="9"/>
  <c r="E428" i="9"/>
  <c r="I428" i="9"/>
  <c r="G429" i="9"/>
  <c r="N430" i="9"/>
  <c r="E430" i="9"/>
  <c r="I430" i="9"/>
  <c r="G431" i="9"/>
  <c r="N432" i="9"/>
  <c r="E432" i="9"/>
  <c r="I432" i="9"/>
  <c r="G433" i="9"/>
  <c r="N434" i="9"/>
  <c r="E434" i="9"/>
  <c r="I434" i="9"/>
  <c r="G435" i="9"/>
  <c r="N436" i="9"/>
  <c r="E436" i="9"/>
  <c r="I436" i="9"/>
  <c r="G437" i="9"/>
  <c r="N438" i="9"/>
  <c r="E438" i="9"/>
  <c r="K438" i="9"/>
  <c r="G440" i="9"/>
  <c r="M442" i="9"/>
  <c r="I442" i="9"/>
  <c r="E442" i="9"/>
  <c r="K442" i="9"/>
  <c r="G444" i="9"/>
  <c r="M446" i="9"/>
  <c r="I446" i="9"/>
  <c r="E446" i="9"/>
  <c r="K446" i="9"/>
  <c r="G448" i="9"/>
  <c r="M450" i="9"/>
  <c r="I450" i="9"/>
  <c r="E450" i="9"/>
  <c r="K450" i="9"/>
  <c r="N453" i="9"/>
  <c r="F457" i="9"/>
  <c r="N459" i="9"/>
  <c r="J459" i="9"/>
  <c r="N461" i="9"/>
  <c r="N477" i="9"/>
  <c r="F481" i="9"/>
  <c r="N483" i="9"/>
  <c r="J483" i="9"/>
  <c r="N485" i="9"/>
  <c r="F489" i="9"/>
  <c r="N491" i="9"/>
  <c r="J491" i="9"/>
  <c r="G439" i="9"/>
  <c r="N440" i="9"/>
  <c r="G441" i="9"/>
  <c r="N442" i="9"/>
  <c r="G443" i="9"/>
  <c r="N444" i="9"/>
  <c r="G445" i="9"/>
  <c r="N446" i="9"/>
  <c r="G447" i="9"/>
  <c r="N448" i="9"/>
  <c r="G449" i="9"/>
  <c r="N450" i="9"/>
  <c r="L452" i="9"/>
  <c r="L453" i="9"/>
  <c r="F455" i="9"/>
  <c r="L456" i="9"/>
  <c r="L457" i="9"/>
  <c r="F459" i="9"/>
  <c r="L460" i="9"/>
  <c r="L461" i="9"/>
  <c r="N464" i="9"/>
  <c r="N465" i="9"/>
  <c r="N466" i="9"/>
  <c r="N467" i="9"/>
  <c r="N468" i="9"/>
  <c r="N469" i="9"/>
  <c r="N470" i="9"/>
  <c r="N471" i="9"/>
  <c r="N472" i="9"/>
  <c r="N473" i="9"/>
  <c r="N474" i="9"/>
  <c r="N475" i="9"/>
  <c r="L476" i="9"/>
  <c r="L477" i="9"/>
  <c r="F479" i="9"/>
  <c r="L480" i="9"/>
  <c r="L481" i="9"/>
  <c r="F483" i="9"/>
  <c r="L484" i="9"/>
  <c r="L485" i="9"/>
  <c r="F487" i="9"/>
  <c r="L488" i="9"/>
  <c r="L489" i="9"/>
  <c r="F491" i="9"/>
  <c r="L492" i="9"/>
  <c r="E45" i="9"/>
  <c r="T45" i="9" s="1"/>
  <c r="G45" i="9"/>
  <c r="V45" i="9" s="1"/>
  <c r="I45" i="9"/>
  <c r="X45" i="9" s="1"/>
  <c r="K45" i="9"/>
  <c r="Z45" i="9" s="1"/>
  <c r="M45" i="9"/>
  <c r="S52" i="9"/>
  <c r="R55" i="9"/>
  <c r="S56" i="9"/>
  <c r="R59" i="9"/>
  <c r="S60" i="9"/>
  <c r="R63" i="9"/>
  <c r="S64" i="9"/>
  <c r="R70" i="9"/>
  <c r="S71" i="9"/>
  <c r="R74" i="9"/>
  <c r="S75" i="9"/>
  <c r="F45" i="9"/>
  <c r="U45" i="9" s="1"/>
  <c r="H45" i="9"/>
  <c r="W45" i="9" s="1"/>
  <c r="J45" i="9"/>
  <c r="Y45" i="9" s="1"/>
  <c r="L45" i="9"/>
  <c r="AA45" i="9" s="1"/>
  <c r="R53" i="9"/>
  <c r="S54" i="9"/>
  <c r="R57" i="9"/>
  <c r="S58" i="9"/>
  <c r="R61" i="9"/>
  <c r="S62" i="9"/>
  <c r="R65" i="9"/>
  <c r="S66" i="9"/>
  <c r="R68" i="9"/>
  <c r="S69" i="9"/>
  <c r="R72" i="9"/>
  <c r="S73" i="9"/>
  <c r="R76" i="9"/>
  <c r="S77" i="9"/>
  <c r="R78" i="9"/>
  <c r="S79" i="9"/>
  <c r="R80" i="9"/>
  <c r="S81" i="9"/>
  <c r="R82" i="9"/>
  <c r="S83" i="9"/>
  <c r="R84" i="9"/>
  <c r="S85" i="9"/>
  <c r="R86" i="9"/>
  <c r="S87" i="9"/>
  <c r="R88" i="9"/>
  <c r="S89" i="9"/>
  <c r="R90" i="9"/>
  <c r="S91" i="9"/>
  <c r="R92" i="9"/>
  <c r="S93" i="9"/>
  <c r="R94" i="9"/>
  <c r="S95" i="9"/>
  <c r="R96" i="9"/>
  <c r="S97" i="9"/>
  <c r="R98" i="9"/>
  <c r="S99" i="9"/>
  <c r="R100" i="9"/>
  <c r="S101" i="9"/>
  <c r="R102" i="9"/>
  <c r="S103" i="9"/>
  <c r="R104" i="9"/>
  <c r="S105" i="9"/>
  <c r="R106" i="9"/>
  <c r="S107" i="9"/>
  <c r="R108" i="9"/>
  <c r="S109" i="9"/>
  <c r="R110" i="9"/>
  <c r="S111" i="9"/>
  <c r="R112" i="9"/>
  <c r="S113" i="9"/>
  <c r="R114" i="9"/>
  <c r="S115" i="9"/>
  <c r="R116" i="9"/>
  <c r="S117" i="9"/>
  <c r="R118" i="9"/>
  <c r="S119" i="9"/>
  <c r="R120" i="9"/>
  <c r="S121" i="9"/>
  <c r="R122" i="9"/>
  <c r="S123" i="9"/>
  <c r="R124" i="9"/>
  <c r="S125" i="9"/>
  <c r="R126" i="9"/>
  <c r="S127" i="9"/>
  <c r="R128" i="9"/>
  <c r="S129" i="9"/>
  <c r="R130" i="9"/>
  <c r="S131" i="9"/>
  <c r="R132" i="9"/>
  <c r="S133" i="9"/>
  <c r="R134" i="9"/>
  <c r="S135" i="9"/>
  <c r="R136" i="9"/>
  <c r="S137" i="9"/>
  <c r="R138" i="9"/>
  <c r="S139" i="9"/>
  <c r="R140" i="9"/>
  <c r="S141" i="9"/>
  <c r="R142" i="9"/>
  <c r="S143" i="9"/>
  <c r="R144" i="9"/>
  <c r="S145" i="9"/>
  <c r="R146" i="9"/>
  <c r="S147" i="9"/>
  <c r="R148" i="9"/>
  <c r="N149" i="9"/>
  <c r="S150" i="9"/>
  <c r="R151" i="9"/>
  <c r="S152" i="9"/>
  <c r="R153" i="9"/>
  <c r="S154" i="9"/>
  <c r="R155" i="9"/>
  <c r="S156" i="9"/>
  <c r="R158" i="9"/>
  <c r="S159" i="9"/>
  <c r="R160" i="9"/>
  <c r="S161" i="9"/>
  <c r="R162" i="9"/>
  <c r="S163" i="9"/>
  <c r="R165" i="9"/>
  <c r="S166" i="9"/>
  <c r="R169" i="9"/>
  <c r="S170" i="9"/>
  <c r="R173" i="9"/>
  <c r="S174" i="9"/>
  <c r="R177" i="9"/>
  <c r="S178" i="9"/>
  <c r="R181" i="9"/>
  <c r="N182" i="9"/>
  <c r="L182" i="9"/>
  <c r="AA182" i="9" s="1"/>
  <c r="J182" i="9"/>
  <c r="Y182" i="9" s="1"/>
  <c r="H182" i="9"/>
  <c r="W182" i="9" s="1"/>
  <c r="F182" i="9"/>
  <c r="U182" i="9" s="1"/>
  <c r="S182" i="9"/>
  <c r="F91" i="9"/>
  <c r="U91" i="9" s="1"/>
  <c r="H91" i="9"/>
  <c r="W91" i="9" s="1"/>
  <c r="J91" i="9"/>
  <c r="Y91" i="9" s="1"/>
  <c r="L91" i="9"/>
  <c r="AA91" i="9" s="1"/>
  <c r="F107" i="9"/>
  <c r="U107" i="9" s="1"/>
  <c r="H107" i="9"/>
  <c r="W107" i="9" s="1"/>
  <c r="J107" i="9"/>
  <c r="Y107" i="9" s="1"/>
  <c r="L107" i="9"/>
  <c r="AA107" i="9" s="1"/>
  <c r="R167" i="9"/>
  <c r="S168" i="9"/>
  <c r="R171" i="9"/>
  <c r="S172" i="9"/>
  <c r="R175" i="9"/>
  <c r="S176" i="9"/>
  <c r="R179" i="9"/>
  <c r="S180" i="9"/>
  <c r="E188" i="9"/>
  <c r="G188" i="9"/>
  <c r="I188" i="9"/>
  <c r="K188" i="9"/>
  <c r="F189" i="9"/>
  <c r="U189" i="9" s="1"/>
  <c r="H189" i="9"/>
  <c r="W189" i="9" s="1"/>
  <c r="J189" i="9"/>
  <c r="Y189" i="9" s="1"/>
  <c r="L189" i="9"/>
  <c r="AA189" i="9" s="1"/>
  <c r="N189" i="9"/>
  <c r="E190" i="9"/>
  <c r="T190" i="9" s="1"/>
  <c r="G190" i="9"/>
  <c r="V190" i="9" s="1"/>
  <c r="I190" i="9"/>
  <c r="X190" i="9" s="1"/>
  <c r="K190" i="9"/>
  <c r="Z190" i="9" s="1"/>
  <c r="M190" i="9"/>
  <c r="F191" i="9"/>
  <c r="U191" i="9" s="1"/>
  <c r="H191" i="9"/>
  <c r="W191" i="9" s="1"/>
  <c r="J191" i="9"/>
  <c r="Y191" i="9" s="1"/>
  <c r="L191" i="9"/>
  <c r="AA191" i="9" s="1"/>
  <c r="N191" i="9"/>
  <c r="E192" i="9"/>
  <c r="T192" i="9" s="1"/>
  <c r="G192" i="9"/>
  <c r="V192" i="9" s="1"/>
  <c r="I192" i="9"/>
  <c r="X192" i="9" s="1"/>
  <c r="K192" i="9"/>
  <c r="Z192" i="9" s="1"/>
  <c r="M192" i="9"/>
  <c r="F193" i="9"/>
  <c r="U193" i="9" s="1"/>
  <c r="H193" i="9"/>
  <c r="W193" i="9" s="1"/>
  <c r="J193" i="9"/>
  <c r="Y193" i="9" s="1"/>
  <c r="L193" i="9"/>
  <c r="AA193" i="9" s="1"/>
  <c r="N193" i="9"/>
  <c r="E194" i="9"/>
  <c r="T194" i="9" s="1"/>
  <c r="G194" i="9"/>
  <c r="V194" i="9" s="1"/>
  <c r="I194" i="9"/>
  <c r="X194" i="9" s="1"/>
  <c r="K194" i="9"/>
  <c r="Z194" i="9" s="1"/>
  <c r="M194" i="9"/>
  <c r="F195" i="9"/>
  <c r="U195" i="9" s="1"/>
  <c r="H195" i="9"/>
  <c r="W195" i="9" s="1"/>
  <c r="J195" i="9"/>
  <c r="Y195" i="9" s="1"/>
  <c r="L195" i="9"/>
  <c r="AA195" i="9" s="1"/>
  <c r="N195" i="9"/>
  <c r="E196" i="9"/>
  <c r="T196" i="9" s="1"/>
  <c r="G196" i="9"/>
  <c r="V196" i="9" s="1"/>
  <c r="I196" i="9"/>
  <c r="X196" i="9" s="1"/>
  <c r="K196" i="9"/>
  <c r="Z196" i="9" s="1"/>
  <c r="M196" i="9"/>
  <c r="F197" i="9"/>
  <c r="U197" i="9" s="1"/>
  <c r="H197" i="9"/>
  <c r="W197" i="9" s="1"/>
  <c r="J197" i="9"/>
  <c r="Y197" i="9" s="1"/>
  <c r="L197" i="9"/>
  <c r="AA197" i="9" s="1"/>
  <c r="N197" i="9"/>
  <c r="E198" i="9"/>
  <c r="T198" i="9" s="1"/>
  <c r="G198" i="9"/>
  <c r="V198" i="9" s="1"/>
  <c r="I198" i="9"/>
  <c r="X198" i="9" s="1"/>
  <c r="K198" i="9"/>
  <c r="Z198" i="9" s="1"/>
  <c r="M198" i="9"/>
  <c r="F199" i="9"/>
  <c r="U199" i="9" s="1"/>
  <c r="H199" i="9"/>
  <c r="W199" i="9" s="1"/>
  <c r="J199" i="9"/>
  <c r="Y199" i="9" s="1"/>
  <c r="L199" i="9"/>
  <c r="AA199" i="9" s="1"/>
  <c r="N199" i="9"/>
  <c r="E200" i="9"/>
  <c r="T200" i="9" s="1"/>
  <c r="G200" i="9"/>
  <c r="V200" i="9" s="1"/>
  <c r="I200" i="9"/>
  <c r="X200" i="9" s="1"/>
  <c r="K200" i="9"/>
  <c r="Z200" i="9" s="1"/>
  <c r="M200" i="9"/>
  <c r="F201" i="9"/>
  <c r="U201" i="9" s="1"/>
  <c r="H201" i="9"/>
  <c r="W201" i="9" s="1"/>
  <c r="J201" i="9"/>
  <c r="Y201" i="9" s="1"/>
  <c r="L201" i="9"/>
  <c r="AA201" i="9" s="1"/>
  <c r="N201" i="9"/>
  <c r="E202" i="9"/>
  <c r="T202" i="9" s="1"/>
  <c r="G202" i="9"/>
  <c r="V202" i="9" s="1"/>
  <c r="I202" i="9"/>
  <c r="X202" i="9" s="1"/>
  <c r="K202" i="9"/>
  <c r="Z202" i="9" s="1"/>
  <c r="M202" i="9"/>
  <c r="F205" i="9"/>
  <c r="U205" i="9" s="1"/>
  <c r="H205" i="9"/>
  <c r="W205" i="9" s="1"/>
  <c r="J205" i="9"/>
  <c r="Y205" i="9" s="1"/>
  <c r="L205" i="9"/>
  <c r="AA205" i="9" s="1"/>
  <c r="N205" i="9"/>
  <c r="E206" i="9"/>
  <c r="T206" i="9" s="1"/>
  <c r="G206" i="9"/>
  <c r="V206" i="9" s="1"/>
  <c r="I206" i="9"/>
  <c r="X206" i="9" s="1"/>
  <c r="K206" i="9"/>
  <c r="Z206" i="9" s="1"/>
  <c r="M206" i="9"/>
  <c r="F207" i="9"/>
  <c r="U207" i="9" s="1"/>
  <c r="H207" i="9"/>
  <c r="W207" i="9" s="1"/>
  <c r="J207" i="9"/>
  <c r="Y207" i="9" s="1"/>
  <c r="L207" i="9"/>
  <c r="AA207" i="9" s="1"/>
  <c r="N207" i="9"/>
  <c r="E208" i="9"/>
  <c r="T208" i="9" s="1"/>
  <c r="G208" i="9"/>
  <c r="V208" i="9" s="1"/>
  <c r="I208" i="9"/>
  <c r="X208" i="9" s="1"/>
  <c r="K208" i="9"/>
  <c r="Z208" i="9" s="1"/>
  <c r="M208" i="9"/>
  <c r="F209" i="9"/>
  <c r="H209" i="9"/>
  <c r="J209" i="9"/>
  <c r="L209" i="9"/>
  <c r="F239" i="9"/>
  <c r="U239" i="9" s="1"/>
  <c r="H239" i="9"/>
  <c r="W239" i="9" s="1"/>
  <c r="J239" i="9"/>
  <c r="Y239" i="9" s="1"/>
  <c r="L239" i="9"/>
  <c r="AA239" i="9" s="1"/>
  <c r="N239" i="9"/>
  <c r="E240" i="9"/>
  <c r="T240" i="9" s="1"/>
  <c r="G240" i="9"/>
  <c r="V240" i="9" s="1"/>
  <c r="I240" i="9"/>
  <c r="X240" i="9" s="1"/>
  <c r="K240" i="9"/>
  <c r="Z240" i="9" s="1"/>
  <c r="M240" i="9"/>
  <c r="F241" i="9"/>
  <c r="U241" i="9" s="1"/>
  <c r="H241" i="9"/>
  <c r="W241" i="9" s="1"/>
  <c r="J241" i="9"/>
  <c r="Y241" i="9" s="1"/>
  <c r="L241" i="9"/>
  <c r="AA241" i="9" s="1"/>
  <c r="N241" i="9"/>
  <c r="E242" i="9"/>
  <c r="T242" i="9" s="1"/>
  <c r="G242" i="9"/>
  <c r="V242" i="9" s="1"/>
  <c r="I242" i="9"/>
  <c r="X242" i="9" s="1"/>
  <c r="K242" i="9"/>
  <c r="Z242" i="9" s="1"/>
  <c r="M242" i="9"/>
  <c r="F245" i="9"/>
  <c r="U245" i="9" s="1"/>
  <c r="H245" i="9"/>
  <c r="W245" i="9" s="1"/>
  <c r="J245" i="9"/>
  <c r="Y245" i="9" s="1"/>
  <c r="L245" i="9"/>
  <c r="AA245" i="9" s="1"/>
  <c r="N245" i="9"/>
  <c r="E246" i="9"/>
  <c r="T246" i="9" s="1"/>
  <c r="G246" i="9"/>
  <c r="V246" i="9" s="1"/>
  <c r="I246" i="9"/>
  <c r="X246" i="9" s="1"/>
  <c r="K246" i="9"/>
  <c r="Z246" i="9" s="1"/>
  <c r="M246" i="9"/>
  <c r="F249" i="9"/>
  <c r="U249" i="9" s="1"/>
  <c r="H249" i="9"/>
  <c r="W249" i="9" s="1"/>
  <c r="J249" i="9"/>
  <c r="Y249" i="9" s="1"/>
  <c r="L249" i="9"/>
  <c r="AA249" i="9" s="1"/>
  <c r="N249" i="9"/>
  <c r="E252" i="9"/>
  <c r="T252" i="9" s="1"/>
  <c r="G252" i="9"/>
  <c r="V252" i="9" s="1"/>
  <c r="I252" i="9"/>
  <c r="X252" i="9" s="1"/>
  <c r="K252" i="9"/>
  <c r="Z252" i="9" s="1"/>
  <c r="M252" i="9"/>
  <c r="F255" i="9"/>
  <c r="H255" i="9"/>
  <c r="J255" i="9"/>
  <c r="L255" i="9"/>
  <c r="R259" i="9"/>
  <c r="N260" i="9"/>
  <c r="L260" i="9"/>
  <c r="J260" i="9"/>
  <c r="H260" i="9"/>
  <c r="F260" i="9"/>
  <c r="F261" i="9"/>
  <c r="U261" i="9" s="1"/>
  <c r="J261" i="9"/>
  <c r="Y261" i="9" s="1"/>
  <c r="N261" i="9"/>
  <c r="M263" i="9"/>
  <c r="K263" i="9"/>
  <c r="Z263" i="9" s="1"/>
  <c r="I263" i="9"/>
  <c r="X263" i="9" s="1"/>
  <c r="G263" i="9"/>
  <c r="V263" i="9" s="1"/>
  <c r="E263" i="9"/>
  <c r="T263" i="9" s="1"/>
  <c r="H263" i="9"/>
  <c r="W263" i="9" s="1"/>
  <c r="R263" i="9"/>
  <c r="N264" i="9"/>
  <c r="L264" i="9"/>
  <c r="AA264" i="9" s="1"/>
  <c r="J264" i="9"/>
  <c r="Y264" i="9" s="1"/>
  <c r="H264" i="9"/>
  <c r="W264" i="9" s="1"/>
  <c r="F264" i="9"/>
  <c r="U264" i="9" s="1"/>
  <c r="S264" i="9"/>
  <c r="F265" i="9"/>
  <c r="U265" i="9" s="1"/>
  <c r="J265" i="9"/>
  <c r="Y265" i="9" s="1"/>
  <c r="N265" i="9"/>
  <c r="M267" i="9"/>
  <c r="K267" i="9"/>
  <c r="Z267" i="9" s="1"/>
  <c r="I267" i="9"/>
  <c r="X267" i="9" s="1"/>
  <c r="G267" i="9"/>
  <c r="V267" i="9" s="1"/>
  <c r="E267" i="9"/>
  <c r="T267" i="9" s="1"/>
  <c r="H267" i="9"/>
  <c r="W267" i="9" s="1"/>
  <c r="R267" i="9"/>
  <c r="N268" i="9"/>
  <c r="L268" i="9"/>
  <c r="AA268" i="9" s="1"/>
  <c r="J268" i="9"/>
  <c r="Y268" i="9" s="1"/>
  <c r="H268" i="9"/>
  <c r="W268" i="9" s="1"/>
  <c r="F268" i="9"/>
  <c r="U268" i="9" s="1"/>
  <c r="S268" i="9"/>
  <c r="F269" i="9"/>
  <c r="U269" i="9" s="1"/>
  <c r="J269" i="9"/>
  <c r="Y269" i="9" s="1"/>
  <c r="N269" i="9"/>
  <c r="R271" i="9"/>
  <c r="S272" i="9"/>
  <c r="R275" i="9"/>
  <c r="S276" i="9"/>
  <c r="R279" i="9"/>
  <c r="F188" i="9"/>
  <c r="H188" i="9"/>
  <c r="J188" i="9"/>
  <c r="L188" i="9"/>
  <c r="F190" i="9"/>
  <c r="U190" i="9" s="1"/>
  <c r="H190" i="9"/>
  <c r="W190" i="9" s="1"/>
  <c r="J190" i="9"/>
  <c r="Y190" i="9" s="1"/>
  <c r="L190" i="9"/>
  <c r="AA190" i="9" s="1"/>
  <c r="F192" i="9"/>
  <c r="U192" i="9" s="1"/>
  <c r="H192" i="9"/>
  <c r="W192" i="9" s="1"/>
  <c r="J192" i="9"/>
  <c r="Y192" i="9" s="1"/>
  <c r="L192" i="9"/>
  <c r="AA192" i="9" s="1"/>
  <c r="F194" i="9"/>
  <c r="U194" i="9" s="1"/>
  <c r="H194" i="9"/>
  <c r="W194" i="9" s="1"/>
  <c r="J194" i="9"/>
  <c r="Y194" i="9" s="1"/>
  <c r="L194" i="9"/>
  <c r="AA194" i="9" s="1"/>
  <c r="F196" i="9"/>
  <c r="U196" i="9" s="1"/>
  <c r="H196" i="9"/>
  <c r="W196" i="9" s="1"/>
  <c r="J196" i="9"/>
  <c r="Y196" i="9" s="1"/>
  <c r="L196" i="9"/>
  <c r="AA196" i="9" s="1"/>
  <c r="F198" i="9"/>
  <c r="U198" i="9" s="1"/>
  <c r="H198" i="9"/>
  <c r="W198" i="9" s="1"/>
  <c r="J198" i="9"/>
  <c r="Y198" i="9" s="1"/>
  <c r="L198" i="9"/>
  <c r="AA198" i="9" s="1"/>
  <c r="F200" i="9"/>
  <c r="U200" i="9" s="1"/>
  <c r="H200" i="9"/>
  <c r="W200" i="9" s="1"/>
  <c r="J200" i="9"/>
  <c r="Y200" i="9" s="1"/>
  <c r="L200" i="9"/>
  <c r="AA200" i="9" s="1"/>
  <c r="F202" i="9"/>
  <c r="U202" i="9" s="1"/>
  <c r="H202" i="9"/>
  <c r="W202" i="9" s="1"/>
  <c r="J202" i="9"/>
  <c r="Y202" i="9" s="1"/>
  <c r="L202" i="9"/>
  <c r="AA202" i="9" s="1"/>
  <c r="F206" i="9"/>
  <c r="U206" i="9" s="1"/>
  <c r="H206" i="9"/>
  <c r="W206" i="9" s="1"/>
  <c r="J206" i="9"/>
  <c r="Y206" i="9" s="1"/>
  <c r="L206" i="9"/>
  <c r="AA206" i="9" s="1"/>
  <c r="F208" i="9"/>
  <c r="U208" i="9" s="1"/>
  <c r="H208" i="9"/>
  <c r="W208" i="9" s="1"/>
  <c r="J208" i="9"/>
  <c r="Y208" i="9" s="1"/>
  <c r="L208" i="9"/>
  <c r="AA208" i="9" s="1"/>
  <c r="F240" i="9"/>
  <c r="U240" i="9" s="1"/>
  <c r="H240" i="9"/>
  <c r="W240" i="9" s="1"/>
  <c r="J240" i="9"/>
  <c r="Y240" i="9" s="1"/>
  <c r="L240" i="9"/>
  <c r="AA240" i="9" s="1"/>
  <c r="F242" i="9"/>
  <c r="U242" i="9" s="1"/>
  <c r="H242" i="9"/>
  <c r="W242" i="9" s="1"/>
  <c r="J242" i="9"/>
  <c r="Y242" i="9" s="1"/>
  <c r="L242" i="9"/>
  <c r="AA242" i="9" s="1"/>
  <c r="F246" i="9"/>
  <c r="U246" i="9" s="1"/>
  <c r="H246" i="9"/>
  <c r="W246" i="9" s="1"/>
  <c r="J246" i="9"/>
  <c r="Y246" i="9" s="1"/>
  <c r="L246" i="9"/>
  <c r="AA246" i="9" s="1"/>
  <c r="F252" i="9"/>
  <c r="U252" i="9" s="1"/>
  <c r="H252" i="9"/>
  <c r="W252" i="9" s="1"/>
  <c r="J252" i="9"/>
  <c r="Y252" i="9" s="1"/>
  <c r="L252" i="9"/>
  <c r="AA252" i="9" s="1"/>
  <c r="M261" i="9"/>
  <c r="K261" i="9"/>
  <c r="Z261" i="9" s="1"/>
  <c r="I261" i="9"/>
  <c r="X261" i="9" s="1"/>
  <c r="G261" i="9"/>
  <c r="V261" i="9" s="1"/>
  <c r="E261" i="9"/>
  <c r="T261" i="9" s="1"/>
  <c r="H261" i="9"/>
  <c r="W261" i="9" s="1"/>
  <c r="R261" i="9"/>
  <c r="N262" i="9"/>
  <c r="L262" i="9"/>
  <c r="AA262" i="9" s="1"/>
  <c r="J262" i="9"/>
  <c r="Y262" i="9" s="1"/>
  <c r="H262" i="9"/>
  <c r="W262" i="9" s="1"/>
  <c r="F262" i="9"/>
  <c r="U262" i="9" s="1"/>
  <c r="S262" i="9"/>
  <c r="M265" i="9"/>
  <c r="K265" i="9"/>
  <c r="Z265" i="9" s="1"/>
  <c r="I265" i="9"/>
  <c r="X265" i="9" s="1"/>
  <c r="G265" i="9"/>
  <c r="V265" i="9" s="1"/>
  <c r="E265" i="9"/>
  <c r="T265" i="9" s="1"/>
  <c r="H265" i="9"/>
  <c r="W265" i="9" s="1"/>
  <c r="R265" i="9"/>
  <c r="N266" i="9"/>
  <c r="L266" i="9"/>
  <c r="AA266" i="9" s="1"/>
  <c r="J266" i="9"/>
  <c r="Y266" i="9" s="1"/>
  <c r="H266" i="9"/>
  <c r="W266" i="9" s="1"/>
  <c r="F266" i="9"/>
  <c r="U266" i="9" s="1"/>
  <c r="S266" i="9"/>
  <c r="M269" i="9"/>
  <c r="K269" i="9"/>
  <c r="Z269" i="9" s="1"/>
  <c r="I269" i="9"/>
  <c r="X269" i="9" s="1"/>
  <c r="G269" i="9"/>
  <c r="V269" i="9" s="1"/>
  <c r="E269" i="9"/>
  <c r="T269" i="9" s="1"/>
  <c r="H269" i="9"/>
  <c r="W269" i="9" s="1"/>
  <c r="R269" i="9"/>
  <c r="N270" i="9"/>
  <c r="L270" i="9"/>
  <c r="J270" i="9"/>
  <c r="H270" i="9"/>
  <c r="F270" i="9"/>
  <c r="R273" i="9"/>
  <c r="S274" i="9"/>
  <c r="R277" i="9"/>
  <c r="S278" i="9"/>
  <c r="R315" i="9"/>
  <c r="S316" i="9"/>
  <c r="R319" i="9"/>
  <c r="S320" i="9"/>
  <c r="M323" i="9"/>
  <c r="K323" i="9"/>
  <c r="I323" i="9"/>
  <c r="G323" i="9"/>
  <c r="E323" i="9"/>
  <c r="H323" i="9"/>
  <c r="S324" i="9"/>
  <c r="R327" i="9"/>
  <c r="S328" i="9"/>
  <c r="S314" i="9"/>
  <c r="R317" i="9"/>
  <c r="S318" i="9"/>
  <c r="R321" i="9"/>
  <c r="S322" i="9"/>
  <c r="R325" i="9"/>
  <c r="S326" i="9"/>
  <c r="R329" i="9"/>
  <c r="R371" i="9"/>
  <c r="S372" i="9"/>
  <c r="R375" i="9"/>
  <c r="S370" i="9"/>
  <c r="R373" i="9"/>
  <c r="S374" i="9"/>
  <c r="R391" i="9"/>
  <c r="S392" i="9"/>
  <c r="S400" i="9"/>
  <c r="R393" i="9"/>
  <c r="R401" i="9"/>
  <c r="S412" i="9"/>
  <c r="R415" i="9"/>
  <c r="S416" i="9"/>
  <c r="R413" i="9"/>
  <c r="S414" i="9"/>
  <c r="F420" i="9"/>
  <c r="H420" i="9"/>
  <c r="J420" i="9"/>
  <c r="L420" i="9"/>
  <c r="F421" i="9"/>
  <c r="H421" i="9"/>
  <c r="J421" i="9"/>
  <c r="L421" i="9"/>
  <c r="F422" i="9"/>
  <c r="H422" i="9"/>
  <c r="J422" i="9"/>
  <c r="L422" i="9"/>
  <c r="F423" i="9"/>
  <c r="H423" i="9"/>
  <c r="J423" i="9"/>
  <c r="L423" i="9"/>
  <c r="F424" i="9"/>
  <c r="H424" i="9"/>
  <c r="J424" i="9"/>
  <c r="L424" i="9"/>
  <c r="F425" i="9"/>
  <c r="H425" i="9"/>
  <c r="J425" i="9"/>
  <c r="L425" i="9"/>
  <c r="F426" i="9"/>
  <c r="H426" i="9"/>
  <c r="J426" i="9"/>
  <c r="L426" i="9"/>
  <c r="F427" i="9"/>
  <c r="H427" i="9"/>
  <c r="J427" i="9"/>
  <c r="L427" i="9"/>
  <c r="F428" i="9"/>
  <c r="H428" i="9"/>
  <c r="J428" i="9"/>
  <c r="L428" i="9"/>
  <c r="F429" i="9"/>
  <c r="H429" i="9"/>
  <c r="J429" i="9"/>
  <c r="L429" i="9"/>
  <c r="F430" i="9"/>
  <c r="H430" i="9"/>
  <c r="J430" i="9"/>
  <c r="L430" i="9"/>
  <c r="F431" i="9"/>
  <c r="H431" i="9"/>
  <c r="J431" i="9"/>
  <c r="L431" i="9"/>
  <c r="F432" i="9"/>
  <c r="H432" i="9"/>
  <c r="J432" i="9"/>
  <c r="L432" i="9"/>
  <c r="F433" i="9"/>
  <c r="H433" i="9"/>
  <c r="J433" i="9"/>
  <c r="L433" i="9"/>
  <c r="F434" i="9"/>
  <c r="H434" i="9"/>
  <c r="J434" i="9"/>
  <c r="L434" i="9"/>
  <c r="F435" i="9"/>
  <c r="H435" i="9"/>
  <c r="J435" i="9"/>
  <c r="L435" i="9"/>
  <c r="F436" i="9"/>
  <c r="H436" i="9"/>
  <c r="J436" i="9"/>
  <c r="L436" i="9"/>
  <c r="F437" i="9"/>
  <c r="H437" i="9"/>
  <c r="J437" i="9"/>
  <c r="L437" i="9"/>
  <c r="F438" i="9"/>
  <c r="H438" i="9"/>
  <c r="J438" i="9"/>
  <c r="L438" i="9"/>
  <c r="F439" i="9"/>
  <c r="H439" i="9"/>
  <c r="J439" i="9"/>
  <c r="L439" i="9"/>
  <c r="F440" i="9"/>
  <c r="H440" i="9"/>
  <c r="J440" i="9"/>
  <c r="L440" i="9"/>
  <c r="F441" i="9"/>
  <c r="H441" i="9"/>
  <c r="J441" i="9"/>
  <c r="L441" i="9"/>
  <c r="F442" i="9"/>
  <c r="H442" i="9"/>
  <c r="J442" i="9"/>
  <c r="L442" i="9"/>
  <c r="F443" i="9"/>
  <c r="H443" i="9"/>
  <c r="J443" i="9"/>
  <c r="L443" i="9"/>
  <c r="F444" i="9"/>
  <c r="H444" i="9"/>
  <c r="J444" i="9"/>
  <c r="L444" i="9"/>
  <c r="F445" i="9"/>
  <c r="H445" i="9"/>
  <c r="J445" i="9"/>
  <c r="L445" i="9"/>
  <c r="F446" i="9"/>
  <c r="H446" i="9"/>
  <c r="J446" i="9"/>
  <c r="L446" i="9"/>
  <c r="F447" i="9"/>
  <c r="H447" i="9"/>
  <c r="J447" i="9"/>
  <c r="L447" i="9"/>
  <c r="F448" i="9"/>
  <c r="H448" i="9"/>
  <c r="J448" i="9"/>
  <c r="L448" i="9"/>
  <c r="F449" i="9"/>
  <c r="H449" i="9"/>
  <c r="J449" i="9"/>
  <c r="L449" i="9"/>
  <c r="F450" i="9"/>
  <c r="H450" i="9"/>
  <c r="J450" i="9"/>
  <c r="L450" i="9"/>
  <c r="M451" i="9"/>
  <c r="K451" i="9"/>
  <c r="I451" i="9"/>
  <c r="G451" i="9"/>
  <c r="E451" i="9"/>
  <c r="H451" i="9"/>
  <c r="L451" i="9"/>
  <c r="F452" i="9"/>
  <c r="J452" i="9"/>
  <c r="N452" i="9"/>
  <c r="M453" i="9"/>
  <c r="K453" i="9"/>
  <c r="I453" i="9"/>
  <c r="G453" i="9"/>
  <c r="E453" i="9"/>
  <c r="H453" i="9"/>
  <c r="F454" i="9"/>
  <c r="J454" i="9"/>
  <c r="N454" i="9"/>
  <c r="M455" i="9"/>
  <c r="K455" i="9"/>
  <c r="I455" i="9"/>
  <c r="G455" i="9"/>
  <c r="E455" i="9"/>
  <c r="H455" i="9"/>
  <c r="F456" i="9"/>
  <c r="J456" i="9"/>
  <c r="N456" i="9"/>
  <c r="M457" i="9"/>
  <c r="K457" i="9"/>
  <c r="I457" i="9"/>
  <c r="G457" i="9"/>
  <c r="E457" i="9"/>
  <c r="H457" i="9"/>
  <c r="F458" i="9"/>
  <c r="J458" i="9"/>
  <c r="N458" i="9"/>
  <c r="M459" i="9"/>
  <c r="K459" i="9"/>
  <c r="I459" i="9"/>
  <c r="G459" i="9"/>
  <c r="E459" i="9"/>
  <c r="H459" i="9"/>
  <c r="F460" i="9"/>
  <c r="J460" i="9"/>
  <c r="N460" i="9"/>
  <c r="M461" i="9"/>
  <c r="K461" i="9"/>
  <c r="I461" i="9"/>
  <c r="G461" i="9"/>
  <c r="E461" i="9"/>
  <c r="H461" i="9"/>
  <c r="F462" i="9"/>
  <c r="J462" i="9"/>
  <c r="N462" i="9"/>
  <c r="M463" i="9"/>
  <c r="K463" i="9"/>
  <c r="I463" i="9"/>
  <c r="G463" i="9"/>
  <c r="E463" i="9"/>
  <c r="N463" i="9"/>
  <c r="L463" i="9"/>
  <c r="J463" i="9"/>
  <c r="H463" i="9"/>
  <c r="F451" i="9"/>
  <c r="J451" i="9"/>
  <c r="M452" i="9"/>
  <c r="K452" i="9"/>
  <c r="I452" i="9"/>
  <c r="G452" i="9"/>
  <c r="E452" i="9"/>
  <c r="H452" i="9"/>
  <c r="M454" i="9"/>
  <c r="K454" i="9"/>
  <c r="I454" i="9"/>
  <c r="G454" i="9"/>
  <c r="E454" i="9"/>
  <c r="H454" i="9"/>
  <c r="M456" i="9"/>
  <c r="K456" i="9"/>
  <c r="I456" i="9"/>
  <c r="G456" i="9"/>
  <c r="E456" i="9"/>
  <c r="H456" i="9"/>
  <c r="M458" i="9"/>
  <c r="K458" i="9"/>
  <c r="I458" i="9"/>
  <c r="G458" i="9"/>
  <c r="E458" i="9"/>
  <c r="H458" i="9"/>
  <c r="M460" i="9"/>
  <c r="K460" i="9"/>
  <c r="I460" i="9"/>
  <c r="G460" i="9"/>
  <c r="E460" i="9"/>
  <c r="H460" i="9"/>
  <c r="M462" i="9"/>
  <c r="K462" i="9"/>
  <c r="I462" i="9"/>
  <c r="G462" i="9"/>
  <c r="E462" i="9"/>
  <c r="H462" i="9"/>
  <c r="E464" i="9"/>
  <c r="G464" i="9"/>
  <c r="I464" i="9"/>
  <c r="K464" i="9"/>
  <c r="E465" i="9"/>
  <c r="G465" i="9"/>
  <c r="I465" i="9"/>
  <c r="K465" i="9"/>
  <c r="E466" i="9"/>
  <c r="G466" i="9"/>
  <c r="I466" i="9"/>
  <c r="K466" i="9"/>
  <c r="E467" i="9"/>
  <c r="G467" i="9"/>
  <c r="I467" i="9"/>
  <c r="K467" i="9"/>
  <c r="E468" i="9"/>
  <c r="G468" i="9"/>
  <c r="I468" i="9"/>
  <c r="K468" i="9"/>
  <c r="E469" i="9"/>
  <c r="G469" i="9"/>
  <c r="I469" i="9"/>
  <c r="K469" i="9"/>
  <c r="E470" i="9"/>
  <c r="G470" i="9"/>
  <c r="I470" i="9"/>
  <c r="K470" i="9"/>
  <c r="E471" i="9"/>
  <c r="G471" i="9"/>
  <c r="I471" i="9"/>
  <c r="K471" i="9"/>
  <c r="E472" i="9"/>
  <c r="G472" i="9"/>
  <c r="I472" i="9"/>
  <c r="K472" i="9"/>
  <c r="E473" i="9"/>
  <c r="G473" i="9"/>
  <c r="I473" i="9"/>
  <c r="K473" i="9"/>
  <c r="E474" i="9"/>
  <c r="G474" i="9"/>
  <c r="I474" i="9"/>
  <c r="K474" i="9"/>
  <c r="E475" i="9"/>
  <c r="G475" i="9"/>
  <c r="I475" i="9"/>
  <c r="K475" i="9"/>
  <c r="F476" i="9"/>
  <c r="J476" i="9"/>
  <c r="M477" i="9"/>
  <c r="K477" i="9"/>
  <c r="I477" i="9"/>
  <c r="G477" i="9"/>
  <c r="E477" i="9"/>
  <c r="H477" i="9"/>
  <c r="F478" i="9"/>
  <c r="J478" i="9"/>
  <c r="N478" i="9"/>
  <c r="M479" i="9"/>
  <c r="K479" i="9"/>
  <c r="I479" i="9"/>
  <c r="G479" i="9"/>
  <c r="E479" i="9"/>
  <c r="H479" i="9"/>
  <c r="F480" i="9"/>
  <c r="J480" i="9"/>
  <c r="N480" i="9"/>
  <c r="M481" i="9"/>
  <c r="K481" i="9"/>
  <c r="I481" i="9"/>
  <c r="G481" i="9"/>
  <c r="E481" i="9"/>
  <c r="H481" i="9"/>
  <c r="F482" i="9"/>
  <c r="J482" i="9"/>
  <c r="N482" i="9"/>
  <c r="M483" i="9"/>
  <c r="K483" i="9"/>
  <c r="I483" i="9"/>
  <c r="G483" i="9"/>
  <c r="E483" i="9"/>
  <c r="H483" i="9"/>
  <c r="F484" i="9"/>
  <c r="J484" i="9"/>
  <c r="N484" i="9"/>
  <c r="M485" i="9"/>
  <c r="K485" i="9"/>
  <c r="I485" i="9"/>
  <c r="G485" i="9"/>
  <c r="E485" i="9"/>
  <c r="H485" i="9"/>
  <c r="F486" i="9"/>
  <c r="J486" i="9"/>
  <c r="N486" i="9"/>
  <c r="M487" i="9"/>
  <c r="K487" i="9"/>
  <c r="I487" i="9"/>
  <c r="G487" i="9"/>
  <c r="E487" i="9"/>
  <c r="H487" i="9"/>
  <c r="F488" i="9"/>
  <c r="J488" i="9"/>
  <c r="N488" i="9"/>
  <c r="M489" i="9"/>
  <c r="K489" i="9"/>
  <c r="I489" i="9"/>
  <c r="G489" i="9"/>
  <c r="E489" i="9"/>
  <c r="H489" i="9"/>
  <c r="F490" i="9"/>
  <c r="J490" i="9"/>
  <c r="N490" i="9"/>
  <c r="M491" i="9"/>
  <c r="K491" i="9"/>
  <c r="I491" i="9"/>
  <c r="G491" i="9"/>
  <c r="E491" i="9"/>
  <c r="H491" i="9"/>
  <c r="N492" i="9"/>
  <c r="F492" i="9"/>
  <c r="J492" i="9"/>
  <c r="F464" i="9"/>
  <c r="H464" i="9"/>
  <c r="J464" i="9"/>
  <c r="L464" i="9"/>
  <c r="F465" i="9"/>
  <c r="H465" i="9"/>
  <c r="J465" i="9"/>
  <c r="L465" i="9"/>
  <c r="F466" i="9"/>
  <c r="H466" i="9"/>
  <c r="J466" i="9"/>
  <c r="L466" i="9"/>
  <c r="F467" i="9"/>
  <c r="H467" i="9"/>
  <c r="J467" i="9"/>
  <c r="L467" i="9"/>
  <c r="F468" i="9"/>
  <c r="H468" i="9"/>
  <c r="J468" i="9"/>
  <c r="L468" i="9"/>
  <c r="F469" i="9"/>
  <c r="H469" i="9"/>
  <c r="J469" i="9"/>
  <c r="L469" i="9"/>
  <c r="F470" i="9"/>
  <c r="H470" i="9"/>
  <c r="J470" i="9"/>
  <c r="L470" i="9"/>
  <c r="F471" i="9"/>
  <c r="H471" i="9"/>
  <c r="J471" i="9"/>
  <c r="L471" i="9"/>
  <c r="F472" i="9"/>
  <c r="H472" i="9"/>
  <c r="J472" i="9"/>
  <c r="L472" i="9"/>
  <c r="F473" i="9"/>
  <c r="H473" i="9"/>
  <c r="J473" i="9"/>
  <c r="L473" i="9"/>
  <c r="F474" i="9"/>
  <c r="H474" i="9"/>
  <c r="J474" i="9"/>
  <c r="L474" i="9"/>
  <c r="F475" i="9"/>
  <c r="H475" i="9"/>
  <c r="J475" i="9"/>
  <c r="L475" i="9"/>
  <c r="M476" i="9"/>
  <c r="K476" i="9"/>
  <c r="I476" i="9"/>
  <c r="G476" i="9"/>
  <c r="E476" i="9"/>
  <c r="H476" i="9"/>
  <c r="M478" i="9"/>
  <c r="K478" i="9"/>
  <c r="I478" i="9"/>
  <c r="G478" i="9"/>
  <c r="E478" i="9"/>
  <c r="H478" i="9"/>
  <c r="M480" i="9"/>
  <c r="K480" i="9"/>
  <c r="I480" i="9"/>
  <c r="G480" i="9"/>
  <c r="E480" i="9"/>
  <c r="H480" i="9"/>
  <c r="M482" i="9"/>
  <c r="K482" i="9"/>
  <c r="I482" i="9"/>
  <c r="G482" i="9"/>
  <c r="E482" i="9"/>
  <c r="H482" i="9"/>
  <c r="M484" i="9"/>
  <c r="K484" i="9"/>
  <c r="I484" i="9"/>
  <c r="G484" i="9"/>
  <c r="E484" i="9"/>
  <c r="H484" i="9"/>
  <c r="M486" i="9"/>
  <c r="K486" i="9"/>
  <c r="I486" i="9"/>
  <c r="G486" i="9"/>
  <c r="E486" i="9"/>
  <c r="H486" i="9"/>
  <c r="M488" i="9"/>
  <c r="K488" i="9"/>
  <c r="I488" i="9"/>
  <c r="G488" i="9"/>
  <c r="E488" i="9"/>
  <c r="H488" i="9"/>
  <c r="M490" i="9"/>
  <c r="K490" i="9"/>
  <c r="I490" i="9"/>
  <c r="G490" i="9"/>
  <c r="E490" i="9"/>
  <c r="H490" i="9"/>
  <c r="M492" i="9"/>
  <c r="K492" i="9"/>
  <c r="I492" i="9"/>
  <c r="G492" i="9"/>
  <c r="E492" i="9"/>
  <c r="H492" i="9"/>
  <c r="D304" i="10" l="1"/>
  <c r="D305" i="9"/>
  <c r="D308" i="10"/>
  <c r="D309" i="9"/>
  <c r="D312" i="10"/>
  <c r="D313" i="9"/>
  <c r="D337" i="10"/>
  <c r="D338" i="9"/>
  <c r="D338" i="10"/>
  <c r="D339" i="9"/>
  <c r="D332" i="10"/>
  <c r="D333" i="9"/>
  <c r="D336" i="10"/>
  <c r="D337" i="9"/>
  <c r="D347" i="10"/>
  <c r="D348" i="9"/>
  <c r="D351" i="10"/>
  <c r="D352" i="9"/>
  <c r="B332" i="10"/>
  <c r="B333" i="9"/>
  <c r="B333" i="10"/>
  <c r="B334" i="9"/>
  <c r="C333" i="10"/>
  <c r="C334" i="9"/>
  <c r="B349" i="10"/>
  <c r="B350" i="9"/>
  <c r="C349" i="10"/>
  <c r="C350" i="9"/>
  <c r="C345" i="10"/>
  <c r="C346" i="9"/>
  <c r="D361" i="10"/>
  <c r="D362" i="9"/>
  <c r="D365" i="10"/>
  <c r="D366" i="9"/>
  <c r="B361" i="10"/>
  <c r="B362" i="9"/>
  <c r="B364" i="10"/>
  <c r="B365" i="9"/>
  <c r="C368" i="10"/>
  <c r="C369" i="9"/>
  <c r="C364" i="10"/>
  <c r="C365" i="9"/>
  <c r="D377" i="10"/>
  <c r="D378" i="9"/>
  <c r="D381" i="10"/>
  <c r="D382" i="9"/>
  <c r="B377" i="10"/>
  <c r="B378" i="9"/>
  <c r="B383" i="10"/>
  <c r="B384" i="9"/>
  <c r="C384" i="10"/>
  <c r="C385" i="9"/>
  <c r="C380" i="10"/>
  <c r="C381" i="9"/>
  <c r="B393" i="10"/>
  <c r="B394" i="9"/>
  <c r="B396" i="10"/>
  <c r="B397" i="9"/>
  <c r="C396" i="10"/>
  <c r="C397" i="9"/>
  <c r="D393" i="10"/>
  <c r="D394" i="9"/>
  <c r="D397" i="10"/>
  <c r="D398" i="9"/>
  <c r="D408" i="10"/>
  <c r="D409" i="9"/>
  <c r="B410" i="10"/>
  <c r="B411" i="9"/>
  <c r="B406" i="10"/>
  <c r="B407" i="9"/>
  <c r="C407" i="10"/>
  <c r="C408" i="9"/>
  <c r="D302" i="10"/>
  <c r="D303" i="9"/>
  <c r="D305" i="10"/>
  <c r="D306" i="9"/>
  <c r="D309" i="10"/>
  <c r="D310" i="9"/>
  <c r="D313" i="10"/>
  <c r="D314" i="9"/>
  <c r="D333" i="10"/>
  <c r="D334" i="9"/>
  <c r="D348" i="10"/>
  <c r="D349" i="9"/>
  <c r="D352" i="10"/>
  <c r="D353" i="9"/>
  <c r="B336" i="10"/>
  <c r="B337" i="9"/>
  <c r="C336" i="10"/>
  <c r="C337" i="9"/>
  <c r="C332" i="10"/>
  <c r="C333" i="9"/>
  <c r="B348" i="10"/>
  <c r="B349" i="9"/>
  <c r="C348" i="10"/>
  <c r="C349" i="9"/>
  <c r="B352" i="10"/>
  <c r="B353" i="9"/>
  <c r="D358" i="10"/>
  <c r="D359" i="9"/>
  <c r="D362" i="10"/>
  <c r="D363" i="9"/>
  <c r="D366" i="10"/>
  <c r="D367" i="9"/>
  <c r="B367" i="10"/>
  <c r="B368" i="9"/>
  <c r="B363" i="10"/>
  <c r="B364" i="9"/>
  <c r="C367" i="10"/>
  <c r="C368" i="9"/>
  <c r="C363" i="10"/>
  <c r="C364" i="9"/>
  <c r="D378" i="10"/>
  <c r="D379" i="9"/>
  <c r="D382" i="10"/>
  <c r="D383" i="9"/>
  <c r="C377" i="10"/>
  <c r="C378" i="9"/>
  <c r="B382" i="10"/>
  <c r="B383" i="9"/>
  <c r="C383" i="10"/>
  <c r="C384" i="9"/>
  <c r="C379" i="10"/>
  <c r="C380" i="9"/>
  <c r="B394" i="10"/>
  <c r="B395" i="9"/>
  <c r="B395" i="10"/>
  <c r="B396" i="9"/>
  <c r="C395" i="10"/>
  <c r="C396" i="9"/>
  <c r="D394" i="10"/>
  <c r="D395" i="9"/>
  <c r="D398" i="10"/>
  <c r="D399" i="9"/>
  <c r="D405" i="10"/>
  <c r="D406" i="9"/>
  <c r="D409" i="10"/>
  <c r="D410" i="9"/>
  <c r="B409" i="10"/>
  <c r="B410" i="9"/>
  <c r="C410" i="10"/>
  <c r="C411" i="9"/>
  <c r="C406" i="10"/>
  <c r="C407" i="9"/>
  <c r="D306" i="10"/>
  <c r="D307" i="9"/>
  <c r="D310" i="10"/>
  <c r="D311" i="9"/>
  <c r="D314" i="10"/>
  <c r="D315" i="9"/>
  <c r="D330" i="10"/>
  <c r="D331" i="9"/>
  <c r="D334" i="10"/>
  <c r="D335" i="9"/>
  <c r="D345" i="10"/>
  <c r="D346" i="9"/>
  <c r="D349" i="10"/>
  <c r="D350" i="9"/>
  <c r="B330" i="10"/>
  <c r="B331" i="9"/>
  <c r="B335" i="10"/>
  <c r="B336" i="9"/>
  <c r="C335" i="10"/>
  <c r="C336" i="9"/>
  <c r="C331" i="10"/>
  <c r="C332" i="9"/>
  <c r="B347" i="10"/>
  <c r="B348" i="9"/>
  <c r="C347" i="10"/>
  <c r="C348" i="9"/>
  <c r="C352" i="10"/>
  <c r="C353" i="9"/>
  <c r="D359" i="10"/>
  <c r="D360" i="9"/>
  <c r="D363" i="10"/>
  <c r="D364" i="9"/>
  <c r="D367" i="10"/>
  <c r="D368" i="9"/>
  <c r="B366" i="10"/>
  <c r="B367" i="9"/>
  <c r="B362" i="10"/>
  <c r="B363" i="9"/>
  <c r="C366" i="10"/>
  <c r="C367" i="9"/>
  <c r="C362" i="10"/>
  <c r="C363" i="9"/>
  <c r="D379" i="10"/>
  <c r="H379" i="10" s="1"/>
  <c r="D380" i="9"/>
  <c r="D383" i="10"/>
  <c r="H383" i="10" s="1"/>
  <c r="D384" i="9"/>
  <c r="B379" i="10"/>
  <c r="B380" i="9"/>
  <c r="B381" i="10"/>
  <c r="B382" i="9"/>
  <c r="C382" i="10"/>
  <c r="C383" i="9"/>
  <c r="B398" i="10"/>
  <c r="B399" i="9"/>
  <c r="C398" i="10"/>
  <c r="C399" i="9"/>
  <c r="C394" i="10"/>
  <c r="C395" i="9"/>
  <c r="D395" i="10"/>
  <c r="D396" i="9"/>
  <c r="D406" i="10"/>
  <c r="D407" i="9"/>
  <c r="D410" i="10"/>
  <c r="D411" i="9"/>
  <c r="B408" i="10"/>
  <c r="B409" i="9"/>
  <c r="C409" i="10"/>
  <c r="C410" i="9"/>
  <c r="C405" i="10"/>
  <c r="C406" i="9"/>
  <c r="D303" i="10"/>
  <c r="D304" i="9"/>
  <c r="D307" i="10"/>
  <c r="D308" i="9"/>
  <c r="D311" i="10"/>
  <c r="D312" i="9"/>
  <c r="D315" i="10"/>
  <c r="D316" i="9"/>
  <c r="D331" i="10"/>
  <c r="D332" i="9"/>
  <c r="D335" i="10"/>
  <c r="D336" i="9"/>
  <c r="D346" i="10"/>
  <c r="D347" i="9"/>
  <c r="D350" i="10"/>
  <c r="D351" i="9"/>
  <c r="B331" i="10"/>
  <c r="B332" i="9"/>
  <c r="B334" i="10"/>
  <c r="B335" i="9"/>
  <c r="C334" i="10"/>
  <c r="C335" i="9"/>
  <c r="B345" i="10"/>
  <c r="B346" i="9"/>
  <c r="B346" i="10"/>
  <c r="B347" i="9"/>
  <c r="C346" i="10"/>
  <c r="C347" i="9"/>
  <c r="D364" i="10"/>
  <c r="D365" i="9"/>
  <c r="D368" i="10"/>
  <c r="D369" i="9"/>
  <c r="B365" i="10"/>
  <c r="B366" i="9"/>
  <c r="B368" i="10"/>
  <c r="B369" i="9"/>
  <c r="C365" i="10"/>
  <c r="C366" i="9"/>
  <c r="C361" i="10"/>
  <c r="C362" i="9"/>
  <c r="D380" i="10"/>
  <c r="D381" i="9"/>
  <c r="D384" i="10"/>
  <c r="D385" i="9"/>
  <c r="B384" i="10"/>
  <c r="B385" i="9"/>
  <c r="B380" i="10"/>
  <c r="B381" i="9"/>
  <c r="C381" i="10"/>
  <c r="C382" i="9"/>
  <c r="B397" i="10"/>
  <c r="B398" i="9"/>
  <c r="C397" i="10"/>
  <c r="C398" i="9"/>
  <c r="C393" i="10"/>
  <c r="C394" i="9"/>
  <c r="D396" i="10"/>
  <c r="D397" i="9"/>
  <c r="L397" i="9" s="1"/>
  <c r="AA397" i="9" s="1"/>
  <c r="D407" i="10"/>
  <c r="D408" i="9"/>
  <c r="B405" i="10"/>
  <c r="B406" i="9"/>
  <c r="B407" i="10"/>
  <c r="B408" i="9"/>
  <c r="C408" i="10"/>
  <c r="C409" i="9"/>
  <c r="J380" i="10" l="1"/>
  <c r="L369" i="9"/>
  <c r="AA369" i="9" s="1"/>
  <c r="L365" i="9"/>
  <c r="AA365" i="9" s="1"/>
  <c r="J384" i="10"/>
  <c r="F349" i="10"/>
  <c r="N381" i="9"/>
  <c r="F331" i="10"/>
  <c r="F335" i="10"/>
  <c r="F333" i="10"/>
  <c r="F345" i="10"/>
  <c r="F346" i="10"/>
  <c r="S409" i="9"/>
  <c r="N409" i="9"/>
  <c r="F409" i="9"/>
  <c r="U409" i="9" s="1"/>
  <c r="J409" i="9"/>
  <c r="Y409" i="9" s="1"/>
  <c r="H409" i="9"/>
  <c r="W409" i="9" s="1"/>
  <c r="P407" i="10"/>
  <c r="E407" i="10"/>
  <c r="R407" i="10" s="1"/>
  <c r="G407" i="10"/>
  <c r="T407" i="10" s="1"/>
  <c r="I407" i="10"/>
  <c r="V407" i="10" s="1"/>
  <c r="K407" i="10"/>
  <c r="X407" i="10" s="1"/>
  <c r="R406" i="9"/>
  <c r="M406" i="9"/>
  <c r="E406" i="9"/>
  <c r="T406" i="9" s="1"/>
  <c r="G406" i="9"/>
  <c r="V406" i="9" s="1"/>
  <c r="I406" i="9"/>
  <c r="X406" i="9" s="1"/>
  <c r="K406" i="9"/>
  <c r="Z406" i="9" s="1"/>
  <c r="H393" i="10"/>
  <c r="F393" i="10"/>
  <c r="J393" i="10"/>
  <c r="L393" i="10"/>
  <c r="E397" i="10"/>
  <c r="R397" i="10" s="1"/>
  <c r="P397" i="10"/>
  <c r="K397" i="10"/>
  <c r="X397" i="10" s="1"/>
  <c r="I397" i="10"/>
  <c r="V397" i="10" s="1"/>
  <c r="G397" i="10"/>
  <c r="T397" i="10" s="1"/>
  <c r="E380" i="10"/>
  <c r="K380" i="10"/>
  <c r="I380" i="10"/>
  <c r="G380" i="10"/>
  <c r="R385" i="9"/>
  <c r="K385" i="9"/>
  <c r="Z385" i="9" s="1"/>
  <c r="E385" i="9"/>
  <c r="T385" i="9" s="1"/>
  <c r="M385" i="9"/>
  <c r="G385" i="9"/>
  <c r="V385" i="9" s="1"/>
  <c r="I385" i="9"/>
  <c r="X385" i="9" s="1"/>
  <c r="H361" i="10"/>
  <c r="J361" i="10"/>
  <c r="F361" i="10"/>
  <c r="L361" i="10"/>
  <c r="E368" i="10"/>
  <c r="K368" i="10"/>
  <c r="I368" i="10"/>
  <c r="G368" i="10"/>
  <c r="R366" i="9"/>
  <c r="K366" i="9"/>
  <c r="Z366" i="9" s="1"/>
  <c r="E366" i="9"/>
  <c r="T366" i="9" s="1"/>
  <c r="I366" i="9"/>
  <c r="X366" i="9" s="1"/>
  <c r="M366" i="9"/>
  <c r="G366" i="9"/>
  <c r="V366" i="9" s="1"/>
  <c r="L346" i="10"/>
  <c r="J346" i="10"/>
  <c r="H346" i="10"/>
  <c r="R346" i="9"/>
  <c r="E346" i="9"/>
  <c r="T346" i="9" s="1"/>
  <c r="I346" i="9"/>
  <c r="X346" i="9" s="1"/>
  <c r="G346" i="9"/>
  <c r="V346" i="9" s="1"/>
  <c r="M346" i="9"/>
  <c r="K346" i="9"/>
  <c r="Z346" i="9" s="1"/>
  <c r="R335" i="9"/>
  <c r="I335" i="9"/>
  <c r="X335" i="9" s="1"/>
  <c r="K335" i="9"/>
  <c r="Z335" i="9" s="1"/>
  <c r="E335" i="9"/>
  <c r="T335" i="9" s="1"/>
  <c r="M335" i="9"/>
  <c r="G335" i="9"/>
  <c r="V335" i="9" s="1"/>
  <c r="S395" i="9"/>
  <c r="J395" i="9"/>
  <c r="Y395" i="9" s="1"/>
  <c r="F395" i="9"/>
  <c r="U395" i="9" s="1"/>
  <c r="L395" i="9"/>
  <c r="AA395" i="9" s="1"/>
  <c r="N395" i="9"/>
  <c r="H395" i="9"/>
  <c r="W395" i="9" s="1"/>
  <c r="K399" i="9"/>
  <c r="Z399" i="9" s="1"/>
  <c r="I399" i="9"/>
  <c r="X399" i="9" s="1"/>
  <c r="R399" i="9"/>
  <c r="G399" i="9"/>
  <c r="V399" i="9" s="1"/>
  <c r="M399" i="9"/>
  <c r="E399" i="9"/>
  <c r="T399" i="9" s="1"/>
  <c r="S363" i="9"/>
  <c r="N363" i="9"/>
  <c r="J363" i="9"/>
  <c r="Y363" i="9" s="1"/>
  <c r="F363" i="9"/>
  <c r="U363" i="9" s="1"/>
  <c r="H363" i="9"/>
  <c r="W363" i="9" s="1"/>
  <c r="I363" i="9"/>
  <c r="X363" i="9" s="1"/>
  <c r="R363" i="9"/>
  <c r="G363" i="9"/>
  <c r="V363" i="9" s="1"/>
  <c r="M363" i="9"/>
  <c r="E363" i="9"/>
  <c r="T363" i="9" s="1"/>
  <c r="K363" i="9"/>
  <c r="Z363" i="9" s="1"/>
  <c r="S348" i="9"/>
  <c r="H348" i="9"/>
  <c r="W348" i="9" s="1"/>
  <c r="J348" i="9"/>
  <c r="Y348" i="9" s="1"/>
  <c r="L348" i="9"/>
  <c r="AA348" i="9" s="1"/>
  <c r="F348" i="9"/>
  <c r="U348" i="9" s="1"/>
  <c r="N348" i="9"/>
  <c r="S332" i="9"/>
  <c r="H332" i="9"/>
  <c r="W332" i="9" s="1"/>
  <c r="J332" i="9"/>
  <c r="Y332" i="9" s="1"/>
  <c r="L332" i="9"/>
  <c r="AA332" i="9" s="1"/>
  <c r="F332" i="9"/>
  <c r="U332" i="9" s="1"/>
  <c r="N332" i="9"/>
  <c r="R336" i="9"/>
  <c r="I336" i="9"/>
  <c r="X336" i="9" s="1"/>
  <c r="K336" i="9"/>
  <c r="Z336" i="9" s="1"/>
  <c r="M336" i="9"/>
  <c r="E336" i="9"/>
  <c r="T336" i="9" s="1"/>
  <c r="G336" i="9"/>
  <c r="V336" i="9" s="1"/>
  <c r="F330" i="10"/>
  <c r="H330" i="10"/>
  <c r="L330" i="10"/>
  <c r="J330" i="10"/>
  <c r="S411" i="9"/>
  <c r="L411" i="9"/>
  <c r="AA411" i="9" s="1"/>
  <c r="J411" i="9"/>
  <c r="Y411" i="9" s="1"/>
  <c r="F411" i="9"/>
  <c r="U411" i="9" s="1"/>
  <c r="N411" i="9"/>
  <c r="H411" i="9"/>
  <c r="W411" i="9" s="1"/>
  <c r="J396" i="9"/>
  <c r="Y396" i="9" s="1"/>
  <c r="H396" i="9"/>
  <c r="W396" i="9" s="1"/>
  <c r="N396" i="9"/>
  <c r="F396" i="9"/>
  <c r="U396" i="9" s="1"/>
  <c r="L396" i="9"/>
  <c r="AA396" i="9" s="1"/>
  <c r="S396" i="9"/>
  <c r="S384" i="9"/>
  <c r="F384" i="9"/>
  <c r="U384" i="9" s="1"/>
  <c r="N384" i="9"/>
  <c r="H384" i="9"/>
  <c r="W384" i="9" s="1"/>
  <c r="J384" i="9"/>
  <c r="Y384" i="9" s="1"/>
  <c r="L384" i="9"/>
  <c r="AA384" i="9" s="1"/>
  <c r="S378" i="9"/>
  <c r="J378" i="9"/>
  <c r="Y378" i="9" s="1"/>
  <c r="L378" i="9"/>
  <c r="AA378" i="9" s="1"/>
  <c r="F378" i="9"/>
  <c r="U378" i="9" s="1"/>
  <c r="N378" i="9"/>
  <c r="H378" i="9"/>
  <c r="W378" i="9" s="1"/>
  <c r="N379" i="9"/>
  <c r="G379" i="9"/>
  <c r="V379" i="9" s="1"/>
  <c r="F379" i="9"/>
  <c r="U379" i="9" s="1"/>
  <c r="I379" i="9"/>
  <c r="X379" i="9" s="1"/>
  <c r="H379" i="9"/>
  <c r="W379" i="9" s="1"/>
  <c r="K379" i="9"/>
  <c r="Z379" i="9" s="1"/>
  <c r="J379" i="9"/>
  <c r="Y379" i="9" s="1"/>
  <c r="E379" i="9"/>
  <c r="T379" i="9" s="1"/>
  <c r="M379" i="9"/>
  <c r="L379" i="9"/>
  <c r="AA379" i="9" s="1"/>
  <c r="H368" i="9"/>
  <c r="W368" i="9" s="1"/>
  <c r="N368" i="9"/>
  <c r="F368" i="9"/>
  <c r="U368" i="9" s="1"/>
  <c r="L368" i="9"/>
  <c r="AA368" i="9" s="1"/>
  <c r="S368" i="9"/>
  <c r="J368" i="9"/>
  <c r="Y368" i="9" s="1"/>
  <c r="R368" i="9"/>
  <c r="K368" i="9"/>
  <c r="Z368" i="9" s="1"/>
  <c r="E368" i="9"/>
  <c r="T368" i="9" s="1"/>
  <c r="I368" i="9"/>
  <c r="X368" i="9" s="1"/>
  <c r="G368" i="9"/>
  <c r="V368" i="9" s="1"/>
  <c r="M368" i="9"/>
  <c r="F358" i="10"/>
  <c r="L358" i="10"/>
  <c r="J358" i="10"/>
  <c r="G358" i="10"/>
  <c r="I358" i="10"/>
  <c r="K358" i="10"/>
  <c r="E358" i="10"/>
  <c r="H358" i="10"/>
  <c r="L348" i="10"/>
  <c r="H348" i="10"/>
  <c r="J348" i="10"/>
  <c r="R349" i="9"/>
  <c r="E349" i="9"/>
  <c r="T349" i="9" s="1"/>
  <c r="M349" i="9"/>
  <c r="G349" i="9"/>
  <c r="V349" i="9" s="1"/>
  <c r="I349" i="9"/>
  <c r="X349" i="9" s="1"/>
  <c r="K349" i="9"/>
  <c r="Z349" i="9" s="1"/>
  <c r="L332" i="10"/>
  <c r="H332" i="10"/>
  <c r="J332" i="10"/>
  <c r="G336" i="10"/>
  <c r="I336" i="10"/>
  <c r="K336" i="10"/>
  <c r="E336" i="10"/>
  <c r="N353" i="9"/>
  <c r="F348" i="10"/>
  <c r="I313" i="10"/>
  <c r="K313" i="10"/>
  <c r="E313" i="10"/>
  <c r="L313" i="10"/>
  <c r="G313" i="10"/>
  <c r="F313" i="10"/>
  <c r="H313" i="10"/>
  <c r="J313" i="10"/>
  <c r="G305" i="10"/>
  <c r="I305" i="10"/>
  <c r="K305" i="10"/>
  <c r="E305" i="10"/>
  <c r="L305" i="10"/>
  <c r="F305" i="10"/>
  <c r="H305" i="10"/>
  <c r="J305" i="10"/>
  <c r="N303" i="9"/>
  <c r="G303" i="9"/>
  <c r="V303" i="9" s="1"/>
  <c r="L303" i="9"/>
  <c r="AA303" i="9" s="1"/>
  <c r="I303" i="9"/>
  <c r="X303" i="9" s="1"/>
  <c r="F303" i="9"/>
  <c r="U303" i="9" s="1"/>
  <c r="K303" i="9"/>
  <c r="Z303" i="9" s="1"/>
  <c r="H303" i="9"/>
  <c r="W303" i="9" s="1"/>
  <c r="E303" i="9"/>
  <c r="T303" i="9" s="1"/>
  <c r="M303" i="9"/>
  <c r="J303" i="9"/>
  <c r="Y303" i="9" s="1"/>
  <c r="Q407" i="10"/>
  <c r="J407" i="10"/>
  <c r="W407" i="10" s="1"/>
  <c r="L407" i="10"/>
  <c r="Y407" i="10" s="1"/>
  <c r="H407" i="10"/>
  <c r="U407" i="10" s="1"/>
  <c r="F407" i="10"/>
  <c r="S407" i="10" s="1"/>
  <c r="G407" i="9"/>
  <c r="V407" i="9" s="1"/>
  <c r="M407" i="9"/>
  <c r="E407" i="9"/>
  <c r="T407" i="9" s="1"/>
  <c r="K407" i="9"/>
  <c r="Z407" i="9" s="1"/>
  <c r="I407" i="9"/>
  <c r="X407" i="9" s="1"/>
  <c r="R407" i="9"/>
  <c r="F397" i="10"/>
  <c r="S397" i="10" s="1"/>
  <c r="J396" i="10"/>
  <c r="H396" i="10"/>
  <c r="L396" i="10"/>
  <c r="F396" i="10"/>
  <c r="E393" i="10"/>
  <c r="K393" i="10"/>
  <c r="I393" i="10"/>
  <c r="G393" i="10"/>
  <c r="L384" i="10"/>
  <c r="F384" i="10"/>
  <c r="H384" i="10"/>
  <c r="E377" i="10"/>
  <c r="K377" i="10"/>
  <c r="I377" i="10"/>
  <c r="G377" i="10"/>
  <c r="H377" i="10"/>
  <c r="H368" i="10"/>
  <c r="F368" i="10"/>
  <c r="J368" i="10"/>
  <c r="L368" i="10"/>
  <c r="G365" i="9"/>
  <c r="V365" i="9" s="1"/>
  <c r="M365" i="9"/>
  <c r="E365" i="9"/>
  <c r="T365" i="9" s="1"/>
  <c r="K365" i="9"/>
  <c r="Z365" i="9" s="1"/>
  <c r="I365" i="9"/>
  <c r="X365" i="9" s="1"/>
  <c r="R365" i="9"/>
  <c r="K361" i="10"/>
  <c r="E361" i="10"/>
  <c r="I361" i="10"/>
  <c r="G361" i="10"/>
  <c r="L349" i="10"/>
  <c r="H349" i="10"/>
  <c r="J349" i="10"/>
  <c r="R350" i="9"/>
  <c r="G350" i="9"/>
  <c r="V350" i="9" s="1"/>
  <c r="K350" i="9"/>
  <c r="Z350" i="9" s="1"/>
  <c r="E350" i="9"/>
  <c r="T350" i="9" s="1"/>
  <c r="I350" i="9"/>
  <c r="X350" i="9" s="1"/>
  <c r="M350" i="9"/>
  <c r="L333" i="10"/>
  <c r="H333" i="10"/>
  <c r="J333" i="10"/>
  <c r="G332" i="10"/>
  <c r="I332" i="10"/>
  <c r="K332" i="10"/>
  <c r="E332" i="10"/>
  <c r="M352" i="9"/>
  <c r="G352" i="9"/>
  <c r="V352" i="9" s="1"/>
  <c r="E352" i="9"/>
  <c r="T352" i="9" s="1"/>
  <c r="K352" i="9"/>
  <c r="Z352" i="9" s="1"/>
  <c r="I352" i="9"/>
  <c r="X352" i="9" s="1"/>
  <c r="H352" i="9"/>
  <c r="W352" i="9" s="1"/>
  <c r="J352" i="9"/>
  <c r="Y352" i="9" s="1"/>
  <c r="L352" i="9"/>
  <c r="AA352" i="9" s="1"/>
  <c r="F352" i="9"/>
  <c r="U352" i="9" s="1"/>
  <c r="N352" i="9"/>
  <c r="F347" i="10"/>
  <c r="N339" i="9"/>
  <c r="I339" i="9"/>
  <c r="X339" i="9" s="1"/>
  <c r="L339" i="9"/>
  <c r="AA339" i="9" s="1"/>
  <c r="K339" i="9"/>
  <c r="Z339" i="9" s="1"/>
  <c r="F339" i="9"/>
  <c r="U339" i="9" s="1"/>
  <c r="E339" i="9"/>
  <c r="T339" i="9" s="1"/>
  <c r="M339" i="9"/>
  <c r="H339" i="9"/>
  <c r="W339" i="9" s="1"/>
  <c r="G339" i="9"/>
  <c r="V339" i="9" s="1"/>
  <c r="J339" i="9"/>
  <c r="Y339" i="9" s="1"/>
  <c r="F337" i="10"/>
  <c r="L337" i="10"/>
  <c r="H337" i="10"/>
  <c r="G337" i="10"/>
  <c r="J337" i="10"/>
  <c r="I337" i="10"/>
  <c r="K337" i="10"/>
  <c r="E337" i="10"/>
  <c r="N313" i="9"/>
  <c r="K313" i="9"/>
  <c r="Z313" i="9" s="1"/>
  <c r="L313" i="9"/>
  <c r="AA313" i="9" s="1"/>
  <c r="E313" i="9"/>
  <c r="T313" i="9" s="1"/>
  <c r="M313" i="9"/>
  <c r="F313" i="9"/>
  <c r="U313" i="9" s="1"/>
  <c r="G313" i="9"/>
  <c r="V313" i="9" s="1"/>
  <c r="H313" i="9"/>
  <c r="W313" i="9" s="1"/>
  <c r="I313" i="9"/>
  <c r="X313" i="9" s="1"/>
  <c r="J313" i="9"/>
  <c r="Y313" i="9" s="1"/>
  <c r="G308" i="10"/>
  <c r="K308" i="10"/>
  <c r="E308" i="10"/>
  <c r="L308" i="10"/>
  <c r="I308" i="10"/>
  <c r="F308" i="10"/>
  <c r="H308" i="10"/>
  <c r="J308" i="10"/>
  <c r="N305" i="9"/>
  <c r="K305" i="9"/>
  <c r="Z305" i="9" s="1"/>
  <c r="L305" i="9"/>
  <c r="AA305" i="9" s="1"/>
  <c r="E305" i="9"/>
  <c r="T305" i="9" s="1"/>
  <c r="M305" i="9"/>
  <c r="F305" i="9"/>
  <c r="U305" i="9" s="1"/>
  <c r="G305" i="9"/>
  <c r="V305" i="9" s="1"/>
  <c r="H305" i="9"/>
  <c r="W305" i="9" s="1"/>
  <c r="I305" i="9"/>
  <c r="X305" i="9" s="1"/>
  <c r="J305" i="9"/>
  <c r="Y305" i="9" s="1"/>
  <c r="N398" i="9"/>
  <c r="F398" i="9"/>
  <c r="U398" i="9" s="1"/>
  <c r="L398" i="9"/>
  <c r="AA398" i="9" s="1"/>
  <c r="S398" i="9"/>
  <c r="J398" i="9"/>
  <c r="Y398" i="9" s="1"/>
  <c r="H398" i="9"/>
  <c r="W398" i="9" s="1"/>
  <c r="S382" i="9"/>
  <c r="J382" i="9"/>
  <c r="Y382" i="9" s="1"/>
  <c r="L382" i="9"/>
  <c r="AA382" i="9" s="1"/>
  <c r="F382" i="9"/>
  <c r="U382" i="9" s="1"/>
  <c r="N382" i="9"/>
  <c r="H382" i="9"/>
  <c r="W382" i="9" s="1"/>
  <c r="N366" i="9"/>
  <c r="F366" i="9"/>
  <c r="U366" i="9" s="1"/>
  <c r="L366" i="9"/>
  <c r="AA366" i="9" s="1"/>
  <c r="S366" i="9"/>
  <c r="J366" i="9"/>
  <c r="Y366" i="9" s="1"/>
  <c r="H366" i="9"/>
  <c r="W366" i="9" s="1"/>
  <c r="R347" i="9"/>
  <c r="I347" i="9"/>
  <c r="X347" i="9" s="1"/>
  <c r="K347" i="9"/>
  <c r="Z347" i="9" s="1"/>
  <c r="E347" i="9"/>
  <c r="T347" i="9" s="1"/>
  <c r="M347" i="9"/>
  <c r="G347" i="9"/>
  <c r="V347" i="9" s="1"/>
  <c r="G345" i="10"/>
  <c r="I345" i="10"/>
  <c r="K345" i="10"/>
  <c r="E345" i="10"/>
  <c r="G334" i="10"/>
  <c r="I334" i="10"/>
  <c r="K334" i="10"/>
  <c r="E334" i="10"/>
  <c r="F350" i="10"/>
  <c r="L350" i="10"/>
  <c r="J350" i="10"/>
  <c r="G350" i="10"/>
  <c r="I350" i="10"/>
  <c r="K350" i="10"/>
  <c r="E350" i="10"/>
  <c r="H350" i="10"/>
  <c r="G315" i="10"/>
  <c r="E315" i="10"/>
  <c r="I315" i="10"/>
  <c r="K315" i="10"/>
  <c r="L315" i="10"/>
  <c r="F315" i="10"/>
  <c r="H315" i="10"/>
  <c r="J315" i="10"/>
  <c r="I312" i="9"/>
  <c r="X312" i="9" s="1"/>
  <c r="K312" i="9"/>
  <c r="Z312" i="9" s="1"/>
  <c r="M312" i="9"/>
  <c r="E312" i="9"/>
  <c r="T312" i="9" s="1"/>
  <c r="G312" i="9"/>
  <c r="V312" i="9" s="1"/>
  <c r="F312" i="9"/>
  <c r="U312" i="9" s="1"/>
  <c r="N312" i="9"/>
  <c r="H312" i="9"/>
  <c r="W312" i="9" s="1"/>
  <c r="J312" i="9"/>
  <c r="Y312" i="9" s="1"/>
  <c r="L312" i="9"/>
  <c r="AA312" i="9" s="1"/>
  <c r="G307" i="10"/>
  <c r="E307" i="10"/>
  <c r="I307" i="10"/>
  <c r="L307" i="10"/>
  <c r="F307" i="10"/>
  <c r="K307" i="10"/>
  <c r="H307" i="10"/>
  <c r="J307" i="10"/>
  <c r="Q405" i="10"/>
  <c r="L405" i="10"/>
  <c r="Y405" i="10" s="1"/>
  <c r="H405" i="10"/>
  <c r="U405" i="10" s="1"/>
  <c r="J405" i="10"/>
  <c r="W405" i="10" s="1"/>
  <c r="F405" i="10"/>
  <c r="S405" i="10" s="1"/>
  <c r="P408" i="10"/>
  <c r="E408" i="10"/>
  <c r="R408" i="10" s="1"/>
  <c r="G408" i="10"/>
  <c r="T408" i="10" s="1"/>
  <c r="I408" i="10"/>
  <c r="V408" i="10" s="1"/>
  <c r="K408" i="10"/>
  <c r="X408" i="10" s="1"/>
  <c r="H394" i="10"/>
  <c r="F394" i="10"/>
  <c r="J394" i="10"/>
  <c r="L394" i="10"/>
  <c r="E398" i="10"/>
  <c r="R398" i="10" s="1"/>
  <c r="G398" i="10"/>
  <c r="T398" i="10" s="1"/>
  <c r="P398" i="10"/>
  <c r="K398" i="10"/>
  <c r="X398" i="10" s="1"/>
  <c r="I398" i="10"/>
  <c r="V398" i="10" s="1"/>
  <c r="E381" i="10"/>
  <c r="K381" i="10"/>
  <c r="I381" i="10"/>
  <c r="G381" i="10"/>
  <c r="H362" i="10"/>
  <c r="F362" i="10"/>
  <c r="J362" i="10"/>
  <c r="L362" i="10"/>
  <c r="E362" i="10"/>
  <c r="G362" i="10"/>
  <c r="K362" i="10"/>
  <c r="I362" i="10"/>
  <c r="F359" i="10"/>
  <c r="J359" i="10"/>
  <c r="L359" i="10"/>
  <c r="I359" i="10"/>
  <c r="E359" i="10"/>
  <c r="H359" i="10"/>
  <c r="G359" i="10"/>
  <c r="K359" i="10"/>
  <c r="L347" i="10"/>
  <c r="H347" i="10"/>
  <c r="J347" i="10"/>
  <c r="L331" i="10"/>
  <c r="H331" i="10"/>
  <c r="J331" i="10"/>
  <c r="G335" i="10"/>
  <c r="I335" i="10"/>
  <c r="K335" i="10"/>
  <c r="E335" i="10"/>
  <c r="F334" i="10"/>
  <c r="N331" i="9"/>
  <c r="L331" i="9"/>
  <c r="AA331" i="9" s="1"/>
  <c r="F331" i="9"/>
  <c r="U331" i="9" s="1"/>
  <c r="H331" i="9"/>
  <c r="W331" i="9" s="1"/>
  <c r="J331" i="9"/>
  <c r="Y331" i="9" s="1"/>
  <c r="G314" i="10"/>
  <c r="I314" i="10"/>
  <c r="K314" i="10"/>
  <c r="L314" i="10"/>
  <c r="E314" i="10"/>
  <c r="F314" i="10"/>
  <c r="H314" i="10"/>
  <c r="J314" i="10"/>
  <c r="G306" i="10"/>
  <c r="I306" i="10"/>
  <c r="K306" i="10"/>
  <c r="L306" i="10"/>
  <c r="F306" i="10"/>
  <c r="E306" i="10"/>
  <c r="H306" i="10"/>
  <c r="J306" i="10"/>
  <c r="S407" i="9"/>
  <c r="F407" i="9"/>
  <c r="U407" i="9" s="1"/>
  <c r="L407" i="9"/>
  <c r="AA407" i="9" s="1"/>
  <c r="N407" i="9"/>
  <c r="J407" i="9"/>
  <c r="Y407" i="9" s="1"/>
  <c r="H407" i="9"/>
  <c r="W407" i="9" s="1"/>
  <c r="Q410" i="10"/>
  <c r="J410" i="10"/>
  <c r="W410" i="10" s="1"/>
  <c r="L410" i="10"/>
  <c r="Y410" i="10" s="1"/>
  <c r="F410" i="10"/>
  <c r="S410" i="10" s="1"/>
  <c r="H410" i="10"/>
  <c r="U410" i="10" s="1"/>
  <c r="R410" i="9"/>
  <c r="M410" i="9"/>
  <c r="G410" i="9"/>
  <c r="V410" i="9" s="1"/>
  <c r="K410" i="9"/>
  <c r="Z410" i="9" s="1"/>
  <c r="E410" i="9"/>
  <c r="T410" i="9" s="1"/>
  <c r="I410" i="9"/>
  <c r="X410" i="9" s="1"/>
  <c r="F398" i="10"/>
  <c r="S398" i="10" s="1"/>
  <c r="H395" i="10"/>
  <c r="F395" i="10"/>
  <c r="J395" i="10"/>
  <c r="L395" i="10"/>
  <c r="G394" i="10"/>
  <c r="K394" i="10"/>
  <c r="E394" i="10"/>
  <c r="I394" i="10"/>
  <c r="L383" i="10"/>
  <c r="F383" i="10"/>
  <c r="J383" i="10"/>
  <c r="R383" i="9"/>
  <c r="G383" i="9"/>
  <c r="V383" i="9" s="1"/>
  <c r="I383" i="9"/>
  <c r="X383" i="9" s="1"/>
  <c r="K383" i="9"/>
  <c r="Z383" i="9" s="1"/>
  <c r="E383" i="9"/>
  <c r="T383" i="9" s="1"/>
  <c r="M383" i="9"/>
  <c r="L377" i="10"/>
  <c r="J377" i="10"/>
  <c r="F377" i="10"/>
  <c r="H378" i="10"/>
  <c r="L378" i="10"/>
  <c r="F378" i="10"/>
  <c r="G378" i="10"/>
  <c r="J378" i="10"/>
  <c r="E378" i="10"/>
  <c r="K378" i="10"/>
  <c r="I378" i="10"/>
  <c r="H367" i="10"/>
  <c r="J367" i="10"/>
  <c r="F367" i="10"/>
  <c r="L367" i="10"/>
  <c r="I367" i="10"/>
  <c r="G367" i="10"/>
  <c r="E367" i="10"/>
  <c r="K367" i="10"/>
  <c r="L363" i="9"/>
  <c r="AA363" i="9" s="1"/>
  <c r="R353" i="9"/>
  <c r="E353" i="9"/>
  <c r="T353" i="9" s="1"/>
  <c r="M353" i="9"/>
  <c r="G353" i="9"/>
  <c r="V353" i="9" s="1"/>
  <c r="I353" i="9"/>
  <c r="X353" i="9" s="1"/>
  <c r="K353" i="9"/>
  <c r="Z353" i="9" s="1"/>
  <c r="S337" i="9"/>
  <c r="L337" i="9"/>
  <c r="AA337" i="9" s="1"/>
  <c r="F337" i="9"/>
  <c r="U337" i="9" s="1"/>
  <c r="H337" i="9"/>
  <c r="W337" i="9" s="1"/>
  <c r="J337" i="9"/>
  <c r="Y337" i="9" s="1"/>
  <c r="E310" i="9"/>
  <c r="T310" i="9" s="1"/>
  <c r="G310" i="9"/>
  <c r="V310" i="9" s="1"/>
  <c r="I310" i="9"/>
  <c r="X310" i="9" s="1"/>
  <c r="K310" i="9"/>
  <c r="Z310" i="9" s="1"/>
  <c r="M310" i="9"/>
  <c r="J310" i="9"/>
  <c r="Y310" i="9" s="1"/>
  <c r="L310" i="9"/>
  <c r="AA310" i="9" s="1"/>
  <c r="F310" i="9"/>
  <c r="U310" i="9" s="1"/>
  <c r="N310" i="9"/>
  <c r="H310" i="9"/>
  <c r="W310" i="9" s="1"/>
  <c r="P410" i="10"/>
  <c r="E410" i="10"/>
  <c r="R410" i="10" s="1"/>
  <c r="G410" i="10"/>
  <c r="T410" i="10" s="1"/>
  <c r="I410" i="10"/>
  <c r="V410" i="10" s="1"/>
  <c r="K410" i="10"/>
  <c r="X410" i="10" s="1"/>
  <c r="L409" i="9"/>
  <c r="AA409" i="9" s="1"/>
  <c r="G397" i="9"/>
  <c r="V397" i="9" s="1"/>
  <c r="M397" i="9"/>
  <c r="E397" i="9"/>
  <c r="T397" i="9" s="1"/>
  <c r="K397" i="9"/>
  <c r="Z397" i="9" s="1"/>
  <c r="I397" i="9"/>
  <c r="X397" i="9" s="1"/>
  <c r="R397" i="9"/>
  <c r="S381" i="9"/>
  <c r="F381" i="9"/>
  <c r="U381" i="9" s="1"/>
  <c r="H381" i="9"/>
  <c r="W381" i="9" s="1"/>
  <c r="J381" i="9"/>
  <c r="Y381" i="9" s="1"/>
  <c r="L381" i="9"/>
  <c r="AA381" i="9" s="1"/>
  <c r="R384" i="9"/>
  <c r="E384" i="9"/>
  <c r="T384" i="9" s="1"/>
  <c r="G384" i="9"/>
  <c r="V384" i="9" s="1"/>
  <c r="I384" i="9"/>
  <c r="X384" i="9" s="1"/>
  <c r="K384" i="9"/>
  <c r="Z384" i="9" s="1"/>
  <c r="M384" i="9"/>
  <c r="S365" i="9"/>
  <c r="J365" i="9"/>
  <c r="Y365" i="9" s="1"/>
  <c r="N365" i="9"/>
  <c r="H365" i="9"/>
  <c r="W365" i="9" s="1"/>
  <c r="F365" i="9"/>
  <c r="U365" i="9" s="1"/>
  <c r="S346" i="9"/>
  <c r="L346" i="9"/>
  <c r="AA346" i="9" s="1"/>
  <c r="F346" i="9"/>
  <c r="U346" i="9" s="1"/>
  <c r="N346" i="9"/>
  <c r="H346" i="9"/>
  <c r="W346" i="9" s="1"/>
  <c r="J346" i="9"/>
  <c r="Y346" i="9" s="1"/>
  <c r="R334" i="9"/>
  <c r="I334" i="9"/>
  <c r="X334" i="9" s="1"/>
  <c r="G334" i="9"/>
  <c r="V334" i="9" s="1"/>
  <c r="M334" i="9"/>
  <c r="K334" i="9"/>
  <c r="Z334" i="9" s="1"/>
  <c r="E334" i="9"/>
  <c r="T334" i="9" s="1"/>
  <c r="N337" i="9"/>
  <c r="F332" i="10"/>
  <c r="Q408" i="10"/>
  <c r="F408" i="10"/>
  <c r="S408" i="10" s="1"/>
  <c r="J408" i="10"/>
  <c r="W408" i="10" s="1"/>
  <c r="L408" i="10"/>
  <c r="Y408" i="10" s="1"/>
  <c r="H408" i="10"/>
  <c r="U408" i="10" s="1"/>
  <c r="R408" i="9"/>
  <c r="I408" i="9"/>
  <c r="X408" i="9" s="1"/>
  <c r="M408" i="9"/>
  <c r="G408" i="9"/>
  <c r="V408" i="9" s="1"/>
  <c r="E408" i="9"/>
  <c r="T408" i="9" s="1"/>
  <c r="K408" i="9"/>
  <c r="Z408" i="9" s="1"/>
  <c r="P405" i="10"/>
  <c r="E405" i="10"/>
  <c r="R405" i="10" s="1"/>
  <c r="G405" i="10"/>
  <c r="T405" i="10" s="1"/>
  <c r="I405" i="10"/>
  <c r="V405" i="10" s="1"/>
  <c r="K405" i="10"/>
  <c r="X405" i="10" s="1"/>
  <c r="Q397" i="10"/>
  <c r="L397" i="10"/>
  <c r="Y397" i="10" s="1"/>
  <c r="H397" i="10"/>
  <c r="U397" i="10" s="1"/>
  <c r="J397" i="10"/>
  <c r="W397" i="10" s="1"/>
  <c r="J381" i="10"/>
  <c r="H381" i="10"/>
  <c r="F381" i="10"/>
  <c r="L381" i="10"/>
  <c r="R381" i="9"/>
  <c r="K381" i="9"/>
  <c r="Z381" i="9" s="1"/>
  <c r="E381" i="9"/>
  <c r="T381" i="9" s="1"/>
  <c r="M381" i="9"/>
  <c r="G381" i="9"/>
  <c r="V381" i="9" s="1"/>
  <c r="I381" i="9"/>
  <c r="X381" i="9" s="1"/>
  <c r="K384" i="10"/>
  <c r="E384" i="10"/>
  <c r="I384" i="10"/>
  <c r="G384" i="10"/>
  <c r="H365" i="10"/>
  <c r="J365" i="10"/>
  <c r="F365" i="10"/>
  <c r="L365" i="10"/>
  <c r="K365" i="10"/>
  <c r="E365" i="10"/>
  <c r="I365" i="10"/>
  <c r="G365" i="10"/>
  <c r="G346" i="10"/>
  <c r="I346" i="10"/>
  <c r="K346" i="10"/>
  <c r="E346" i="10"/>
  <c r="S335" i="9"/>
  <c r="N335" i="9"/>
  <c r="L335" i="9"/>
  <c r="AA335" i="9" s="1"/>
  <c r="F335" i="9"/>
  <c r="U335" i="9" s="1"/>
  <c r="H335" i="9"/>
  <c r="W335" i="9" s="1"/>
  <c r="J335" i="9"/>
  <c r="Y335" i="9" s="1"/>
  <c r="R332" i="9"/>
  <c r="M332" i="9"/>
  <c r="G332" i="9"/>
  <c r="V332" i="9" s="1"/>
  <c r="E332" i="9"/>
  <c r="T332" i="9" s="1"/>
  <c r="K332" i="9"/>
  <c r="Z332" i="9" s="1"/>
  <c r="I332" i="9"/>
  <c r="X332" i="9" s="1"/>
  <c r="N347" i="9"/>
  <c r="I304" i="9"/>
  <c r="X304" i="9" s="1"/>
  <c r="G304" i="9"/>
  <c r="V304" i="9" s="1"/>
  <c r="M304" i="9"/>
  <c r="K304" i="9"/>
  <c r="Z304" i="9" s="1"/>
  <c r="E304" i="9"/>
  <c r="T304" i="9" s="1"/>
  <c r="F304" i="9"/>
  <c r="U304" i="9" s="1"/>
  <c r="N304" i="9"/>
  <c r="H304" i="9"/>
  <c r="W304" i="9" s="1"/>
  <c r="J304" i="9"/>
  <c r="Y304" i="9" s="1"/>
  <c r="L304" i="9"/>
  <c r="AA304" i="9" s="1"/>
  <c r="H410" i="9"/>
  <c r="W410" i="9" s="1"/>
  <c r="N410" i="9"/>
  <c r="F410" i="9"/>
  <c r="U410" i="9" s="1"/>
  <c r="L410" i="9"/>
  <c r="AA410" i="9" s="1"/>
  <c r="S410" i="9"/>
  <c r="J410" i="9"/>
  <c r="Y410" i="9" s="1"/>
  <c r="S399" i="9"/>
  <c r="J399" i="9"/>
  <c r="Y399" i="9" s="1"/>
  <c r="F399" i="9"/>
  <c r="U399" i="9" s="1"/>
  <c r="N399" i="9"/>
  <c r="L399" i="9"/>
  <c r="AA399" i="9" s="1"/>
  <c r="H399" i="9"/>
  <c r="W399" i="9" s="1"/>
  <c r="S383" i="9"/>
  <c r="N383" i="9"/>
  <c r="F383" i="9"/>
  <c r="U383" i="9" s="1"/>
  <c r="H383" i="9"/>
  <c r="W383" i="9" s="1"/>
  <c r="J383" i="9"/>
  <c r="Y383" i="9" s="1"/>
  <c r="L383" i="9"/>
  <c r="AA383" i="9" s="1"/>
  <c r="R380" i="9"/>
  <c r="G380" i="9"/>
  <c r="V380" i="9" s="1"/>
  <c r="E380" i="9"/>
  <c r="T380" i="9" s="1"/>
  <c r="K380" i="9"/>
  <c r="Z380" i="9" s="1"/>
  <c r="I380" i="9"/>
  <c r="X380" i="9" s="1"/>
  <c r="M380" i="9"/>
  <c r="S367" i="9"/>
  <c r="J367" i="9"/>
  <c r="Y367" i="9" s="1"/>
  <c r="F367" i="9"/>
  <c r="U367" i="9" s="1"/>
  <c r="N367" i="9"/>
  <c r="L367" i="9"/>
  <c r="AA367" i="9" s="1"/>
  <c r="H367" i="9"/>
  <c r="W367" i="9" s="1"/>
  <c r="I367" i="9"/>
  <c r="X367" i="9" s="1"/>
  <c r="R367" i="9"/>
  <c r="G367" i="9"/>
  <c r="V367" i="9" s="1"/>
  <c r="M367" i="9"/>
  <c r="E367" i="9"/>
  <c r="T367" i="9" s="1"/>
  <c r="K367" i="9"/>
  <c r="Z367" i="9" s="1"/>
  <c r="S353" i="9"/>
  <c r="L353" i="9"/>
  <c r="AA353" i="9" s="1"/>
  <c r="F353" i="9"/>
  <c r="U353" i="9" s="1"/>
  <c r="H353" i="9"/>
  <c r="W353" i="9" s="1"/>
  <c r="J353" i="9"/>
  <c r="Y353" i="9" s="1"/>
  <c r="R348" i="9"/>
  <c r="E348" i="9"/>
  <c r="T348" i="9" s="1"/>
  <c r="K348" i="9"/>
  <c r="Z348" i="9" s="1"/>
  <c r="I348" i="9"/>
  <c r="X348" i="9" s="1"/>
  <c r="M348" i="9"/>
  <c r="G348" i="9"/>
  <c r="V348" i="9" s="1"/>
  <c r="S336" i="9"/>
  <c r="H336" i="9"/>
  <c r="W336" i="9" s="1"/>
  <c r="J336" i="9"/>
  <c r="Y336" i="9" s="1"/>
  <c r="L336" i="9"/>
  <c r="AA336" i="9" s="1"/>
  <c r="F336" i="9"/>
  <c r="U336" i="9" s="1"/>
  <c r="N336" i="9"/>
  <c r="R331" i="9"/>
  <c r="I331" i="9"/>
  <c r="X331" i="9" s="1"/>
  <c r="K331" i="9"/>
  <c r="Z331" i="9" s="1"/>
  <c r="E331" i="9"/>
  <c r="T331" i="9" s="1"/>
  <c r="M331" i="9"/>
  <c r="G331" i="9"/>
  <c r="V331" i="9" s="1"/>
  <c r="N311" i="9"/>
  <c r="G311" i="9"/>
  <c r="V311" i="9" s="1"/>
  <c r="L311" i="9"/>
  <c r="AA311" i="9" s="1"/>
  <c r="I311" i="9"/>
  <c r="X311" i="9" s="1"/>
  <c r="F311" i="9"/>
  <c r="U311" i="9" s="1"/>
  <c r="K311" i="9"/>
  <c r="Z311" i="9" s="1"/>
  <c r="H311" i="9"/>
  <c r="W311" i="9" s="1"/>
  <c r="E311" i="9"/>
  <c r="T311" i="9" s="1"/>
  <c r="M311" i="9"/>
  <c r="J311" i="9"/>
  <c r="Y311" i="9" s="1"/>
  <c r="R396" i="9"/>
  <c r="G396" i="9"/>
  <c r="V396" i="9" s="1"/>
  <c r="E396" i="9"/>
  <c r="T396" i="9" s="1"/>
  <c r="K396" i="9"/>
  <c r="Z396" i="9" s="1"/>
  <c r="I396" i="9"/>
  <c r="X396" i="9" s="1"/>
  <c r="M396" i="9"/>
  <c r="S380" i="9"/>
  <c r="F380" i="9"/>
  <c r="U380" i="9" s="1"/>
  <c r="N380" i="9"/>
  <c r="H380" i="9"/>
  <c r="W380" i="9" s="1"/>
  <c r="J380" i="9"/>
  <c r="Y380" i="9" s="1"/>
  <c r="L380" i="9"/>
  <c r="AA380" i="9" s="1"/>
  <c r="H364" i="9"/>
  <c r="W364" i="9" s="1"/>
  <c r="N364" i="9"/>
  <c r="F364" i="9"/>
  <c r="U364" i="9" s="1"/>
  <c r="L364" i="9"/>
  <c r="AA364" i="9" s="1"/>
  <c r="S364" i="9"/>
  <c r="J364" i="9"/>
  <c r="Y364" i="9" s="1"/>
  <c r="R364" i="9"/>
  <c r="G364" i="9"/>
  <c r="V364" i="9" s="1"/>
  <c r="E364" i="9"/>
  <c r="T364" i="9" s="1"/>
  <c r="K364" i="9"/>
  <c r="Z364" i="9" s="1"/>
  <c r="I364" i="9"/>
  <c r="X364" i="9" s="1"/>
  <c r="M364" i="9"/>
  <c r="N359" i="9"/>
  <c r="I359" i="9"/>
  <c r="X359" i="9" s="1"/>
  <c r="L359" i="9"/>
  <c r="AA359" i="9" s="1"/>
  <c r="K359" i="9"/>
  <c r="Z359" i="9" s="1"/>
  <c r="F359" i="9"/>
  <c r="U359" i="9" s="1"/>
  <c r="E359" i="9"/>
  <c r="T359" i="9" s="1"/>
  <c r="M359" i="9"/>
  <c r="H359" i="9"/>
  <c r="W359" i="9" s="1"/>
  <c r="G359" i="9"/>
  <c r="V359" i="9" s="1"/>
  <c r="J359" i="9"/>
  <c r="Y359" i="9" s="1"/>
  <c r="G352" i="10"/>
  <c r="I352" i="10"/>
  <c r="K352" i="10"/>
  <c r="E352" i="10"/>
  <c r="G348" i="10"/>
  <c r="I348" i="10"/>
  <c r="K348" i="10"/>
  <c r="E348" i="10"/>
  <c r="L336" i="10"/>
  <c r="H336" i="10"/>
  <c r="J336" i="10"/>
  <c r="F352" i="10"/>
  <c r="K314" i="9"/>
  <c r="Z314" i="9" s="1"/>
  <c r="E314" i="9"/>
  <c r="T314" i="9" s="1"/>
  <c r="I314" i="9"/>
  <c r="X314" i="9" s="1"/>
  <c r="G314" i="9"/>
  <c r="V314" i="9" s="1"/>
  <c r="M314" i="9"/>
  <c r="H314" i="9"/>
  <c r="W314" i="9" s="1"/>
  <c r="N314" i="9"/>
  <c r="F314" i="9"/>
  <c r="U314" i="9" s="1"/>
  <c r="L314" i="9"/>
  <c r="AA314" i="9" s="1"/>
  <c r="J314" i="9"/>
  <c r="Y314" i="9" s="1"/>
  <c r="G309" i="10"/>
  <c r="I309" i="10"/>
  <c r="K309" i="10"/>
  <c r="E309" i="10"/>
  <c r="L309" i="10"/>
  <c r="F309" i="10"/>
  <c r="H309" i="10"/>
  <c r="J309" i="10"/>
  <c r="K306" i="9"/>
  <c r="Z306" i="9" s="1"/>
  <c r="M306" i="9"/>
  <c r="E306" i="9"/>
  <c r="T306" i="9" s="1"/>
  <c r="G306" i="9"/>
  <c r="V306" i="9" s="1"/>
  <c r="I306" i="9"/>
  <c r="X306" i="9" s="1"/>
  <c r="J306" i="9"/>
  <c r="Y306" i="9" s="1"/>
  <c r="L306" i="9"/>
  <c r="AA306" i="9" s="1"/>
  <c r="F306" i="9"/>
  <c r="U306" i="9" s="1"/>
  <c r="N306" i="9"/>
  <c r="H306" i="9"/>
  <c r="W306" i="9" s="1"/>
  <c r="G302" i="10"/>
  <c r="I302" i="10"/>
  <c r="K302" i="10"/>
  <c r="L302" i="10"/>
  <c r="F302" i="10"/>
  <c r="E302" i="10"/>
  <c r="H302" i="10"/>
  <c r="J302" i="10"/>
  <c r="N408" i="9"/>
  <c r="F408" i="9"/>
  <c r="U408" i="9" s="1"/>
  <c r="L408" i="9"/>
  <c r="AA408" i="9" s="1"/>
  <c r="S408" i="9"/>
  <c r="J408" i="9"/>
  <c r="Y408" i="9" s="1"/>
  <c r="H408" i="9"/>
  <c r="W408" i="9" s="1"/>
  <c r="P406" i="10"/>
  <c r="E406" i="10"/>
  <c r="R406" i="10" s="1"/>
  <c r="G406" i="10"/>
  <c r="T406" i="10" s="1"/>
  <c r="I406" i="10"/>
  <c r="V406" i="10" s="1"/>
  <c r="K406" i="10"/>
  <c r="X406" i="10" s="1"/>
  <c r="G411" i="9"/>
  <c r="V411" i="9" s="1"/>
  <c r="M411" i="9"/>
  <c r="E411" i="9"/>
  <c r="T411" i="9" s="1"/>
  <c r="K411" i="9"/>
  <c r="Z411" i="9" s="1"/>
  <c r="I411" i="9"/>
  <c r="X411" i="9" s="1"/>
  <c r="R411" i="9"/>
  <c r="K396" i="10"/>
  <c r="I396" i="10"/>
  <c r="G396" i="10"/>
  <c r="E396" i="10"/>
  <c r="G394" i="9"/>
  <c r="V394" i="9" s="1"/>
  <c r="E394" i="9"/>
  <c r="T394" i="9" s="1"/>
  <c r="R394" i="9"/>
  <c r="K394" i="9"/>
  <c r="Z394" i="9" s="1"/>
  <c r="M394" i="9"/>
  <c r="I394" i="9"/>
  <c r="X394" i="9" s="1"/>
  <c r="F380" i="10"/>
  <c r="H380" i="10"/>
  <c r="L380" i="10"/>
  <c r="E383" i="10"/>
  <c r="I383" i="10"/>
  <c r="G383" i="10"/>
  <c r="K383" i="10"/>
  <c r="H364" i="10"/>
  <c r="F364" i="10"/>
  <c r="J364" i="10"/>
  <c r="L364" i="10"/>
  <c r="E364" i="10"/>
  <c r="K364" i="10"/>
  <c r="I364" i="10"/>
  <c r="G364" i="10"/>
  <c r="G349" i="10"/>
  <c r="I349" i="10"/>
  <c r="K349" i="10"/>
  <c r="E349" i="10"/>
  <c r="G333" i="10"/>
  <c r="I333" i="10"/>
  <c r="K333" i="10"/>
  <c r="E333" i="10"/>
  <c r="F336" i="10"/>
  <c r="F338" i="10"/>
  <c r="L338" i="10"/>
  <c r="J338" i="10"/>
  <c r="G338" i="10"/>
  <c r="I338" i="10"/>
  <c r="K338" i="10"/>
  <c r="H338" i="10"/>
  <c r="E338" i="10"/>
  <c r="K312" i="10"/>
  <c r="G312" i="10"/>
  <c r="E312" i="10"/>
  <c r="L312" i="10"/>
  <c r="F312" i="10"/>
  <c r="I312" i="10"/>
  <c r="H312" i="10"/>
  <c r="J312" i="10"/>
  <c r="N309" i="9"/>
  <c r="K309" i="9"/>
  <c r="Z309" i="9" s="1"/>
  <c r="L309" i="9"/>
  <c r="AA309" i="9" s="1"/>
  <c r="E309" i="9"/>
  <c r="T309" i="9" s="1"/>
  <c r="M309" i="9"/>
  <c r="F309" i="9"/>
  <c r="U309" i="9" s="1"/>
  <c r="G309" i="9"/>
  <c r="V309" i="9" s="1"/>
  <c r="H309" i="9"/>
  <c r="W309" i="9" s="1"/>
  <c r="I309" i="9"/>
  <c r="X309" i="9" s="1"/>
  <c r="J309" i="9"/>
  <c r="Y309" i="9" s="1"/>
  <c r="G304" i="10"/>
  <c r="K304" i="10"/>
  <c r="E304" i="10"/>
  <c r="I304" i="10"/>
  <c r="L304" i="10"/>
  <c r="F304" i="10"/>
  <c r="H304" i="10"/>
  <c r="J304" i="10"/>
  <c r="L394" i="9"/>
  <c r="AA394" i="9" s="1"/>
  <c r="S394" i="9"/>
  <c r="J394" i="9"/>
  <c r="Y394" i="9" s="1"/>
  <c r="H394" i="9"/>
  <c r="W394" i="9" s="1"/>
  <c r="N394" i="9"/>
  <c r="F394" i="9"/>
  <c r="U394" i="9" s="1"/>
  <c r="R398" i="9"/>
  <c r="E398" i="9"/>
  <c r="T398" i="9" s="1"/>
  <c r="I398" i="9"/>
  <c r="X398" i="9" s="1"/>
  <c r="M398" i="9"/>
  <c r="G398" i="9"/>
  <c r="V398" i="9" s="1"/>
  <c r="K398" i="9"/>
  <c r="Z398" i="9" s="1"/>
  <c r="S362" i="9"/>
  <c r="L362" i="9"/>
  <c r="AA362" i="9" s="1"/>
  <c r="F362" i="9"/>
  <c r="U362" i="9" s="1"/>
  <c r="N362" i="9"/>
  <c r="H362" i="9"/>
  <c r="W362" i="9" s="1"/>
  <c r="J362" i="9"/>
  <c r="Y362" i="9" s="1"/>
  <c r="I369" i="9"/>
  <c r="X369" i="9" s="1"/>
  <c r="R369" i="9"/>
  <c r="G369" i="9"/>
  <c r="V369" i="9" s="1"/>
  <c r="M369" i="9"/>
  <c r="E369" i="9"/>
  <c r="T369" i="9" s="1"/>
  <c r="K369" i="9"/>
  <c r="Z369" i="9" s="1"/>
  <c r="S347" i="9"/>
  <c r="L347" i="9"/>
  <c r="AA347" i="9" s="1"/>
  <c r="F347" i="9"/>
  <c r="U347" i="9" s="1"/>
  <c r="H347" i="9"/>
  <c r="W347" i="9" s="1"/>
  <c r="J347" i="9"/>
  <c r="Y347" i="9" s="1"/>
  <c r="L334" i="10"/>
  <c r="J334" i="10"/>
  <c r="H334" i="10"/>
  <c r="G331" i="10"/>
  <c r="I331" i="10"/>
  <c r="K331" i="10"/>
  <c r="E331" i="10"/>
  <c r="N351" i="9"/>
  <c r="I351" i="9"/>
  <c r="X351" i="9" s="1"/>
  <c r="L351" i="9"/>
  <c r="AA351" i="9" s="1"/>
  <c r="K351" i="9"/>
  <c r="Z351" i="9" s="1"/>
  <c r="F351" i="9"/>
  <c r="U351" i="9" s="1"/>
  <c r="E351" i="9"/>
  <c r="T351" i="9" s="1"/>
  <c r="M351" i="9"/>
  <c r="H351" i="9"/>
  <c r="W351" i="9" s="1"/>
  <c r="G351" i="9"/>
  <c r="V351" i="9" s="1"/>
  <c r="J351" i="9"/>
  <c r="Y351" i="9" s="1"/>
  <c r="K316" i="9"/>
  <c r="Z316" i="9" s="1"/>
  <c r="E316" i="9"/>
  <c r="T316" i="9" s="1"/>
  <c r="I316" i="9"/>
  <c r="X316" i="9" s="1"/>
  <c r="G316" i="9"/>
  <c r="V316" i="9" s="1"/>
  <c r="M316" i="9"/>
  <c r="H316" i="9"/>
  <c r="W316" i="9" s="1"/>
  <c r="N316" i="9"/>
  <c r="F316" i="9"/>
  <c r="U316" i="9" s="1"/>
  <c r="L316" i="9"/>
  <c r="AA316" i="9" s="1"/>
  <c r="J316" i="9"/>
  <c r="Y316" i="9" s="1"/>
  <c r="E311" i="10"/>
  <c r="I311" i="10"/>
  <c r="L311" i="10"/>
  <c r="K311" i="10"/>
  <c r="G311" i="10"/>
  <c r="F311" i="10"/>
  <c r="H311" i="10"/>
  <c r="J311" i="10"/>
  <c r="E308" i="9"/>
  <c r="T308" i="9" s="1"/>
  <c r="I308" i="9"/>
  <c r="X308" i="9" s="1"/>
  <c r="G308" i="9"/>
  <c r="V308" i="9" s="1"/>
  <c r="M308" i="9"/>
  <c r="K308" i="9"/>
  <c r="Z308" i="9" s="1"/>
  <c r="F308" i="9"/>
  <c r="U308" i="9" s="1"/>
  <c r="N308" i="9"/>
  <c r="H308" i="9"/>
  <c r="W308" i="9" s="1"/>
  <c r="J308" i="9"/>
  <c r="Y308" i="9" s="1"/>
  <c r="L308" i="9"/>
  <c r="AA308" i="9" s="1"/>
  <c r="G303" i="10"/>
  <c r="E303" i="10"/>
  <c r="I303" i="10"/>
  <c r="L303" i="10"/>
  <c r="K303" i="10"/>
  <c r="F303" i="10"/>
  <c r="H303" i="10"/>
  <c r="J303" i="10"/>
  <c r="S406" i="9"/>
  <c r="F406" i="9"/>
  <c r="U406" i="9" s="1"/>
  <c r="N406" i="9"/>
  <c r="H406" i="9"/>
  <c r="W406" i="9" s="1"/>
  <c r="J406" i="9"/>
  <c r="Y406" i="9" s="1"/>
  <c r="L406" i="9"/>
  <c r="AA406" i="9" s="1"/>
  <c r="Q409" i="10"/>
  <c r="J409" i="10"/>
  <c r="W409" i="10" s="1"/>
  <c r="L409" i="10"/>
  <c r="Y409" i="10" s="1"/>
  <c r="H409" i="10"/>
  <c r="U409" i="10" s="1"/>
  <c r="F409" i="10"/>
  <c r="S409" i="10" s="1"/>
  <c r="I409" i="9"/>
  <c r="X409" i="9" s="1"/>
  <c r="R409" i="9"/>
  <c r="G409" i="9"/>
  <c r="V409" i="9" s="1"/>
  <c r="M409" i="9"/>
  <c r="E409" i="9"/>
  <c r="T409" i="9" s="1"/>
  <c r="K409" i="9"/>
  <c r="Z409" i="9" s="1"/>
  <c r="Q398" i="10"/>
  <c r="H398" i="10"/>
  <c r="U398" i="10" s="1"/>
  <c r="L398" i="10"/>
  <c r="Y398" i="10" s="1"/>
  <c r="J398" i="10"/>
  <c r="W398" i="10" s="1"/>
  <c r="L382" i="10"/>
  <c r="H382" i="10"/>
  <c r="F382" i="10"/>
  <c r="J382" i="10"/>
  <c r="R382" i="9"/>
  <c r="M382" i="9"/>
  <c r="K382" i="9"/>
  <c r="Z382" i="9" s="1"/>
  <c r="E382" i="9"/>
  <c r="T382" i="9" s="1"/>
  <c r="I382" i="9"/>
  <c r="X382" i="9" s="1"/>
  <c r="G382" i="9"/>
  <c r="V382" i="9" s="1"/>
  <c r="I379" i="10"/>
  <c r="G379" i="10"/>
  <c r="K379" i="10"/>
  <c r="E379" i="10"/>
  <c r="H366" i="10"/>
  <c r="F366" i="10"/>
  <c r="J366" i="10"/>
  <c r="L366" i="10"/>
  <c r="E366" i="10"/>
  <c r="G366" i="10"/>
  <c r="K366" i="10"/>
  <c r="I366" i="10"/>
  <c r="K360" i="9"/>
  <c r="Z360" i="9" s="1"/>
  <c r="E360" i="9"/>
  <c r="T360" i="9" s="1"/>
  <c r="I360" i="9"/>
  <c r="X360" i="9" s="1"/>
  <c r="M360" i="9"/>
  <c r="G360" i="9"/>
  <c r="V360" i="9" s="1"/>
  <c r="H360" i="9"/>
  <c r="W360" i="9" s="1"/>
  <c r="J360" i="9"/>
  <c r="Y360" i="9" s="1"/>
  <c r="L360" i="9"/>
  <c r="AA360" i="9" s="1"/>
  <c r="F360" i="9"/>
  <c r="U360" i="9" s="1"/>
  <c r="N360" i="9"/>
  <c r="L352" i="10"/>
  <c r="H352" i="10"/>
  <c r="J352" i="10"/>
  <c r="G347" i="10"/>
  <c r="I347" i="10"/>
  <c r="K347" i="10"/>
  <c r="E347" i="10"/>
  <c r="L335" i="10"/>
  <c r="H335" i="10"/>
  <c r="J335" i="10"/>
  <c r="I330" i="10"/>
  <c r="G330" i="10"/>
  <c r="E330" i="10"/>
  <c r="K330" i="10"/>
  <c r="L315" i="9"/>
  <c r="AA315" i="9" s="1"/>
  <c r="J315" i="9"/>
  <c r="Y315" i="9" s="1"/>
  <c r="F315" i="9"/>
  <c r="U315" i="9" s="1"/>
  <c r="N315" i="9"/>
  <c r="I315" i="9"/>
  <c r="X315" i="9" s="1"/>
  <c r="G315" i="9"/>
  <c r="V315" i="9" s="1"/>
  <c r="M315" i="9"/>
  <c r="E315" i="9"/>
  <c r="T315" i="9" s="1"/>
  <c r="K315" i="9"/>
  <c r="Z315" i="9" s="1"/>
  <c r="H315" i="9"/>
  <c r="W315" i="9" s="1"/>
  <c r="I310" i="10"/>
  <c r="G310" i="10"/>
  <c r="K310" i="10"/>
  <c r="E310" i="10"/>
  <c r="L310" i="10"/>
  <c r="F310" i="10"/>
  <c r="H310" i="10"/>
  <c r="J310" i="10"/>
  <c r="N307" i="9"/>
  <c r="G307" i="9"/>
  <c r="V307" i="9" s="1"/>
  <c r="L307" i="9"/>
  <c r="AA307" i="9" s="1"/>
  <c r="I307" i="9"/>
  <c r="X307" i="9" s="1"/>
  <c r="F307" i="9"/>
  <c r="U307" i="9" s="1"/>
  <c r="K307" i="9"/>
  <c r="Z307" i="9" s="1"/>
  <c r="H307" i="9"/>
  <c r="W307" i="9" s="1"/>
  <c r="E307" i="9"/>
  <c r="T307" i="9" s="1"/>
  <c r="M307" i="9"/>
  <c r="J307" i="9"/>
  <c r="Y307" i="9" s="1"/>
  <c r="Q406" i="10"/>
  <c r="J406" i="10"/>
  <c r="W406" i="10" s="1"/>
  <c r="F406" i="10"/>
  <c r="S406" i="10" s="1"/>
  <c r="L406" i="10"/>
  <c r="Y406" i="10" s="1"/>
  <c r="H406" i="10"/>
  <c r="U406" i="10" s="1"/>
  <c r="P409" i="10"/>
  <c r="E409" i="10"/>
  <c r="R409" i="10" s="1"/>
  <c r="G409" i="10"/>
  <c r="T409" i="10" s="1"/>
  <c r="I409" i="10"/>
  <c r="V409" i="10" s="1"/>
  <c r="K409" i="10"/>
  <c r="X409" i="10" s="1"/>
  <c r="I395" i="10"/>
  <c r="E395" i="10"/>
  <c r="G395" i="10"/>
  <c r="K395" i="10"/>
  <c r="K395" i="9"/>
  <c r="Z395" i="9" s="1"/>
  <c r="I395" i="9"/>
  <c r="X395" i="9" s="1"/>
  <c r="R395" i="9"/>
  <c r="G395" i="9"/>
  <c r="V395" i="9" s="1"/>
  <c r="M395" i="9"/>
  <c r="E395" i="9"/>
  <c r="T395" i="9" s="1"/>
  <c r="L379" i="10"/>
  <c r="F379" i="10"/>
  <c r="J379" i="10"/>
  <c r="E382" i="10"/>
  <c r="G382" i="10"/>
  <c r="K382" i="10"/>
  <c r="I382" i="10"/>
  <c r="H363" i="10"/>
  <c r="J363" i="10"/>
  <c r="F363" i="10"/>
  <c r="L363" i="10"/>
  <c r="I363" i="10"/>
  <c r="G363" i="10"/>
  <c r="E363" i="10"/>
  <c r="K363" i="10"/>
  <c r="S349" i="9"/>
  <c r="N349" i="9"/>
  <c r="L349" i="9"/>
  <c r="AA349" i="9" s="1"/>
  <c r="F349" i="9"/>
  <c r="U349" i="9" s="1"/>
  <c r="H349" i="9"/>
  <c r="W349" i="9" s="1"/>
  <c r="J349" i="9"/>
  <c r="Y349" i="9" s="1"/>
  <c r="S333" i="9"/>
  <c r="L333" i="9"/>
  <c r="AA333" i="9" s="1"/>
  <c r="F333" i="9"/>
  <c r="U333" i="9" s="1"/>
  <c r="H333" i="9"/>
  <c r="W333" i="9" s="1"/>
  <c r="J333" i="9"/>
  <c r="Y333" i="9" s="1"/>
  <c r="R337" i="9"/>
  <c r="E337" i="9"/>
  <c r="T337" i="9" s="1"/>
  <c r="M337" i="9"/>
  <c r="G337" i="9"/>
  <c r="V337" i="9" s="1"/>
  <c r="I337" i="9"/>
  <c r="X337" i="9" s="1"/>
  <c r="K337" i="9"/>
  <c r="Z337" i="9" s="1"/>
  <c r="S397" i="9"/>
  <c r="F397" i="9"/>
  <c r="U397" i="9" s="1"/>
  <c r="J397" i="9"/>
  <c r="Y397" i="9" s="1"/>
  <c r="N397" i="9"/>
  <c r="H397" i="9"/>
  <c r="W397" i="9" s="1"/>
  <c r="S385" i="9"/>
  <c r="N385" i="9"/>
  <c r="F385" i="9"/>
  <c r="U385" i="9" s="1"/>
  <c r="H385" i="9"/>
  <c r="W385" i="9" s="1"/>
  <c r="J385" i="9"/>
  <c r="Y385" i="9" s="1"/>
  <c r="L385" i="9"/>
  <c r="AA385" i="9" s="1"/>
  <c r="R378" i="9"/>
  <c r="E378" i="9"/>
  <c r="T378" i="9" s="1"/>
  <c r="I378" i="9"/>
  <c r="X378" i="9" s="1"/>
  <c r="G378" i="9"/>
  <c r="V378" i="9" s="1"/>
  <c r="M378" i="9"/>
  <c r="K378" i="9"/>
  <c r="Z378" i="9" s="1"/>
  <c r="S369" i="9"/>
  <c r="J369" i="9"/>
  <c r="Y369" i="9" s="1"/>
  <c r="N369" i="9"/>
  <c r="F369" i="9"/>
  <c r="U369" i="9" s="1"/>
  <c r="H369" i="9"/>
  <c r="W369" i="9" s="1"/>
  <c r="R362" i="9"/>
  <c r="G362" i="9"/>
  <c r="V362" i="9" s="1"/>
  <c r="E362" i="9"/>
  <c r="T362" i="9" s="1"/>
  <c r="K362" i="9"/>
  <c r="Z362" i="9" s="1"/>
  <c r="I362" i="9"/>
  <c r="X362" i="9" s="1"/>
  <c r="M362" i="9"/>
  <c r="L345" i="10"/>
  <c r="H345" i="10"/>
  <c r="J345" i="10"/>
  <c r="S350" i="9"/>
  <c r="L350" i="9"/>
  <c r="AA350" i="9" s="1"/>
  <c r="F350" i="9"/>
  <c r="U350" i="9" s="1"/>
  <c r="N350" i="9"/>
  <c r="H350" i="9"/>
  <c r="W350" i="9" s="1"/>
  <c r="J350" i="9"/>
  <c r="Y350" i="9" s="1"/>
  <c r="S334" i="9"/>
  <c r="L334" i="9"/>
  <c r="AA334" i="9" s="1"/>
  <c r="F334" i="9"/>
  <c r="U334" i="9" s="1"/>
  <c r="N334" i="9"/>
  <c r="H334" i="9"/>
  <c r="W334" i="9" s="1"/>
  <c r="J334" i="9"/>
  <c r="Y334" i="9" s="1"/>
  <c r="R333" i="9"/>
  <c r="E333" i="9"/>
  <c r="T333" i="9" s="1"/>
  <c r="M333" i="9"/>
  <c r="G333" i="9"/>
  <c r="V333" i="9" s="1"/>
  <c r="I333" i="9"/>
  <c r="X333" i="9" s="1"/>
  <c r="K333" i="9"/>
  <c r="Z333" i="9" s="1"/>
  <c r="F351" i="10"/>
  <c r="L351" i="10"/>
  <c r="G351" i="10"/>
  <c r="I351" i="10"/>
  <c r="H351" i="10"/>
  <c r="K351" i="10"/>
  <c r="J351" i="10"/>
  <c r="E351" i="10"/>
  <c r="N333" i="9"/>
  <c r="E338" i="9"/>
  <c r="T338" i="9" s="1"/>
  <c r="G338" i="9"/>
  <c r="V338" i="9" s="1"/>
  <c r="I338" i="9"/>
  <c r="X338" i="9" s="1"/>
  <c r="K338" i="9"/>
  <c r="Z338" i="9" s="1"/>
  <c r="M338" i="9"/>
  <c r="L338" i="9"/>
  <c r="AA338" i="9" s="1"/>
  <c r="F338" i="9"/>
  <c r="U338" i="9" s="1"/>
  <c r="N338" i="9"/>
  <c r="H338" i="9"/>
  <c r="W338" i="9" s="1"/>
  <c r="J338" i="9"/>
  <c r="Y338" i="9" s="1"/>
  <c r="D181" i="9" l="1"/>
  <c r="D180" i="9"/>
  <c r="N181" i="9" l="1"/>
  <c r="G181" i="9"/>
  <c r="V181" i="9" s="1"/>
  <c r="J181" i="9"/>
  <c r="Y181" i="9" s="1"/>
  <c r="M181" i="9"/>
  <c r="E181" i="9"/>
  <c r="T181" i="9" s="1"/>
  <c r="K181" i="9"/>
  <c r="Z181" i="9" s="1"/>
  <c r="H181" i="9"/>
  <c r="W181" i="9" s="1"/>
  <c r="L181" i="9"/>
  <c r="AA181" i="9" s="1"/>
  <c r="F181" i="9"/>
  <c r="U181" i="9" s="1"/>
  <c r="I181" i="9"/>
  <c r="X181" i="9" s="1"/>
  <c r="I180" i="9"/>
  <c r="X180" i="9" s="1"/>
  <c r="K180" i="9"/>
  <c r="Z180" i="9" s="1"/>
  <c r="E180" i="9"/>
  <c r="T180" i="9" s="1"/>
  <c r="M180" i="9"/>
  <c r="G180" i="9"/>
  <c r="V180" i="9" s="1"/>
  <c r="H180" i="9"/>
  <c r="W180" i="9" s="1"/>
  <c r="N180" i="9"/>
  <c r="F180" i="9"/>
  <c r="U180" i="9" s="1"/>
  <c r="L180" i="9"/>
  <c r="AA180" i="9" s="1"/>
  <c r="J180" i="9"/>
  <c r="Y180" i="9" s="1"/>
  <c r="D179" i="9" l="1"/>
  <c r="L179" i="9" l="1"/>
  <c r="AA179" i="9" s="1"/>
  <c r="J179" i="9"/>
  <c r="Y179" i="9" s="1"/>
  <c r="F179" i="9"/>
  <c r="U179" i="9" s="1"/>
  <c r="N179" i="9"/>
  <c r="I179" i="9"/>
  <c r="X179" i="9" s="1"/>
  <c r="G179" i="9"/>
  <c r="V179" i="9" s="1"/>
  <c r="M179" i="9"/>
  <c r="E179" i="9"/>
  <c r="T179" i="9" s="1"/>
  <c r="H179" i="9"/>
  <c r="W179" i="9" s="1"/>
  <c r="K179" i="9"/>
  <c r="Z179" i="9" s="1"/>
  <c r="D6" i="23" l="1"/>
  <c r="D37" i="9" l="1"/>
  <c r="D41" i="9"/>
  <c r="D101" i="9"/>
  <c r="D38" i="9"/>
  <c r="D42" i="9"/>
  <c r="D102" i="9"/>
  <c r="D39" i="9"/>
  <c r="D43" i="9"/>
  <c r="D104" i="9"/>
  <c r="D40" i="9"/>
  <c r="D100" i="9"/>
  <c r="D105" i="9"/>
  <c r="M40" i="9" l="1"/>
  <c r="G40" i="9"/>
  <c r="V40" i="9" s="1"/>
  <c r="K40" i="9"/>
  <c r="Z40" i="9" s="1"/>
  <c r="E40" i="9"/>
  <c r="T40" i="9" s="1"/>
  <c r="I40" i="9"/>
  <c r="X40" i="9" s="1"/>
  <c r="J40" i="9"/>
  <c r="Y40" i="9" s="1"/>
  <c r="F40" i="9"/>
  <c r="U40" i="9" s="1"/>
  <c r="H40" i="9"/>
  <c r="W40" i="9" s="1"/>
  <c r="L40" i="9"/>
  <c r="AA40" i="9" s="1"/>
  <c r="N40" i="9"/>
  <c r="M102" i="9"/>
  <c r="N102" i="9"/>
  <c r="H102" i="9"/>
  <c r="W102" i="9" s="1"/>
  <c r="G102" i="9"/>
  <c r="V102" i="9" s="1"/>
  <c r="J102" i="9"/>
  <c r="Y102" i="9" s="1"/>
  <c r="I102" i="9"/>
  <c r="X102" i="9" s="1"/>
  <c r="L102" i="9"/>
  <c r="AA102" i="9" s="1"/>
  <c r="K102" i="9"/>
  <c r="Z102" i="9" s="1"/>
  <c r="F102" i="9"/>
  <c r="U102" i="9" s="1"/>
  <c r="E102" i="9"/>
  <c r="T102" i="9" s="1"/>
  <c r="N41" i="9"/>
  <c r="G41" i="9"/>
  <c r="V41" i="9" s="1"/>
  <c r="F41" i="9"/>
  <c r="U41" i="9" s="1"/>
  <c r="E41" i="9"/>
  <c r="T41" i="9" s="1"/>
  <c r="J41" i="9"/>
  <c r="Y41" i="9" s="1"/>
  <c r="I41" i="9"/>
  <c r="X41" i="9" s="1"/>
  <c r="L41" i="9"/>
  <c r="AA41" i="9" s="1"/>
  <c r="K41" i="9"/>
  <c r="Z41" i="9" s="1"/>
  <c r="M41" i="9"/>
  <c r="H41" i="9"/>
  <c r="W41" i="9" s="1"/>
  <c r="N39" i="9"/>
  <c r="K39" i="9"/>
  <c r="Z39" i="9" s="1"/>
  <c r="F39" i="9"/>
  <c r="U39" i="9" s="1"/>
  <c r="E39" i="9"/>
  <c r="T39" i="9" s="1"/>
  <c r="H39" i="9"/>
  <c r="W39" i="9" s="1"/>
  <c r="G39" i="9"/>
  <c r="V39" i="9" s="1"/>
  <c r="J39" i="9"/>
  <c r="Y39" i="9" s="1"/>
  <c r="I39" i="9"/>
  <c r="X39" i="9" s="1"/>
  <c r="L39" i="9"/>
  <c r="AA39" i="9" s="1"/>
  <c r="M39" i="9"/>
  <c r="E101" i="9"/>
  <c r="T101" i="9" s="1"/>
  <c r="K101" i="9"/>
  <c r="Z101" i="9" s="1"/>
  <c r="I101" i="9"/>
  <c r="X101" i="9" s="1"/>
  <c r="M101" i="9"/>
  <c r="G101" i="9"/>
  <c r="V101" i="9" s="1"/>
  <c r="N101" i="9"/>
  <c r="H101" i="9"/>
  <c r="W101" i="9" s="1"/>
  <c r="J101" i="9"/>
  <c r="Y101" i="9" s="1"/>
  <c r="L101" i="9"/>
  <c r="AA101" i="9" s="1"/>
  <c r="F101" i="9"/>
  <c r="U101" i="9" s="1"/>
  <c r="E38" i="9"/>
  <c r="T38" i="9" s="1"/>
  <c r="G38" i="9"/>
  <c r="V38" i="9" s="1"/>
  <c r="I38" i="9"/>
  <c r="X38" i="9" s="1"/>
  <c r="K38" i="9"/>
  <c r="Z38" i="9" s="1"/>
  <c r="M38" i="9"/>
  <c r="F38" i="9"/>
  <c r="U38" i="9" s="1"/>
  <c r="N38" i="9"/>
  <c r="H38" i="9"/>
  <c r="W38" i="9" s="1"/>
  <c r="J38" i="9"/>
  <c r="Y38" i="9" s="1"/>
  <c r="L38" i="9"/>
  <c r="AA38" i="9" s="1"/>
  <c r="N100" i="9"/>
  <c r="M100" i="9"/>
  <c r="L100" i="9"/>
  <c r="AA100" i="9" s="1"/>
  <c r="G100" i="9"/>
  <c r="V100" i="9" s="1"/>
  <c r="F100" i="9"/>
  <c r="U100" i="9" s="1"/>
  <c r="I100" i="9"/>
  <c r="X100" i="9" s="1"/>
  <c r="H100" i="9"/>
  <c r="W100" i="9" s="1"/>
  <c r="K100" i="9"/>
  <c r="Z100" i="9" s="1"/>
  <c r="J100" i="9"/>
  <c r="Y100" i="9" s="1"/>
  <c r="E100" i="9"/>
  <c r="T100" i="9" s="1"/>
  <c r="I105" i="9"/>
  <c r="X105" i="9" s="1"/>
  <c r="M105" i="9"/>
  <c r="G105" i="9"/>
  <c r="V105" i="9" s="1"/>
  <c r="N105" i="9"/>
  <c r="K105" i="9"/>
  <c r="Z105" i="9" s="1"/>
  <c r="E105" i="9"/>
  <c r="T105" i="9" s="1"/>
  <c r="H105" i="9"/>
  <c r="W105" i="9" s="1"/>
  <c r="J105" i="9"/>
  <c r="Y105" i="9" s="1"/>
  <c r="L105" i="9"/>
  <c r="AA105" i="9" s="1"/>
  <c r="F105" i="9"/>
  <c r="U105" i="9" s="1"/>
  <c r="N43" i="9"/>
  <c r="K43" i="9"/>
  <c r="Z43" i="9" s="1"/>
  <c r="F43" i="9"/>
  <c r="U43" i="9" s="1"/>
  <c r="G43" i="9"/>
  <c r="V43" i="9" s="1"/>
  <c r="L43" i="9"/>
  <c r="AA43" i="9" s="1"/>
  <c r="I43" i="9"/>
  <c r="X43" i="9" s="1"/>
  <c r="M43" i="9"/>
  <c r="H43" i="9"/>
  <c r="W43" i="9" s="1"/>
  <c r="E43" i="9"/>
  <c r="T43" i="9" s="1"/>
  <c r="J43" i="9"/>
  <c r="Y43" i="9" s="1"/>
  <c r="D316" i="10"/>
  <c r="D317" i="9"/>
  <c r="N104" i="9"/>
  <c r="M104" i="9"/>
  <c r="L104" i="9"/>
  <c r="AA104" i="9" s="1"/>
  <c r="G104" i="9"/>
  <c r="V104" i="9" s="1"/>
  <c r="F104" i="9"/>
  <c r="U104" i="9" s="1"/>
  <c r="I104" i="9"/>
  <c r="X104" i="9" s="1"/>
  <c r="H104" i="9"/>
  <c r="W104" i="9" s="1"/>
  <c r="K104" i="9"/>
  <c r="Z104" i="9" s="1"/>
  <c r="E104" i="9"/>
  <c r="T104" i="9" s="1"/>
  <c r="J104" i="9"/>
  <c r="Y104" i="9" s="1"/>
  <c r="M42" i="9"/>
  <c r="E42" i="9"/>
  <c r="T42" i="9" s="1"/>
  <c r="G42" i="9"/>
  <c r="V42" i="9" s="1"/>
  <c r="K42" i="9"/>
  <c r="Z42" i="9" s="1"/>
  <c r="I42" i="9"/>
  <c r="X42" i="9" s="1"/>
  <c r="F42" i="9"/>
  <c r="U42" i="9" s="1"/>
  <c r="N42" i="9"/>
  <c r="H42" i="9"/>
  <c r="W42" i="9" s="1"/>
  <c r="J42" i="9"/>
  <c r="Y42" i="9" s="1"/>
  <c r="L42" i="9"/>
  <c r="AA42" i="9" s="1"/>
  <c r="N37" i="9"/>
  <c r="G37" i="9"/>
  <c r="V37" i="9" s="1"/>
  <c r="F37" i="9"/>
  <c r="U37" i="9" s="1"/>
  <c r="M37" i="9"/>
  <c r="E37" i="9"/>
  <c r="T37" i="9" s="1"/>
  <c r="H37" i="9"/>
  <c r="W37" i="9" s="1"/>
  <c r="I37" i="9"/>
  <c r="X37" i="9" s="1"/>
  <c r="J37" i="9"/>
  <c r="Y37" i="9" s="1"/>
  <c r="L37" i="9"/>
  <c r="AA37" i="9" s="1"/>
  <c r="K37" i="9"/>
  <c r="Z37" i="9" s="1"/>
  <c r="H316" i="10" l="1"/>
  <c r="L316" i="10"/>
  <c r="K316" i="10"/>
  <c r="G316" i="10"/>
  <c r="I316" i="10"/>
  <c r="E316" i="10"/>
  <c r="J316" i="10"/>
  <c r="F316" i="10"/>
  <c r="L317" i="9"/>
  <c r="AA317" i="9" s="1"/>
  <c r="J317" i="9"/>
  <c r="Y317" i="9" s="1"/>
  <c r="K317" i="9"/>
  <c r="Z317" i="9" s="1"/>
  <c r="H317" i="9"/>
  <c r="W317" i="9" s="1"/>
  <c r="N317" i="9"/>
  <c r="I317" i="9"/>
  <c r="X317" i="9" s="1"/>
  <c r="G317" i="9"/>
  <c r="V317" i="9" s="1"/>
  <c r="F317" i="9"/>
  <c r="U317" i="9" s="1"/>
  <c r="M317" i="9"/>
  <c r="E317" i="9"/>
  <c r="T317" i="9" s="1"/>
  <c r="D203" i="9" l="1"/>
  <c r="D204" i="9"/>
  <c r="D244" i="9" l="1"/>
  <c r="D251" i="9"/>
  <c r="K203" i="9"/>
  <c r="Z203" i="9" s="1"/>
  <c r="E203" i="9"/>
  <c r="T203" i="9" s="1"/>
  <c r="I203" i="9"/>
  <c r="X203" i="9" s="1"/>
  <c r="M203" i="9"/>
  <c r="G203" i="9"/>
  <c r="V203" i="9" s="1"/>
  <c r="H203" i="9"/>
  <c r="W203" i="9" s="1"/>
  <c r="J203" i="9"/>
  <c r="Y203" i="9" s="1"/>
  <c r="L203" i="9"/>
  <c r="AA203" i="9" s="1"/>
  <c r="N203" i="9"/>
  <c r="F203" i="9"/>
  <c r="U203" i="9" s="1"/>
  <c r="D247" i="9"/>
  <c r="D253" i="9"/>
  <c r="N204" i="9"/>
  <c r="E204" i="9"/>
  <c r="T204" i="9" s="1"/>
  <c r="M204" i="9"/>
  <c r="F204" i="9"/>
  <c r="U204" i="9" s="1"/>
  <c r="G204" i="9"/>
  <c r="V204" i="9" s="1"/>
  <c r="H204" i="9"/>
  <c r="W204" i="9" s="1"/>
  <c r="I204" i="9"/>
  <c r="X204" i="9" s="1"/>
  <c r="J204" i="9"/>
  <c r="Y204" i="9" s="1"/>
  <c r="L204" i="9"/>
  <c r="AA204" i="9" s="1"/>
  <c r="K204" i="9"/>
  <c r="Z204" i="9" s="1"/>
  <c r="D248" i="9"/>
  <c r="D254" i="9"/>
  <c r="D243" i="9"/>
  <c r="D250" i="9"/>
  <c r="A59" i="10"/>
  <c r="B59" i="10"/>
  <c r="C59" i="10"/>
  <c r="A60" i="10"/>
  <c r="B60" i="10"/>
  <c r="C60" i="10"/>
  <c r="A61" i="10"/>
  <c r="B61" i="10"/>
  <c r="C61" i="10"/>
  <c r="A62" i="10"/>
  <c r="B62" i="10"/>
  <c r="C62" i="10"/>
  <c r="A63" i="10"/>
  <c r="B63" i="10"/>
  <c r="C63" i="10"/>
  <c r="A64" i="10"/>
  <c r="B64" i="10"/>
  <c r="C64" i="10"/>
  <c r="A65" i="10"/>
  <c r="B65" i="10"/>
  <c r="C65" i="10"/>
  <c r="A66" i="10"/>
  <c r="B66" i="10"/>
  <c r="C66" i="10"/>
  <c r="D66" i="10"/>
  <c r="A67" i="10"/>
  <c r="B67" i="10"/>
  <c r="C67" i="10"/>
  <c r="A68" i="10"/>
  <c r="B68" i="10"/>
  <c r="C68" i="10"/>
  <c r="A69" i="10"/>
  <c r="B69" i="10"/>
  <c r="C69" i="10"/>
  <c r="A70" i="10"/>
  <c r="B70" i="10"/>
  <c r="C70" i="10"/>
  <c r="A71" i="10"/>
  <c r="B71" i="10"/>
  <c r="C71" i="10"/>
  <c r="A72" i="10"/>
  <c r="B72" i="10"/>
  <c r="C72" i="10"/>
  <c r="A73" i="10"/>
  <c r="B73" i="10"/>
  <c r="C73" i="10"/>
  <c r="A74" i="10"/>
  <c r="B74" i="10"/>
  <c r="C74" i="10"/>
  <c r="A75" i="10"/>
  <c r="B75" i="10"/>
  <c r="C75" i="10"/>
  <c r="A76" i="10"/>
  <c r="B76" i="10"/>
  <c r="C76" i="10"/>
  <c r="A77" i="10"/>
  <c r="B77" i="10"/>
  <c r="C77" i="10"/>
  <c r="A78" i="10"/>
  <c r="B78" i="10"/>
  <c r="C78" i="10"/>
  <c r="A79" i="10"/>
  <c r="B79" i="10"/>
  <c r="C79" i="10"/>
  <c r="A80" i="10"/>
  <c r="B80" i="10"/>
  <c r="C80" i="10"/>
  <c r="A81" i="10"/>
  <c r="B81" i="10"/>
  <c r="C81" i="10"/>
  <c r="A82" i="10"/>
  <c r="B82" i="10"/>
  <c r="C82" i="10"/>
  <c r="A83" i="10"/>
  <c r="B83" i="10"/>
  <c r="C83" i="10"/>
  <c r="A84" i="10"/>
  <c r="B84" i="10"/>
  <c r="C84" i="10"/>
  <c r="A85" i="10"/>
  <c r="B85" i="10"/>
  <c r="C85" i="10"/>
  <c r="A86" i="10"/>
  <c r="B86" i="10"/>
  <c r="C86" i="10"/>
  <c r="A87" i="10"/>
  <c r="B87" i="10"/>
  <c r="C87" i="10"/>
  <c r="A88" i="10"/>
  <c r="B88" i="10"/>
  <c r="C88" i="10"/>
  <c r="A89" i="10"/>
  <c r="B89" i="10"/>
  <c r="C89" i="10"/>
  <c r="A90" i="10"/>
  <c r="B90" i="10"/>
  <c r="C90" i="10"/>
  <c r="D90" i="10"/>
  <c r="A91" i="10"/>
  <c r="B91" i="10"/>
  <c r="C91" i="10"/>
  <c r="A92" i="10"/>
  <c r="B92" i="10"/>
  <c r="C92" i="10"/>
  <c r="A93" i="10"/>
  <c r="B93" i="10"/>
  <c r="C93" i="10"/>
  <c r="A94" i="10"/>
  <c r="B94" i="10"/>
  <c r="C94" i="10"/>
  <c r="A95" i="10"/>
  <c r="B95" i="10"/>
  <c r="C95" i="10"/>
  <c r="A96" i="10"/>
  <c r="B96" i="10"/>
  <c r="C96" i="10"/>
  <c r="A97" i="10"/>
  <c r="B97" i="10"/>
  <c r="C97" i="10"/>
  <c r="A98" i="10"/>
  <c r="B98" i="10"/>
  <c r="C98" i="10"/>
  <c r="A99" i="10"/>
  <c r="B99" i="10"/>
  <c r="C99" i="10"/>
  <c r="A100" i="10"/>
  <c r="B100" i="10"/>
  <c r="C100" i="10"/>
  <c r="A101" i="10"/>
  <c r="B101" i="10"/>
  <c r="C101" i="10"/>
  <c r="A102" i="10"/>
  <c r="B102" i="10"/>
  <c r="C102" i="10"/>
  <c r="A103" i="10"/>
  <c r="B103" i="10"/>
  <c r="C103" i="10"/>
  <c r="A104" i="10"/>
  <c r="B104" i="10"/>
  <c r="C104" i="10"/>
  <c r="A105" i="10"/>
  <c r="B105" i="10"/>
  <c r="C105" i="10"/>
  <c r="A106" i="10"/>
  <c r="B106" i="10"/>
  <c r="C106" i="10"/>
  <c r="D106" i="10"/>
  <c r="A107" i="10"/>
  <c r="B107" i="10"/>
  <c r="C107" i="10"/>
  <c r="A108" i="10"/>
  <c r="B108" i="10"/>
  <c r="C108" i="10"/>
  <c r="A109" i="10"/>
  <c r="B109" i="10"/>
  <c r="C109" i="10"/>
  <c r="A110" i="10"/>
  <c r="B110" i="10"/>
  <c r="C110" i="10"/>
  <c r="A111" i="10"/>
  <c r="B111" i="10"/>
  <c r="C111" i="10"/>
  <c r="A112" i="10"/>
  <c r="B112" i="10"/>
  <c r="C112" i="10"/>
  <c r="A113" i="10"/>
  <c r="B113" i="10"/>
  <c r="C113" i="10"/>
  <c r="A114" i="10"/>
  <c r="B114" i="10"/>
  <c r="C114" i="10"/>
  <c r="A115" i="10"/>
  <c r="B115" i="10"/>
  <c r="C115" i="10"/>
  <c r="A116" i="10"/>
  <c r="B116" i="10"/>
  <c r="C116" i="10"/>
  <c r="A117" i="10"/>
  <c r="B117" i="10"/>
  <c r="C117" i="10"/>
  <c r="A118" i="10"/>
  <c r="B118" i="10"/>
  <c r="C118" i="10"/>
  <c r="A119" i="10"/>
  <c r="B119" i="10"/>
  <c r="C119" i="10"/>
  <c r="A120" i="10"/>
  <c r="B120" i="10"/>
  <c r="C120" i="10"/>
  <c r="A121" i="10"/>
  <c r="B121" i="10"/>
  <c r="C121" i="10"/>
  <c r="A122" i="10"/>
  <c r="B122" i="10"/>
  <c r="C122" i="10"/>
  <c r="A123" i="10"/>
  <c r="B123" i="10"/>
  <c r="C123" i="10"/>
  <c r="A124" i="10"/>
  <c r="B124" i="10"/>
  <c r="C124" i="10"/>
  <c r="A125" i="10"/>
  <c r="B125" i="10"/>
  <c r="C125" i="10"/>
  <c r="A126" i="10"/>
  <c r="B126" i="10"/>
  <c r="C126" i="10"/>
  <c r="A127" i="10"/>
  <c r="B127" i="10"/>
  <c r="C127" i="10"/>
  <c r="A128" i="10"/>
  <c r="B128" i="10"/>
  <c r="C128" i="10"/>
  <c r="A129" i="10"/>
  <c r="B129" i="10"/>
  <c r="C129" i="10"/>
  <c r="A130" i="10"/>
  <c r="B130" i="10"/>
  <c r="C130" i="10"/>
  <c r="A131" i="10"/>
  <c r="B131" i="10"/>
  <c r="C131" i="10"/>
  <c r="A132" i="10"/>
  <c r="B132" i="10"/>
  <c r="C132" i="10"/>
  <c r="A133" i="10"/>
  <c r="B133" i="10"/>
  <c r="C133" i="10"/>
  <c r="A134" i="10"/>
  <c r="B134" i="10"/>
  <c r="C134" i="10"/>
  <c r="A135" i="10"/>
  <c r="B135" i="10"/>
  <c r="C135" i="10"/>
  <c r="A136" i="10"/>
  <c r="B136" i="10"/>
  <c r="C136" i="10"/>
  <c r="A137" i="10"/>
  <c r="B137" i="10"/>
  <c r="C137" i="10"/>
  <c r="A138" i="10"/>
  <c r="B138" i="10"/>
  <c r="C138" i="10"/>
  <c r="A139" i="10"/>
  <c r="B139" i="10"/>
  <c r="C139" i="10"/>
  <c r="A140" i="10"/>
  <c r="B140" i="10"/>
  <c r="C140" i="10"/>
  <c r="A141" i="10"/>
  <c r="B141" i="10"/>
  <c r="C141" i="10"/>
  <c r="A142" i="10"/>
  <c r="B142" i="10"/>
  <c r="C142" i="10"/>
  <c r="A143" i="10"/>
  <c r="B143" i="10"/>
  <c r="C143" i="10"/>
  <c r="A144" i="10"/>
  <c r="B144" i="10"/>
  <c r="C144" i="10"/>
  <c r="A145" i="10"/>
  <c r="B145" i="10"/>
  <c r="C145" i="10"/>
  <c r="A146" i="10"/>
  <c r="B146" i="10"/>
  <c r="C146" i="10"/>
  <c r="A147" i="10"/>
  <c r="B147" i="10"/>
  <c r="C147" i="10"/>
  <c r="A148" i="10"/>
  <c r="B148" i="10"/>
  <c r="C148" i="10"/>
  <c r="D148" i="10"/>
  <c r="A149" i="10"/>
  <c r="B149" i="10"/>
  <c r="C149" i="10"/>
  <c r="A150" i="10"/>
  <c r="B150" i="10"/>
  <c r="C150" i="10"/>
  <c r="A151" i="10"/>
  <c r="B151" i="10"/>
  <c r="C151" i="10"/>
  <c r="A152" i="10"/>
  <c r="B152" i="10"/>
  <c r="C152" i="10"/>
  <c r="A153" i="10"/>
  <c r="B153" i="10"/>
  <c r="C153" i="10"/>
  <c r="A154" i="10"/>
  <c r="B154" i="10"/>
  <c r="C154" i="10"/>
  <c r="A155" i="10"/>
  <c r="B155" i="10"/>
  <c r="C155" i="10"/>
  <c r="A156" i="10"/>
  <c r="B156" i="10"/>
  <c r="C156" i="10"/>
  <c r="D156" i="10"/>
  <c r="A157" i="10"/>
  <c r="B157" i="10"/>
  <c r="C157" i="10"/>
  <c r="A158" i="10"/>
  <c r="B158" i="10"/>
  <c r="C158" i="10"/>
  <c r="A159" i="10"/>
  <c r="B159" i="10"/>
  <c r="C159" i="10"/>
  <c r="A160" i="10"/>
  <c r="B160" i="10"/>
  <c r="C160" i="10"/>
  <c r="A161" i="10"/>
  <c r="B161" i="10"/>
  <c r="C161" i="10"/>
  <c r="A162" i="10"/>
  <c r="B162" i="10"/>
  <c r="C162" i="10"/>
  <c r="A163" i="10"/>
  <c r="B163" i="10"/>
  <c r="C163" i="10"/>
  <c r="D163" i="10"/>
  <c r="A164" i="10"/>
  <c r="B164" i="10"/>
  <c r="C164" i="10"/>
  <c r="A165" i="10"/>
  <c r="B165" i="10"/>
  <c r="C165" i="10"/>
  <c r="A166" i="10"/>
  <c r="B166" i="10"/>
  <c r="C166" i="10"/>
  <c r="A167" i="10"/>
  <c r="B167" i="10"/>
  <c r="C167" i="10"/>
  <c r="A168" i="10"/>
  <c r="B168" i="10"/>
  <c r="C168" i="10"/>
  <c r="A169" i="10"/>
  <c r="B169" i="10"/>
  <c r="C169" i="10"/>
  <c r="A170" i="10"/>
  <c r="B170" i="10"/>
  <c r="C170" i="10"/>
  <c r="A171" i="10"/>
  <c r="B171" i="10"/>
  <c r="C171" i="10"/>
  <c r="A172" i="10"/>
  <c r="B172" i="10"/>
  <c r="C172" i="10"/>
  <c r="A173" i="10"/>
  <c r="B173" i="10"/>
  <c r="C173" i="10"/>
  <c r="A174" i="10"/>
  <c r="B174" i="10"/>
  <c r="C174" i="10"/>
  <c r="A175" i="10"/>
  <c r="B175" i="10"/>
  <c r="C175" i="10"/>
  <c r="A176" i="10"/>
  <c r="B176" i="10"/>
  <c r="C176" i="10"/>
  <c r="A177" i="10"/>
  <c r="B177" i="10"/>
  <c r="C177" i="10"/>
  <c r="A178" i="10"/>
  <c r="B178" i="10"/>
  <c r="C178" i="10"/>
  <c r="A179" i="10"/>
  <c r="B179" i="10"/>
  <c r="C179" i="10"/>
  <c r="A180" i="10"/>
  <c r="B180" i="10"/>
  <c r="C180" i="10"/>
  <c r="A181" i="10"/>
  <c r="B181" i="10"/>
  <c r="C181" i="10"/>
  <c r="D181" i="10"/>
  <c r="I181" i="10" s="1"/>
  <c r="A182" i="10"/>
  <c r="B182" i="10"/>
  <c r="C182" i="10"/>
  <c r="D182" i="10"/>
  <c r="A183" i="10"/>
  <c r="B183" i="10"/>
  <c r="C183" i="10"/>
  <c r="L183" i="10" s="1"/>
  <c r="A184" i="10"/>
  <c r="B184" i="10"/>
  <c r="G184" i="10" s="1"/>
  <c r="C184" i="10"/>
  <c r="L184" i="10" s="1"/>
  <c r="A185" i="10"/>
  <c r="B185" i="10"/>
  <c r="C185" i="10"/>
  <c r="L185" i="10" s="1"/>
  <c r="A186" i="10"/>
  <c r="B186" i="10"/>
  <c r="C186" i="10"/>
  <c r="L186" i="10" s="1"/>
  <c r="A187" i="10"/>
  <c r="B187" i="10"/>
  <c r="C187" i="10"/>
  <c r="D187" i="10"/>
  <c r="A188" i="10"/>
  <c r="B188" i="10"/>
  <c r="C188" i="10"/>
  <c r="D188" i="10"/>
  <c r="A189" i="10"/>
  <c r="B189" i="10"/>
  <c r="C189" i="10"/>
  <c r="D189" i="10"/>
  <c r="A190" i="10"/>
  <c r="O190" i="10" s="1"/>
  <c r="B190" i="10"/>
  <c r="C190" i="10"/>
  <c r="D190" i="10"/>
  <c r="A191" i="10"/>
  <c r="O191" i="10" s="1"/>
  <c r="B191" i="10"/>
  <c r="P191" i="10" s="1"/>
  <c r="C191" i="10"/>
  <c r="D191" i="10"/>
  <c r="A192" i="10"/>
  <c r="O192" i="10" s="1"/>
  <c r="B192" i="10"/>
  <c r="C192" i="10"/>
  <c r="D192" i="10"/>
  <c r="A193" i="10"/>
  <c r="B193" i="10"/>
  <c r="C193" i="10"/>
  <c r="D193" i="10"/>
  <c r="A194" i="10"/>
  <c r="B194" i="10"/>
  <c r="C194" i="10"/>
  <c r="D194" i="10"/>
  <c r="A195" i="10"/>
  <c r="B195" i="10"/>
  <c r="C195" i="10"/>
  <c r="D195" i="10"/>
  <c r="A196" i="10"/>
  <c r="B196" i="10"/>
  <c r="C196" i="10"/>
  <c r="D196" i="10"/>
  <c r="A197" i="10"/>
  <c r="B197" i="10"/>
  <c r="C197" i="10"/>
  <c r="D197" i="10"/>
  <c r="A198" i="10"/>
  <c r="B198" i="10"/>
  <c r="C198" i="10"/>
  <c r="D198" i="10"/>
  <c r="A199" i="10"/>
  <c r="B199" i="10"/>
  <c r="C199" i="10"/>
  <c r="D199" i="10"/>
  <c r="A200" i="10"/>
  <c r="B200" i="10"/>
  <c r="C200" i="10"/>
  <c r="D200" i="10"/>
  <c r="A201" i="10"/>
  <c r="B201" i="10"/>
  <c r="C201" i="10"/>
  <c r="D201" i="10"/>
  <c r="A202" i="10"/>
  <c r="B202" i="10"/>
  <c r="C202" i="10"/>
  <c r="D202" i="10"/>
  <c r="A203" i="10"/>
  <c r="B203" i="10"/>
  <c r="C203" i="10"/>
  <c r="D203" i="10"/>
  <c r="A204" i="10"/>
  <c r="B204" i="10"/>
  <c r="C204" i="10"/>
  <c r="D204" i="10"/>
  <c r="A205" i="10"/>
  <c r="B205" i="10"/>
  <c r="C205" i="10"/>
  <c r="D205" i="10"/>
  <c r="A206" i="10"/>
  <c r="B206" i="10"/>
  <c r="C206" i="10"/>
  <c r="D206" i="10"/>
  <c r="A207" i="10"/>
  <c r="B207" i="10"/>
  <c r="C207" i="10"/>
  <c r="D207" i="10"/>
  <c r="A208" i="10"/>
  <c r="B208" i="10"/>
  <c r="C208" i="10"/>
  <c r="D208" i="10"/>
  <c r="A209" i="10"/>
  <c r="B209" i="10"/>
  <c r="C209" i="10"/>
  <c r="A210" i="10"/>
  <c r="B210" i="10"/>
  <c r="C210" i="10"/>
  <c r="A211" i="10"/>
  <c r="B211" i="10"/>
  <c r="C211" i="10"/>
  <c r="A212" i="10"/>
  <c r="B212" i="10"/>
  <c r="C212" i="10"/>
  <c r="A213" i="10"/>
  <c r="B213" i="10"/>
  <c r="C213" i="10"/>
  <c r="A214" i="10"/>
  <c r="B214" i="10"/>
  <c r="C214" i="10"/>
  <c r="A215" i="10"/>
  <c r="B215" i="10"/>
  <c r="C215" i="10"/>
  <c r="A216" i="10"/>
  <c r="B216" i="10"/>
  <c r="C216" i="10"/>
  <c r="A217" i="10"/>
  <c r="B217" i="10"/>
  <c r="C217" i="10"/>
  <c r="A218" i="10"/>
  <c r="B218" i="10"/>
  <c r="C218" i="10"/>
  <c r="A219" i="10"/>
  <c r="B219" i="10"/>
  <c r="C219" i="10"/>
  <c r="A220" i="10"/>
  <c r="B220" i="10"/>
  <c r="C220" i="10"/>
  <c r="A221" i="10"/>
  <c r="B221" i="10"/>
  <c r="C221" i="10"/>
  <c r="A222" i="10"/>
  <c r="O222" i="10" s="1"/>
  <c r="B222" i="10"/>
  <c r="P222" i="10" s="1"/>
  <c r="C222" i="10"/>
  <c r="A223" i="10"/>
  <c r="O223" i="10" s="1"/>
  <c r="B223" i="10"/>
  <c r="P223" i="10" s="1"/>
  <c r="C223" i="10"/>
  <c r="A224" i="10"/>
  <c r="B224" i="10"/>
  <c r="C224" i="10"/>
  <c r="A225" i="10"/>
  <c r="B225" i="10"/>
  <c r="C225" i="10"/>
  <c r="A226" i="10"/>
  <c r="B226" i="10"/>
  <c r="C226" i="10"/>
  <c r="A227" i="10"/>
  <c r="B227" i="10"/>
  <c r="C227" i="10"/>
  <c r="A228" i="10"/>
  <c r="B228" i="10"/>
  <c r="C228" i="10"/>
  <c r="A229" i="10"/>
  <c r="B229" i="10"/>
  <c r="C229" i="10"/>
  <c r="A230" i="10"/>
  <c r="B230" i="10"/>
  <c r="C230" i="10"/>
  <c r="A231" i="10"/>
  <c r="B231" i="10"/>
  <c r="C231" i="10"/>
  <c r="A232" i="10"/>
  <c r="B232" i="10"/>
  <c r="C232" i="10"/>
  <c r="A233" i="10"/>
  <c r="B233" i="10"/>
  <c r="C233" i="10"/>
  <c r="A234" i="10"/>
  <c r="B234" i="10"/>
  <c r="C234" i="10"/>
  <c r="A235" i="10"/>
  <c r="B235" i="10"/>
  <c r="C235" i="10"/>
  <c r="A236" i="10"/>
  <c r="B236" i="10"/>
  <c r="C236" i="10"/>
  <c r="A237" i="10"/>
  <c r="B237" i="10"/>
  <c r="C237" i="10"/>
  <c r="A238" i="10"/>
  <c r="B238" i="10"/>
  <c r="C238" i="10"/>
  <c r="D238" i="10"/>
  <c r="A239" i="10"/>
  <c r="B239" i="10"/>
  <c r="C239" i="10"/>
  <c r="D239" i="10"/>
  <c r="A240" i="10"/>
  <c r="B240" i="10"/>
  <c r="C240" i="10"/>
  <c r="D240" i="10"/>
  <c r="A241" i="10"/>
  <c r="B241" i="10"/>
  <c r="C241" i="10"/>
  <c r="D241" i="10"/>
  <c r="A242" i="10"/>
  <c r="B242" i="10"/>
  <c r="C242" i="10"/>
  <c r="D242" i="10"/>
  <c r="A243" i="10"/>
  <c r="B243" i="10"/>
  <c r="C243" i="10"/>
  <c r="D243" i="10"/>
  <c r="A244" i="10"/>
  <c r="B244" i="10"/>
  <c r="C244" i="10"/>
  <c r="D244" i="10"/>
  <c r="A245" i="10"/>
  <c r="B245" i="10"/>
  <c r="C245" i="10"/>
  <c r="D245" i="10"/>
  <c r="A246" i="10"/>
  <c r="B246" i="10"/>
  <c r="C246" i="10"/>
  <c r="D246" i="10"/>
  <c r="A247" i="10"/>
  <c r="B247" i="10"/>
  <c r="C247" i="10"/>
  <c r="D247" i="10"/>
  <c r="A248" i="10"/>
  <c r="B248" i="10"/>
  <c r="C248" i="10"/>
  <c r="D248" i="10"/>
  <c r="A249" i="10"/>
  <c r="B249" i="10"/>
  <c r="C249" i="10"/>
  <c r="D249" i="10"/>
  <c r="A250" i="10"/>
  <c r="B250" i="10"/>
  <c r="C250" i="10"/>
  <c r="D250" i="10"/>
  <c r="A251" i="10"/>
  <c r="B251" i="10"/>
  <c r="C251" i="10"/>
  <c r="D251" i="10"/>
  <c r="A252" i="10"/>
  <c r="B252" i="10"/>
  <c r="C252" i="10"/>
  <c r="D252" i="10"/>
  <c r="A253" i="10"/>
  <c r="B253" i="10"/>
  <c r="C253" i="10"/>
  <c r="D253" i="10"/>
  <c r="A254" i="10"/>
  <c r="B254" i="10"/>
  <c r="C254" i="10"/>
  <c r="D254" i="10"/>
  <c r="A255" i="10"/>
  <c r="B255" i="10"/>
  <c r="C255" i="10"/>
  <c r="F255" i="10" s="1"/>
  <c r="A256" i="10"/>
  <c r="B256" i="10"/>
  <c r="C256" i="10"/>
  <c r="F256" i="10" s="1"/>
  <c r="A257" i="10"/>
  <c r="B257" i="10"/>
  <c r="C257" i="10"/>
  <c r="L257" i="10" s="1"/>
  <c r="A258" i="10"/>
  <c r="B258" i="10"/>
  <c r="C258" i="10"/>
  <c r="D258" i="10"/>
  <c r="A259" i="10"/>
  <c r="B259" i="10"/>
  <c r="C259" i="10"/>
  <c r="D259" i="10"/>
  <c r="A260" i="10"/>
  <c r="B260" i="10"/>
  <c r="C260" i="10"/>
  <c r="D260" i="10"/>
  <c r="A261" i="10"/>
  <c r="B261" i="10"/>
  <c r="C261" i="10"/>
  <c r="D261" i="10"/>
  <c r="A262" i="10"/>
  <c r="B262" i="10"/>
  <c r="C262" i="10"/>
  <c r="D262" i="10"/>
  <c r="A263" i="10"/>
  <c r="B263" i="10"/>
  <c r="C263" i="10"/>
  <c r="D263" i="10"/>
  <c r="A264" i="10"/>
  <c r="B264" i="10"/>
  <c r="C264" i="10"/>
  <c r="D264" i="10"/>
  <c r="A265" i="10"/>
  <c r="B265" i="10"/>
  <c r="C265" i="10"/>
  <c r="D265" i="10"/>
  <c r="A266" i="10"/>
  <c r="B266" i="10"/>
  <c r="C266" i="10"/>
  <c r="D266" i="10"/>
  <c r="A267" i="10"/>
  <c r="B267" i="10"/>
  <c r="C267" i="10"/>
  <c r="D267" i="10"/>
  <c r="A268" i="10"/>
  <c r="B268" i="10"/>
  <c r="C268" i="10"/>
  <c r="D268" i="10"/>
  <c r="A269" i="10"/>
  <c r="B269" i="10"/>
  <c r="C269" i="10"/>
  <c r="D269" i="10"/>
  <c r="A270" i="10"/>
  <c r="B270" i="10"/>
  <c r="C270" i="10"/>
  <c r="A271" i="10"/>
  <c r="B271" i="10"/>
  <c r="C271" i="10"/>
  <c r="A272" i="10"/>
  <c r="B272" i="10"/>
  <c r="C272" i="10"/>
  <c r="A273" i="10"/>
  <c r="B273" i="10"/>
  <c r="C273" i="10"/>
  <c r="A274" i="10"/>
  <c r="B274" i="10"/>
  <c r="C274" i="10"/>
  <c r="A275" i="10"/>
  <c r="B275" i="10"/>
  <c r="C275" i="10"/>
  <c r="A276" i="10"/>
  <c r="B276" i="10"/>
  <c r="C276" i="10"/>
  <c r="A277" i="10"/>
  <c r="B277" i="10"/>
  <c r="C277" i="10"/>
  <c r="A278" i="10"/>
  <c r="B278" i="10"/>
  <c r="C278" i="10"/>
  <c r="A279" i="10"/>
  <c r="B279" i="10"/>
  <c r="C279" i="10"/>
  <c r="A280" i="10"/>
  <c r="B280" i="10"/>
  <c r="C280" i="10"/>
  <c r="A281" i="10"/>
  <c r="B281" i="10"/>
  <c r="C281" i="10"/>
  <c r="A282" i="10"/>
  <c r="B282" i="10"/>
  <c r="C282" i="10"/>
  <c r="A283" i="10"/>
  <c r="B283" i="10"/>
  <c r="C283" i="10"/>
  <c r="A284" i="10"/>
  <c r="B284" i="10"/>
  <c r="C284" i="10"/>
  <c r="A285" i="10"/>
  <c r="B285" i="10"/>
  <c r="C285" i="10"/>
  <c r="A286" i="10"/>
  <c r="B286" i="10"/>
  <c r="C286" i="10"/>
  <c r="A287" i="10"/>
  <c r="B287" i="10"/>
  <c r="C287" i="10"/>
  <c r="A288" i="10"/>
  <c r="B288" i="10"/>
  <c r="C288" i="10"/>
  <c r="A289" i="10"/>
  <c r="B289" i="10"/>
  <c r="C289" i="10"/>
  <c r="A290" i="10"/>
  <c r="B290" i="10"/>
  <c r="C290" i="10"/>
  <c r="A291" i="10"/>
  <c r="B291" i="10"/>
  <c r="C291" i="10"/>
  <c r="A292" i="10"/>
  <c r="B292" i="10"/>
  <c r="C292" i="10"/>
  <c r="A293" i="10"/>
  <c r="B293" i="10"/>
  <c r="C293" i="10"/>
  <c r="A294" i="10"/>
  <c r="B294" i="10"/>
  <c r="C294" i="10"/>
  <c r="O336" i="10"/>
  <c r="P336" i="10"/>
  <c r="O337" i="10"/>
  <c r="P337" i="10"/>
  <c r="O338" i="10"/>
  <c r="P338" i="10"/>
  <c r="P356" i="10"/>
  <c r="A422" i="10"/>
  <c r="B422" i="10"/>
  <c r="C422" i="10"/>
  <c r="D422" i="10"/>
  <c r="A423" i="10"/>
  <c r="B423" i="10"/>
  <c r="C423" i="10"/>
  <c r="D423" i="10"/>
  <c r="A424" i="10"/>
  <c r="B424" i="10"/>
  <c r="C424" i="10"/>
  <c r="D424" i="10"/>
  <c r="A425" i="10"/>
  <c r="B425" i="10"/>
  <c r="C425" i="10"/>
  <c r="D425" i="10"/>
  <c r="A426" i="10"/>
  <c r="B426" i="10"/>
  <c r="C426" i="10"/>
  <c r="D426" i="10"/>
  <c r="A427" i="10"/>
  <c r="B427" i="10"/>
  <c r="C427" i="10"/>
  <c r="D427" i="10"/>
  <c r="A428" i="10"/>
  <c r="B428" i="10"/>
  <c r="C428" i="10"/>
  <c r="D428" i="10"/>
  <c r="A429" i="10"/>
  <c r="B429" i="10"/>
  <c r="C429" i="10"/>
  <c r="D429" i="10"/>
  <c r="A430" i="10"/>
  <c r="B430" i="10"/>
  <c r="C430" i="10"/>
  <c r="D430" i="10"/>
  <c r="A431" i="10"/>
  <c r="B431" i="10"/>
  <c r="C431" i="10"/>
  <c r="D431" i="10"/>
  <c r="A432" i="10"/>
  <c r="B432" i="10"/>
  <c r="C432" i="10"/>
  <c r="D432" i="10"/>
  <c r="A433" i="10"/>
  <c r="B433" i="10"/>
  <c r="C433" i="10"/>
  <c r="D433" i="10"/>
  <c r="A434" i="10"/>
  <c r="B434" i="10"/>
  <c r="C434" i="10"/>
  <c r="D434" i="10"/>
  <c r="E182" i="10" l="1"/>
  <c r="K201" i="10"/>
  <c r="K200" i="10"/>
  <c r="I198" i="10"/>
  <c r="K251" i="9"/>
  <c r="Z251" i="9" s="1"/>
  <c r="M251" i="9"/>
  <c r="I251" i="9"/>
  <c r="X251" i="9" s="1"/>
  <c r="G251" i="9"/>
  <c r="V251" i="9" s="1"/>
  <c r="E251" i="9"/>
  <c r="T251" i="9" s="1"/>
  <c r="J251" i="9"/>
  <c r="Y251" i="9" s="1"/>
  <c r="L251" i="9"/>
  <c r="AA251" i="9" s="1"/>
  <c r="F251" i="9"/>
  <c r="U251" i="9" s="1"/>
  <c r="N251" i="9"/>
  <c r="H251" i="9"/>
  <c r="W251" i="9" s="1"/>
  <c r="K243" i="9"/>
  <c r="Z243" i="9" s="1"/>
  <c r="M243" i="9"/>
  <c r="G243" i="9"/>
  <c r="V243" i="9" s="1"/>
  <c r="E243" i="9"/>
  <c r="T243" i="9" s="1"/>
  <c r="I243" i="9"/>
  <c r="X243" i="9" s="1"/>
  <c r="J243" i="9"/>
  <c r="Y243" i="9" s="1"/>
  <c r="L243" i="9"/>
  <c r="AA243" i="9" s="1"/>
  <c r="F243" i="9"/>
  <c r="U243" i="9" s="1"/>
  <c r="N243" i="9"/>
  <c r="H243" i="9"/>
  <c r="W243" i="9" s="1"/>
  <c r="N254" i="9"/>
  <c r="K254" i="9"/>
  <c r="Z254" i="9" s="1"/>
  <c r="F254" i="9"/>
  <c r="U254" i="9" s="1"/>
  <c r="E254" i="9"/>
  <c r="T254" i="9" s="1"/>
  <c r="M254" i="9"/>
  <c r="G254" i="9"/>
  <c r="V254" i="9" s="1"/>
  <c r="J254" i="9"/>
  <c r="Y254" i="9" s="1"/>
  <c r="H254" i="9"/>
  <c r="W254" i="9" s="1"/>
  <c r="I254" i="9"/>
  <c r="X254" i="9" s="1"/>
  <c r="L254" i="9"/>
  <c r="AA254" i="9" s="1"/>
  <c r="N248" i="9"/>
  <c r="G248" i="9"/>
  <c r="V248" i="9" s="1"/>
  <c r="F248" i="9"/>
  <c r="U248" i="9" s="1"/>
  <c r="I248" i="9"/>
  <c r="X248" i="9" s="1"/>
  <c r="K248" i="9"/>
  <c r="Z248" i="9" s="1"/>
  <c r="J248" i="9"/>
  <c r="Y248" i="9" s="1"/>
  <c r="E248" i="9"/>
  <c r="T248" i="9" s="1"/>
  <c r="M248" i="9"/>
  <c r="H248" i="9"/>
  <c r="W248" i="9" s="1"/>
  <c r="L248" i="9"/>
  <c r="AA248" i="9" s="1"/>
  <c r="G247" i="9"/>
  <c r="V247" i="9" s="1"/>
  <c r="E247" i="9"/>
  <c r="T247" i="9" s="1"/>
  <c r="K247" i="9"/>
  <c r="Z247" i="9" s="1"/>
  <c r="I247" i="9"/>
  <c r="X247" i="9" s="1"/>
  <c r="M247" i="9"/>
  <c r="J247" i="9"/>
  <c r="Y247" i="9" s="1"/>
  <c r="L247" i="9"/>
  <c r="AA247" i="9" s="1"/>
  <c r="F247" i="9"/>
  <c r="U247" i="9" s="1"/>
  <c r="N247" i="9"/>
  <c r="H247" i="9"/>
  <c r="W247" i="9" s="1"/>
  <c r="N250" i="9"/>
  <c r="K250" i="9"/>
  <c r="Z250" i="9" s="1"/>
  <c r="F250" i="9"/>
  <c r="U250" i="9" s="1"/>
  <c r="E250" i="9"/>
  <c r="T250" i="9" s="1"/>
  <c r="M250" i="9"/>
  <c r="G250" i="9"/>
  <c r="V250" i="9" s="1"/>
  <c r="J250" i="9"/>
  <c r="Y250" i="9" s="1"/>
  <c r="H250" i="9"/>
  <c r="W250" i="9" s="1"/>
  <c r="L250" i="9"/>
  <c r="AA250" i="9" s="1"/>
  <c r="I250" i="9"/>
  <c r="X250" i="9" s="1"/>
  <c r="E253" i="9"/>
  <c r="T253" i="9" s="1"/>
  <c r="M253" i="9"/>
  <c r="I253" i="9"/>
  <c r="X253" i="9" s="1"/>
  <c r="G253" i="9"/>
  <c r="V253" i="9" s="1"/>
  <c r="K253" i="9"/>
  <c r="Z253" i="9" s="1"/>
  <c r="F253" i="9"/>
  <c r="U253" i="9" s="1"/>
  <c r="N253" i="9"/>
  <c r="H253" i="9"/>
  <c r="W253" i="9" s="1"/>
  <c r="J253" i="9"/>
  <c r="Y253" i="9" s="1"/>
  <c r="L253" i="9"/>
  <c r="AA253" i="9" s="1"/>
  <c r="N244" i="9"/>
  <c r="G244" i="9"/>
  <c r="V244" i="9" s="1"/>
  <c r="F244" i="9"/>
  <c r="U244" i="9" s="1"/>
  <c r="I244" i="9"/>
  <c r="X244" i="9" s="1"/>
  <c r="K244" i="9"/>
  <c r="Z244" i="9" s="1"/>
  <c r="J244" i="9"/>
  <c r="Y244" i="9" s="1"/>
  <c r="M244" i="9"/>
  <c r="H244" i="9"/>
  <c r="W244" i="9" s="1"/>
  <c r="L244" i="9"/>
  <c r="AA244" i="9" s="1"/>
  <c r="E244" i="9"/>
  <c r="T244" i="9" s="1"/>
  <c r="F259" i="10"/>
  <c r="G182" i="10"/>
  <c r="K148" i="10"/>
  <c r="G200" i="10"/>
  <c r="K156" i="10"/>
  <c r="H431" i="10"/>
  <c r="H427" i="10"/>
  <c r="H426" i="10"/>
  <c r="H424" i="10"/>
  <c r="F260" i="10"/>
  <c r="K194" i="10"/>
  <c r="K192" i="10"/>
  <c r="X192" i="10" s="1"/>
  <c r="I190" i="10"/>
  <c r="V190" i="10" s="1"/>
  <c r="K188" i="10"/>
  <c r="H434" i="10"/>
  <c r="L434" i="10"/>
  <c r="H432" i="10"/>
  <c r="L431" i="10"/>
  <c r="L429" i="10"/>
  <c r="L269" i="10"/>
  <c r="F267" i="10"/>
  <c r="K206" i="10"/>
  <c r="L188" i="10"/>
  <c r="L187" i="10"/>
  <c r="L156" i="10"/>
  <c r="G66" i="10"/>
  <c r="G201" i="10"/>
  <c r="L423" i="10"/>
  <c r="H423" i="10"/>
  <c r="L433" i="10"/>
  <c r="H430" i="10"/>
  <c r="H428" i="10"/>
  <c r="L266" i="10"/>
  <c r="L265" i="10"/>
  <c r="F264" i="10"/>
  <c r="L262" i="10"/>
  <c r="L261" i="10"/>
  <c r="L201" i="10"/>
  <c r="L258" i="10"/>
  <c r="G203" i="10"/>
  <c r="E202" i="10"/>
  <c r="L200" i="10"/>
  <c r="L199" i="10"/>
  <c r="E190" i="10"/>
  <c r="R190" i="10" s="1"/>
  <c r="L182" i="10"/>
  <c r="L181" i="10"/>
  <c r="L148" i="10"/>
  <c r="H90" i="10"/>
  <c r="L427" i="10"/>
  <c r="L425" i="10"/>
  <c r="H422" i="10"/>
  <c r="F268" i="10"/>
  <c r="L254" i="10"/>
  <c r="L253" i="10"/>
  <c r="L252" i="10"/>
  <c r="L251" i="10"/>
  <c r="L250" i="10"/>
  <c r="L249" i="10"/>
  <c r="L248" i="10"/>
  <c r="L247" i="10"/>
  <c r="L246" i="10"/>
  <c r="L245" i="10"/>
  <c r="L244" i="10"/>
  <c r="L243" i="10"/>
  <c r="L242" i="10"/>
  <c r="L206" i="10"/>
  <c r="L205" i="10"/>
  <c r="L204" i="10"/>
  <c r="L203" i="10"/>
  <c r="L202" i="10"/>
  <c r="G198" i="10"/>
  <c r="L194" i="10"/>
  <c r="L193" i="10"/>
  <c r="K182" i="10"/>
  <c r="K66" i="10"/>
  <c r="Q337" i="10"/>
  <c r="H263" i="10"/>
  <c r="L263" i="10"/>
  <c r="L432" i="10"/>
  <c r="L428" i="10"/>
  <c r="L424" i="10"/>
  <c r="Q356" i="10"/>
  <c r="Q338" i="10"/>
  <c r="H268" i="10"/>
  <c r="L268" i="10"/>
  <c r="F265" i="10"/>
  <c r="H260" i="10"/>
  <c r="L260" i="10"/>
  <c r="F257" i="10"/>
  <c r="H251" i="10"/>
  <c r="H249" i="10"/>
  <c r="H245" i="10"/>
  <c r="H242" i="10"/>
  <c r="L208" i="10"/>
  <c r="L207" i="10"/>
  <c r="K198" i="10"/>
  <c r="L198" i="10"/>
  <c r="L197" i="10"/>
  <c r="L196" i="10"/>
  <c r="L195" i="10"/>
  <c r="Q190" i="10"/>
  <c r="L190" i="10"/>
  <c r="Y190" i="10" s="1"/>
  <c r="L189" i="10"/>
  <c r="L163" i="10"/>
  <c r="L106" i="10"/>
  <c r="H106" i="10"/>
  <c r="J106" i="10"/>
  <c r="H433" i="10"/>
  <c r="H429" i="10"/>
  <c r="H425" i="10"/>
  <c r="H267" i="10"/>
  <c r="L267" i="10"/>
  <c r="F263" i="10"/>
  <c r="H259" i="10"/>
  <c r="L259" i="10"/>
  <c r="H256" i="10"/>
  <c r="L256" i="10"/>
  <c r="H255" i="10"/>
  <c r="L255" i="10"/>
  <c r="L241" i="10"/>
  <c r="H241" i="10"/>
  <c r="J241" i="10"/>
  <c r="J240" i="10"/>
  <c r="L240" i="10"/>
  <c r="H240" i="10"/>
  <c r="L239" i="10"/>
  <c r="H239" i="10"/>
  <c r="J239" i="10"/>
  <c r="J238" i="10"/>
  <c r="H238" i="10"/>
  <c r="L238" i="10"/>
  <c r="Q222" i="10"/>
  <c r="K208" i="10"/>
  <c r="K196" i="10"/>
  <c r="I106" i="10"/>
  <c r="G106" i="10"/>
  <c r="K106" i="10"/>
  <c r="F66" i="10"/>
  <c r="L66" i="10"/>
  <c r="L430" i="10"/>
  <c r="L426" i="10"/>
  <c r="L422" i="10"/>
  <c r="Q336" i="10"/>
  <c r="F269" i="10"/>
  <c r="H264" i="10"/>
  <c r="L264" i="10"/>
  <c r="F261" i="10"/>
  <c r="I241" i="10"/>
  <c r="G241" i="10"/>
  <c r="K241" i="10"/>
  <c r="K240" i="10"/>
  <c r="G240" i="10"/>
  <c r="I240" i="10"/>
  <c r="I239" i="10"/>
  <c r="K239" i="10"/>
  <c r="G239" i="10"/>
  <c r="K238" i="10"/>
  <c r="G238" i="10"/>
  <c r="I238" i="10"/>
  <c r="Q223" i="10"/>
  <c r="K204" i="10"/>
  <c r="G194" i="10"/>
  <c r="Q192" i="10"/>
  <c r="L192" i="10"/>
  <c r="Y192" i="10" s="1"/>
  <c r="Q191" i="10"/>
  <c r="L191" i="10"/>
  <c r="Y191" i="10" s="1"/>
  <c r="K184" i="10"/>
  <c r="I182" i="10"/>
  <c r="L90" i="10"/>
  <c r="H247" i="10"/>
  <c r="H253" i="10"/>
  <c r="G193" i="10"/>
  <c r="K193" i="10"/>
  <c r="K207" i="10"/>
  <c r="G197" i="10"/>
  <c r="K197" i="10"/>
  <c r="G189" i="10"/>
  <c r="K189" i="10"/>
  <c r="F434" i="10"/>
  <c r="F433" i="10"/>
  <c r="F432" i="10"/>
  <c r="F431" i="10"/>
  <c r="F430" i="10"/>
  <c r="F429" i="10"/>
  <c r="F428" i="10"/>
  <c r="F427" i="10"/>
  <c r="F426" i="10"/>
  <c r="F425" i="10"/>
  <c r="F424" i="10"/>
  <c r="F423" i="10"/>
  <c r="F422" i="10"/>
  <c r="G206" i="10"/>
  <c r="E194" i="10"/>
  <c r="I194" i="10"/>
  <c r="P192" i="10"/>
  <c r="G192" i="10"/>
  <c r="T192" i="10" s="1"/>
  <c r="P190" i="10"/>
  <c r="G190" i="10"/>
  <c r="T190" i="10" s="1"/>
  <c r="K190" i="10"/>
  <c r="X190" i="10" s="1"/>
  <c r="G188" i="10"/>
  <c r="G148" i="10"/>
  <c r="F266" i="10"/>
  <c r="F262" i="10"/>
  <c r="F254" i="10"/>
  <c r="H252" i="10"/>
  <c r="H250" i="10"/>
  <c r="H248" i="10"/>
  <c r="H246" i="10"/>
  <c r="H244" i="10"/>
  <c r="E198" i="10"/>
  <c r="G196" i="10"/>
  <c r="G156" i="10"/>
  <c r="E434" i="10"/>
  <c r="E433" i="10"/>
  <c r="E432" i="10"/>
  <c r="E431" i="10"/>
  <c r="E430" i="10"/>
  <c r="E429" i="10"/>
  <c r="E428" i="10"/>
  <c r="E427" i="10"/>
  <c r="E426" i="10"/>
  <c r="E425" i="10"/>
  <c r="E424" i="10"/>
  <c r="E423" i="10"/>
  <c r="E422" i="10"/>
  <c r="J434" i="10"/>
  <c r="J433" i="10"/>
  <c r="J432" i="10"/>
  <c r="J431" i="10"/>
  <c r="J430" i="10"/>
  <c r="J429" i="10"/>
  <c r="J428" i="10"/>
  <c r="J427" i="10"/>
  <c r="J426" i="10"/>
  <c r="J425" i="10"/>
  <c r="J424" i="10"/>
  <c r="J423" i="10"/>
  <c r="J422" i="10"/>
  <c r="H269" i="10"/>
  <c r="E268" i="10"/>
  <c r="E267" i="10"/>
  <c r="H266" i="10"/>
  <c r="H265" i="10"/>
  <c r="E264" i="10"/>
  <c r="E263" i="10"/>
  <c r="H262" i="10"/>
  <c r="H261" i="10"/>
  <c r="E260" i="10"/>
  <c r="E259" i="10"/>
  <c r="H257" i="10"/>
  <c r="E256" i="10"/>
  <c r="E255" i="10"/>
  <c r="H254" i="10"/>
  <c r="E208" i="10"/>
  <c r="E205" i="10"/>
  <c r="E201" i="10"/>
  <c r="E200" i="10"/>
  <c r="E199" i="10"/>
  <c r="E193" i="10"/>
  <c r="H181" i="10"/>
  <c r="F163" i="10"/>
  <c r="F156" i="10"/>
  <c r="F148" i="10"/>
  <c r="E269" i="10"/>
  <c r="E266" i="10"/>
  <c r="E265" i="10"/>
  <c r="E262" i="10"/>
  <c r="E261" i="10"/>
  <c r="E257" i="10"/>
  <c r="E254" i="10"/>
  <c r="E207" i="10"/>
  <c r="E206" i="10"/>
  <c r="K205" i="10"/>
  <c r="E204" i="10"/>
  <c r="K203" i="10"/>
  <c r="E197" i="10"/>
  <c r="E196" i="10"/>
  <c r="E195" i="10"/>
  <c r="E189" i="10"/>
  <c r="E188" i="10"/>
  <c r="E187" i="10"/>
  <c r="G181" i="10"/>
  <c r="E163" i="10"/>
  <c r="E156" i="10"/>
  <c r="E148" i="10"/>
  <c r="J268" i="10"/>
  <c r="J266" i="10"/>
  <c r="J264" i="10"/>
  <c r="J262" i="10"/>
  <c r="J260" i="10"/>
  <c r="J256" i="10"/>
  <c r="J254" i="10"/>
  <c r="G208" i="10"/>
  <c r="I206" i="10"/>
  <c r="G205" i="10"/>
  <c r="G204" i="10"/>
  <c r="K199" i="10"/>
  <c r="K195" i="10"/>
  <c r="K191" i="10"/>
  <c r="X191" i="10" s="1"/>
  <c r="K187" i="10"/>
  <c r="K183" i="10"/>
  <c r="K163" i="10"/>
  <c r="F90" i="10"/>
  <c r="E66" i="10"/>
  <c r="I66" i="10"/>
  <c r="J269" i="10"/>
  <c r="J267" i="10"/>
  <c r="J265" i="10"/>
  <c r="J263" i="10"/>
  <c r="J261" i="10"/>
  <c r="J259" i="10"/>
  <c r="J257" i="10"/>
  <c r="J255" i="10"/>
  <c r="I208" i="10"/>
  <c r="G207" i="10"/>
  <c r="I204" i="10"/>
  <c r="I200" i="10"/>
  <c r="G199" i="10"/>
  <c r="I196" i="10"/>
  <c r="G195" i="10"/>
  <c r="I192" i="10"/>
  <c r="V192" i="10" s="1"/>
  <c r="E192" i="10"/>
  <c r="R192" i="10" s="1"/>
  <c r="G191" i="10"/>
  <c r="T191" i="10" s="1"/>
  <c r="I188" i="10"/>
  <c r="G187" i="10"/>
  <c r="I184" i="10"/>
  <c r="G183" i="10"/>
  <c r="G163" i="10"/>
  <c r="I156" i="10"/>
  <c r="I148" i="10"/>
  <c r="E203" i="10"/>
  <c r="K202" i="10"/>
  <c r="G202" i="10"/>
  <c r="I202" i="10"/>
  <c r="F253" i="10"/>
  <c r="F252" i="10"/>
  <c r="F251" i="10"/>
  <c r="F250" i="10"/>
  <c r="F249" i="10"/>
  <c r="F248" i="10"/>
  <c r="F247" i="10"/>
  <c r="F246" i="10"/>
  <c r="F245" i="10"/>
  <c r="F244" i="10"/>
  <c r="F243" i="10"/>
  <c r="F242" i="10"/>
  <c r="I207" i="10"/>
  <c r="I205" i="10"/>
  <c r="I203" i="10"/>
  <c r="I201" i="10"/>
  <c r="I199" i="10"/>
  <c r="I197" i="10"/>
  <c r="I195" i="10"/>
  <c r="I193" i="10"/>
  <c r="I191" i="10"/>
  <c r="V191" i="10" s="1"/>
  <c r="E191" i="10"/>
  <c r="R191" i="10" s="1"/>
  <c r="I189" i="10"/>
  <c r="I187" i="10"/>
  <c r="I183" i="10"/>
  <c r="E181" i="10"/>
  <c r="J181" i="10" s="1"/>
  <c r="I163" i="10"/>
  <c r="E240" i="10"/>
  <c r="F240" i="10"/>
  <c r="F239" i="10"/>
  <c r="E239" i="10"/>
  <c r="E238" i="10"/>
  <c r="F238" i="10"/>
  <c r="J253" i="10"/>
  <c r="J252" i="10"/>
  <c r="J251" i="10"/>
  <c r="E253" i="10"/>
  <c r="E252" i="10"/>
  <c r="E251" i="10"/>
  <c r="E250" i="10"/>
  <c r="E249" i="10"/>
  <c r="E248" i="10"/>
  <c r="J250" i="10"/>
  <c r="J249" i="10"/>
  <c r="J248" i="10"/>
  <c r="J247" i="10"/>
  <c r="E247" i="10"/>
  <c r="E246" i="10"/>
  <c r="J246" i="10"/>
  <c r="H243" i="10"/>
  <c r="E242" i="10"/>
  <c r="J242" i="10"/>
  <c r="J245" i="10"/>
  <c r="E245" i="10"/>
  <c r="E244" i="10"/>
  <c r="J244" i="10"/>
  <c r="E241" i="10"/>
  <c r="F241" i="10"/>
  <c r="E243" i="10"/>
  <c r="J243" i="10"/>
  <c r="E106" i="10"/>
  <c r="F106" i="10"/>
  <c r="J90" i="10"/>
  <c r="E90" i="10"/>
  <c r="K434" i="10"/>
  <c r="I434" i="10"/>
  <c r="G434" i="10"/>
  <c r="K433" i="10"/>
  <c r="I433" i="10"/>
  <c r="G433" i="10"/>
  <c r="K432" i="10"/>
  <c r="I432" i="10"/>
  <c r="G432" i="10"/>
  <c r="K431" i="10"/>
  <c r="I431" i="10"/>
  <c r="G431" i="10"/>
  <c r="K430" i="10"/>
  <c r="I430" i="10"/>
  <c r="G430" i="10"/>
  <c r="K429" i="10"/>
  <c r="I429" i="10"/>
  <c r="G429" i="10"/>
  <c r="K428" i="10"/>
  <c r="I428" i="10"/>
  <c r="G428" i="10"/>
  <c r="K427" i="10"/>
  <c r="I427" i="10"/>
  <c r="G427" i="10"/>
  <c r="K426" i="10"/>
  <c r="I426" i="10"/>
  <c r="G426" i="10"/>
  <c r="K425" i="10"/>
  <c r="I425" i="10"/>
  <c r="G425" i="10"/>
  <c r="K424" i="10"/>
  <c r="I424" i="10"/>
  <c r="G424" i="10"/>
  <c r="K423" i="10"/>
  <c r="I423" i="10"/>
  <c r="G423" i="10"/>
  <c r="K422" i="10"/>
  <c r="I422" i="10"/>
  <c r="G422" i="10"/>
  <c r="K269" i="10"/>
  <c r="I269" i="10"/>
  <c r="G269" i="10"/>
  <c r="K268" i="10"/>
  <c r="I268" i="10"/>
  <c r="G268" i="10"/>
  <c r="K267" i="10"/>
  <c r="I267" i="10"/>
  <c r="G267" i="10"/>
  <c r="K266" i="10"/>
  <c r="I266" i="10"/>
  <c r="G266" i="10"/>
  <c r="K265" i="10"/>
  <c r="I265" i="10"/>
  <c r="G265" i="10"/>
  <c r="K264" i="10"/>
  <c r="I264" i="10"/>
  <c r="G264" i="10"/>
  <c r="K263" i="10"/>
  <c r="I263" i="10"/>
  <c r="G263" i="10"/>
  <c r="K262" i="10"/>
  <c r="I262" i="10"/>
  <c r="G262" i="10"/>
  <c r="K261" i="10"/>
  <c r="I261" i="10"/>
  <c r="G261" i="10"/>
  <c r="K260" i="10"/>
  <c r="I260" i="10"/>
  <c r="G260" i="10"/>
  <c r="K259" i="10"/>
  <c r="I259" i="10"/>
  <c r="G259" i="10"/>
  <c r="K257" i="10"/>
  <c r="I257" i="10"/>
  <c r="G257" i="10"/>
  <c r="K256" i="10"/>
  <c r="I256" i="10"/>
  <c r="G256" i="10"/>
  <c r="K255" i="10"/>
  <c r="I255" i="10"/>
  <c r="G255" i="10"/>
  <c r="K254" i="10"/>
  <c r="I254" i="10"/>
  <c r="G254" i="10"/>
  <c r="K253" i="10"/>
  <c r="I253" i="10"/>
  <c r="G253" i="10"/>
  <c r="K252" i="10"/>
  <c r="I252" i="10"/>
  <c r="G252" i="10"/>
  <c r="K251" i="10"/>
  <c r="I251" i="10"/>
  <c r="G251" i="10"/>
  <c r="K250" i="10"/>
  <c r="I250" i="10"/>
  <c r="G250" i="10"/>
  <c r="K249" i="10"/>
  <c r="I249" i="10"/>
  <c r="G249" i="10"/>
  <c r="K248" i="10"/>
  <c r="I248" i="10"/>
  <c r="G248" i="10"/>
  <c r="K247" i="10"/>
  <c r="I247" i="10"/>
  <c r="G247" i="10"/>
  <c r="K246" i="10"/>
  <c r="I246" i="10"/>
  <c r="G246" i="10"/>
  <c r="K245" i="10"/>
  <c r="I245" i="10"/>
  <c r="G245" i="10"/>
  <c r="K244" i="10"/>
  <c r="I244" i="10"/>
  <c r="G244" i="10"/>
  <c r="K243" i="10"/>
  <c r="I243" i="10"/>
  <c r="G243" i="10"/>
  <c r="K242" i="10"/>
  <c r="I242" i="10"/>
  <c r="G242" i="10"/>
  <c r="F208" i="10"/>
  <c r="H208" i="10"/>
  <c r="J208" i="10"/>
  <c r="F206" i="10"/>
  <c r="H206" i="10"/>
  <c r="J206" i="10"/>
  <c r="F204" i="10"/>
  <c r="H204" i="10"/>
  <c r="J204" i="10"/>
  <c r="F202" i="10"/>
  <c r="H202" i="10"/>
  <c r="J202" i="10"/>
  <c r="F200" i="10"/>
  <c r="H200" i="10"/>
  <c r="J200" i="10"/>
  <c r="F198" i="10"/>
  <c r="H198" i="10"/>
  <c r="J198" i="10"/>
  <c r="F196" i="10"/>
  <c r="H196" i="10"/>
  <c r="J196" i="10"/>
  <c r="F194" i="10"/>
  <c r="H194" i="10"/>
  <c r="J194" i="10"/>
  <c r="F192" i="10"/>
  <c r="S192" i="10" s="1"/>
  <c r="H192" i="10"/>
  <c r="U192" i="10" s="1"/>
  <c r="J192" i="10"/>
  <c r="W192" i="10" s="1"/>
  <c r="F190" i="10"/>
  <c r="S190" i="10" s="1"/>
  <c r="H190" i="10"/>
  <c r="U190" i="10" s="1"/>
  <c r="J190" i="10"/>
  <c r="W190" i="10" s="1"/>
  <c r="F188" i="10"/>
  <c r="H188" i="10"/>
  <c r="J188" i="10"/>
  <c r="H184" i="10"/>
  <c r="J184" i="10"/>
  <c r="F182" i="10"/>
  <c r="H182" i="10"/>
  <c r="J182" i="10"/>
  <c r="F207" i="10"/>
  <c r="H207" i="10"/>
  <c r="J207" i="10"/>
  <c r="F205" i="10"/>
  <c r="H205" i="10"/>
  <c r="J205" i="10"/>
  <c r="F203" i="10"/>
  <c r="H203" i="10"/>
  <c r="J203" i="10"/>
  <c r="F201" i="10"/>
  <c r="H201" i="10"/>
  <c r="J201" i="10"/>
  <c r="F199" i="10"/>
  <c r="H199" i="10"/>
  <c r="J199" i="10"/>
  <c r="F197" i="10"/>
  <c r="H197" i="10"/>
  <c r="J197" i="10"/>
  <c r="F195" i="10"/>
  <c r="H195" i="10"/>
  <c r="J195" i="10"/>
  <c r="F193" i="10"/>
  <c r="H193" i="10"/>
  <c r="J193" i="10"/>
  <c r="F191" i="10"/>
  <c r="S191" i="10" s="1"/>
  <c r="H191" i="10"/>
  <c r="U191" i="10" s="1"/>
  <c r="J191" i="10"/>
  <c r="W191" i="10" s="1"/>
  <c r="F189" i="10"/>
  <c r="H189" i="10"/>
  <c r="J189" i="10"/>
  <c r="F187" i="10"/>
  <c r="H187" i="10"/>
  <c r="J187" i="10"/>
  <c r="H183" i="10"/>
  <c r="J183" i="10"/>
  <c r="F181" i="10"/>
  <c r="K181" i="10" s="1"/>
  <c r="J163" i="10"/>
  <c r="H163" i="10"/>
  <c r="J156" i="10"/>
  <c r="H156" i="10"/>
  <c r="J148" i="10"/>
  <c r="H148" i="10"/>
  <c r="K90" i="10"/>
  <c r="I90" i="10"/>
  <c r="G90" i="10"/>
  <c r="J66" i="10"/>
  <c r="H66" i="10"/>
  <c r="C15" i="23"/>
  <c r="F44" i="23"/>
  <c r="F45" i="23"/>
  <c r="F46" i="23"/>
  <c r="F47" i="23"/>
  <c r="F48" i="23"/>
  <c r="F49" i="23"/>
  <c r="F50" i="23"/>
  <c r="F43" i="23"/>
  <c r="E35" i="23"/>
  <c r="E34" i="23"/>
  <c r="D27" i="23"/>
  <c r="C27" i="23"/>
  <c r="E20" i="23"/>
  <c r="E21" i="23"/>
  <c r="E22" i="23"/>
  <c r="E23" i="23"/>
  <c r="D21" i="23"/>
  <c r="D22" i="23"/>
  <c r="D23" i="23"/>
  <c r="D20" i="23"/>
  <c r="D15" i="23"/>
  <c r="E15" i="23"/>
  <c r="D11" i="23"/>
  <c r="D10" i="23"/>
  <c r="D5" i="23"/>
  <c r="C222" i="20" l="1"/>
  <c r="C223" i="20"/>
  <c r="C224" i="20"/>
  <c r="C221" i="20"/>
  <c r="C219" i="20"/>
  <c r="C218" i="20"/>
  <c r="C216" i="20"/>
  <c r="C215" i="20"/>
  <c r="C206" i="20"/>
  <c r="C207" i="20"/>
  <c r="C208" i="20"/>
  <c r="C209" i="20"/>
  <c r="C210" i="20"/>
  <c r="C211" i="20"/>
  <c r="C212" i="20"/>
  <c r="C213" i="20"/>
  <c r="C205" i="20"/>
  <c r="C202" i="20"/>
  <c r="C201" i="20"/>
  <c r="C199" i="20"/>
  <c r="C198" i="20"/>
  <c r="C196" i="20"/>
  <c r="C192" i="20"/>
  <c r="C189" i="20"/>
  <c r="C190" i="20"/>
  <c r="C188" i="20"/>
  <c r="C186" i="20"/>
  <c r="C185" i="20"/>
  <c r="C172" i="20"/>
  <c r="C173" i="20"/>
  <c r="C174" i="20"/>
  <c r="C175" i="20"/>
  <c r="C176" i="20"/>
  <c r="C177" i="20"/>
  <c r="C178" i="20"/>
  <c r="C179" i="20"/>
  <c r="C180" i="20"/>
  <c r="C181" i="20"/>
  <c r="C182" i="20"/>
  <c r="C183" i="20"/>
  <c r="C171" i="20"/>
  <c r="C169" i="20"/>
  <c r="C167" i="20"/>
  <c r="C166" i="20"/>
  <c r="C164" i="20"/>
  <c r="C163" i="20"/>
  <c r="C152" i="20"/>
  <c r="E154" i="20"/>
  <c r="D154" i="20"/>
  <c r="C154" i="20"/>
  <c r="E153" i="20"/>
  <c r="D153" i="20"/>
  <c r="C153" i="20"/>
  <c r="E152" i="20"/>
  <c r="D152" i="20"/>
  <c r="E145" i="20"/>
  <c r="D145" i="20"/>
  <c r="C145" i="20"/>
  <c r="E144" i="20"/>
  <c r="D144" i="20"/>
  <c r="C144" i="20"/>
  <c r="E143" i="20"/>
  <c r="D143" i="20"/>
  <c r="C143" i="20"/>
  <c r="C138" i="20"/>
  <c r="D138" i="20"/>
  <c r="E138" i="20"/>
  <c r="C137" i="20"/>
  <c r="E137" i="20"/>
  <c r="D137" i="20"/>
  <c r="E126" i="20"/>
  <c r="E127" i="20"/>
  <c r="E125" i="20"/>
  <c r="D127" i="20"/>
  <c r="C127" i="20"/>
  <c r="D126" i="20"/>
  <c r="C126" i="20"/>
  <c r="D125" i="20"/>
  <c r="C125" i="20"/>
  <c r="C82" i="20"/>
  <c r="C100" i="20"/>
  <c r="C115" i="20"/>
  <c r="C116" i="20"/>
  <c r="D116" i="20"/>
  <c r="E116" i="20"/>
  <c r="E115" i="20"/>
  <c r="D115" i="20"/>
  <c r="E114" i="20"/>
  <c r="D114" i="20"/>
  <c r="C114" i="20"/>
  <c r="E113" i="20"/>
  <c r="D113" i="20"/>
  <c r="C113" i="20"/>
  <c r="E112" i="20"/>
  <c r="D112" i="20"/>
  <c r="C112" i="20"/>
  <c r="E111" i="20"/>
  <c r="D111" i="20"/>
  <c r="C111" i="20"/>
  <c r="E110" i="20"/>
  <c r="D110" i="20"/>
  <c r="C110" i="20"/>
  <c r="E108" i="20"/>
  <c r="D108" i="20"/>
  <c r="C108" i="20"/>
  <c r="E107" i="20"/>
  <c r="D107" i="20"/>
  <c r="C107" i="20"/>
  <c r="E106" i="20"/>
  <c r="D106" i="20"/>
  <c r="C106" i="20"/>
  <c r="E100" i="20"/>
  <c r="D100" i="20"/>
  <c r="E99" i="20"/>
  <c r="D99" i="20"/>
  <c r="C99" i="20"/>
  <c r="E98" i="20"/>
  <c r="D98" i="20"/>
  <c r="C98" i="20"/>
  <c r="E97" i="20"/>
  <c r="D97" i="20"/>
  <c r="C97" i="20"/>
  <c r="E96" i="20"/>
  <c r="D96" i="20"/>
  <c r="C96" i="20"/>
  <c r="E95" i="20"/>
  <c r="D95" i="20"/>
  <c r="C95" i="20"/>
  <c r="E93" i="20"/>
  <c r="D93" i="20"/>
  <c r="C93" i="20"/>
  <c r="E92" i="20"/>
  <c r="D92" i="20"/>
  <c r="C92" i="20"/>
  <c r="E91" i="20"/>
  <c r="D91" i="20"/>
  <c r="C91" i="20"/>
  <c r="C83" i="20"/>
  <c r="C81" i="20"/>
  <c r="E83" i="20"/>
  <c r="D83" i="20"/>
  <c r="D82" i="20"/>
  <c r="E82" i="20"/>
  <c r="E81" i="20"/>
  <c r="D81" i="20"/>
  <c r="E80" i="20"/>
  <c r="D80" i="20"/>
  <c r="C80" i="20"/>
  <c r="E79" i="20"/>
  <c r="D79" i="20"/>
  <c r="C79" i="20"/>
  <c r="E78" i="20"/>
  <c r="D78" i="20"/>
  <c r="C78" i="20"/>
  <c r="E77" i="20"/>
  <c r="D77" i="20"/>
  <c r="C77" i="20"/>
  <c r="E75" i="20"/>
  <c r="D75" i="20"/>
  <c r="C75" i="20"/>
  <c r="E74" i="20"/>
  <c r="D74" i="20"/>
  <c r="C74" i="20"/>
  <c r="E73" i="20"/>
  <c r="D73" i="20"/>
  <c r="C73" i="20"/>
  <c r="C66" i="20"/>
  <c r="D66" i="20"/>
  <c r="E66" i="20"/>
  <c r="C65" i="20"/>
  <c r="E65" i="20"/>
  <c r="D65" i="20"/>
  <c r="C64" i="20"/>
  <c r="D64" i="20"/>
  <c r="E64" i="20"/>
  <c r="C63" i="20"/>
  <c r="D63" i="20"/>
  <c r="E63" i="20"/>
  <c r="C62" i="20"/>
  <c r="E62" i="20"/>
  <c r="D62" i="20"/>
  <c r="C61" i="20"/>
  <c r="E61" i="20"/>
  <c r="D61" i="20"/>
  <c r="C59" i="20"/>
  <c r="D59" i="20"/>
  <c r="E59" i="20"/>
  <c r="C58" i="20"/>
  <c r="D58" i="20"/>
  <c r="E58" i="20"/>
  <c r="C57" i="20"/>
  <c r="D57" i="20"/>
  <c r="E57" i="20"/>
  <c r="C56" i="20"/>
  <c r="E56" i="20"/>
  <c r="D56" i="20"/>
  <c r="E55" i="20"/>
  <c r="D55" i="20"/>
  <c r="C55" i="20"/>
  <c r="E54" i="20"/>
  <c r="D54" i="20"/>
  <c r="C54" i="20"/>
  <c r="E53" i="20"/>
  <c r="D53" i="20"/>
  <c r="C53" i="20"/>
  <c r="E52" i="20"/>
  <c r="D52" i="20"/>
  <c r="C52" i="20"/>
  <c r="E51" i="20"/>
  <c r="D51" i="20"/>
  <c r="C51" i="20"/>
  <c r="E50" i="20"/>
  <c r="D50" i="20"/>
  <c r="C50" i="20"/>
  <c r="E49" i="20"/>
  <c r="D49" i="20"/>
  <c r="C49" i="20"/>
  <c r="E46" i="20"/>
  <c r="E47" i="20"/>
  <c r="E45" i="20"/>
  <c r="D46" i="20"/>
  <c r="D47" i="20"/>
  <c r="D45" i="20"/>
  <c r="C46" i="20"/>
  <c r="C47" i="20"/>
  <c r="C45" i="20"/>
  <c r="E37" i="20"/>
  <c r="E36" i="20"/>
  <c r="E35" i="20"/>
  <c r="E33" i="20"/>
  <c r="E34" i="20"/>
  <c r="E32" i="20"/>
  <c r="F32" i="20"/>
  <c r="C37" i="20"/>
  <c r="D37" i="20"/>
  <c r="C36" i="20"/>
  <c r="D36" i="20"/>
  <c r="C35" i="20"/>
  <c r="C32" i="20"/>
  <c r="D35" i="20"/>
  <c r="C33" i="20"/>
  <c r="D33" i="20"/>
  <c r="C34" i="20"/>
  <c r="D34" i="20"/>
  <c r="D32" i="20"/>
  <c r="E30" i="20"/>
  <c r="E29" i="20"/>
  <c r="E28" i="20"/>
  <c r="E27" i="20"/>
  <c r="C30" i="20"/>
  <c r="D30" i="20"/>
  <c r="C28" i="20"/>
  <c r="D28" i="20"/>
  <c r="C29" i="20"/>
  <c r="D29" i="20"/>
  <c r="C27" i="20"/>
  <c r="D27" i="20"/>
  <c r="C21" i="20"/>
  <c r="E21" i="20"/>
  <c r="D21" i="20"/>
  <c r="C20" i="20"/>
  <c r="E20" i="20"/>
  <c r="D20" i="20"/>
  <c r="C19" i="20"/>
  <c r="E19" i="20"/>
  <c r="D19" i="20"/>
  <c r="C17" i="20"/>
  <c r="E17" i="20"/>
  <c r="D17" i="20"/>
  <c r="C16" i="20"/>
  <c r="E16" i="20"/>
  <c r="D16" i="20"/>
  <c r="C15" i="20"/>
  <c r="E15" i="20"/>
  <c r="D15" i="20"/>
  <c r="C14" i="20"/>
  <c r="E14" i="20"/>
  <c r="D14" i="20"/>
  <c r="C13" i="20"/>
  <c r="E13" i="20"/>
  <c r="D13" i="20"/>
  <c r="C12" i="20"/>
  <c r="E12" i="20"/>
  <c r="D12" i="20"/>
  <c r="C11" i="20"/>
  <c r="E11" i="20"/>
  <c r="D11" i="20"/>
  <c r="E8" i="20"/>
  <c r="E9" i="20"/>
  <c r="E7" i="20"/>
  <c r="D8" i="20"/>
  <c r="D9" i="20"/>
  <c r="D7" i="20"/>
  <c r="C8" i="20"/>
  <c r="C9" i="20"/>
  <c r="C7" i="20"/>
  <c r="X1" i="10" l="1"/>
  <c r="V1" i="10"/>
  <c r="T1" i="10"/>
  <c r="R1" i="10"/>
  <c r="A6" i="10" l="1"/>
  <c r="B6" i="10"/>
  <c r="C6" i="10"/>
  <c r="A7" i="10"/>
  <c r="B7" i="10"/>
  <c r="C7" i="10"/>
  <c r="A8" i="10"/>
  <c r="B8" i="10"/>
  <c r="C8" i="10"/>
  <c r="A9" i="10"/>
  <c r="B9" i="10"/>
  <c r="C9" i="10"/>
  <c r="A10" i="10"/>
  <c r="B10" i="10"/>
  <c r="C10" i="10"/>
  <c r="A11" i="10"/>
  <c r="B11" i="10"/>
  <c r="C11" i="10"/>
  <c r="A12" i="10"/>
  <c r="B12" i="10"/>
  <c r="C12" i="10"/>
  <c r="A13" i="10"/>
  <c r="B13" i="10"/>
  <c r="C13" i="10"/>
  <c r="A14" i="10"/>
  <c r="B14" i="10"/>
  <c r="C14" i="10"/>
  <c r="A15" i="10"/>
  <c r="B15" i="10"/>
  <c r="C15" i="10"/>
  <c r="A16" i="10"/>
  <c r="B16" i="10"/>
  <c r="C16" i="10"/>
  <c r="A17" i="10"/>
  <c r="B17" i="10"/>
  <c r="C17" i="10"/>
  <c r="A18" i="10"/>
  <c r="B18" i="10"/>
  <c r="C18" i="10"/>
  <c r="A19" i="10"/>
  <c r="B19" i="10"/>
  <c r="C19" i="10"/>
  <c r="A20" i="10"/>
  <c r="B20" i="10"/>
  <c r="C20" i="10"/>
  <c r="A21" i="10"/>
  <c r="B21" i="10"/>
  <c r="C21" i="10"/>
  <c r="A22" i="10"/>
  <c r="B22" i="10"/>
  <c r="C22" i="10"/>
  <c r="A23" i="10"/>
  <c r="B23" i="10"/>
  <c r="C23" i="10"/>
  <c r="A24" i="10"/>
  <c r="B24" i="10"/>
  <c r="C24" i="10"/>
  <c r="A25" i="10"/>
  <c r="B25" i="10"/>
  <c r="C25" i="10"/>
  <c r="A26" i="10"/>
  <c r="B26" i="10"/>
  <c r="C26" i="10"/>
  <c r="A27" i="10"/>
  <c r="B27" i="10"/>
  <c r="C27" i="10"/>
  <c r="A28" i="10"/>
  <c r="B28" i="10"/>
  <c r="C28" i="10"/>
  <c r="A29" i="10"/>
  <c r="B29" i="10"/>
  <c r="C29" i="10"/>
  <c r="A30" i="10"/>
  <c r="B30" i="10"/>
  <c r="C30" i="10"/>
  <c r="A31" i="10"/>
  <c r="B31" i="10"/>
  <c r="C31" i="10"/>
  <c r="A32" i="10"/>
  <c r="B32" i="10"/>
  <c r="C32" i="10"/>
  <c r="A33" i="10"/>
  <c r="B33" i="10"/>
  <c r="C33" i="10"/>
  <c r="A34" i="10"/>
  <c r="B34" i="10"/>
  <c r="C34" i="10"/>
  <c r="A35" i="10"/>
  <c r="B35" i="10"/>
  <c r="C35" i="10"/>
  <c r="A36" i="10"/>
  <c r="B36" i="10"/>
  <c r="C36" i="10"/>
  <c r="A37" i="10"/>
  <c r="B37" i="10"/>
  <c r="C37" i="10"/>
  <c r="A38" i="10"/>
  <c r="B38" i="10"/>
  <c r="C38" i="10"/>
  <c r="A39" i="10"/>
  <c r="B39" i="10"/>
  <c r="C39" i="10"/>
  <c r="A40" i="10"/>
  <c r="B40" i="10"/>
  <c r="C40" i="10"/>
  <c r="A41" i="10"/>
  <c r="B41" i="10"/>
  <c r="C41" i="10"/>
  <c r="A42" i="10"/>
  <c r="B42" i="10"/>
  <c r="C42" i="10"/>
  <c r="A43" i="10"/>
  <c r="B43" i="10"/>
  <c r="C43" i="10"/>
  <c r="A44" i="10"/>
  <c r="B44" i="10"/>
  <c r="C44" i="10"/>
  <c r="A45" i="10"/>
  <c r="B45" i="10"/>
  <c r="C45" i="10"/>
  <c r="A46" i="10"/>
  <c r="B46" i="10"/>
  <c r="C46" i="10"/>
  <c r="A47" i="10"/>
  <c r="B47" i="10"/>
  <c r="C47" i="10"/>
  <c r="A48" i="10"/>
  <c r="B48" i="10"/>
  <c r="C48" i="10"/>
  <c r="A49" i="10"/>
  <c r="B49" i="10"/>
  <c r="C49" i="10"/>
  <c r="A50" i="10"/>
  <c r="B50" i="10"/>
  <c r="C50" i="10"/>
  <c r="A51" i="10"/>
  <c r="B51" i="10"/>
  <c r="C51" i="10"/>
  <c r="A52" i="10"/>
  <c r="B52" i="10"/>
  <c r="C52" i="10"/>
  <c r="A53" i="10"/>
  <c r="B53" i="10"/>
  <c r="C53" i="10"/>
  <c r="A54" i="10"/>
  <c r="B54" i="10"/>
  <c r="C54" i="10"/>
  <c r="A55" i="10"/>
  <c r="B55" i="10"/>
  <c r="C55" i="10"/>
  <c r="A56" i="10"/>
  <c r="B56" i="10"/>
  <c r="C56" i="10"/>
  <c r="A57" i="10"/>
  <c r="B57" i="10"/>
  <c r="C57" i="10"/>
  <c r="A58" i="10"/>
  <c r="B58" i="10"/>
  <c r="C58" i="10"/>
  <c r="O389" i="10"/>
  <c r="O390" i="10"/>
  <c r="O391" i="10"/>
  <c r="O392" i="10"/>
  <c r="O393" i="10"/>
  <c r="O394" i="10"/>
  <c r="O395" i="10"/>
  <c r="O396" i="10"/>
  <c r="A435" i="10"/>
  <c r="B435" i="10"/>
  <c r="C435" i="10"/>
  <c r="D435" i="10"/>
  <c r="D46" i="9" l="1"/>
  <c r="D58" i="9"/>
  <c r="D65" i="10"/>
  <c r="L65" i="10" s="1"/>
  <c r="D66" i="9"/>
  <c r="D341" i="10"/>
  <c r="D342" i="9"/>
  <c r="D371" i="10"/>
  <c r="D372" i="9"/>
  <c r="D392" i="10"/>
  <c r="D393" i="9"/>
  <c r="D416" i="10"/>
  <c r="D417" i="9"/>
  <c r="D16" i="9"/>
  <c r="D24" i="9"/>
  <c r="D36" i="9"/>
  <c r="D287" i="9"/>
  <c r="D47" i="9"/>
  <c r="D55" i="9"/>
  <c r="D157" i="10"/>
  <c r="L157" i="10" s="1"/>
  <c r="D158" i="9"/>
  <c r="D342" i="10"/>
  <c r="D343" i="9"/>
  <c r="D372" i="10"/>
  <c r="D373" i="9"/>
  <c r="D385" i="10"/>
  <c r="D386" i="9"/>
  <c r="D403" i="10"/>
  <c r="D404" i="9"/>
  <c r="D9" i="9"/>
  <c r="D21" i="9"/>
  <c r="D33" i="9"/>
  <c r="D288" i="9"/>
  <c r="D71" i="10"/>
  <c r="L71" i="10" s="1"/>
  <c r="D72" i="9"/>
  <c r="D320" i="10"/>
  <c r="D321" i="9"/>
  <c r="D50" i="9"/>
  <c r="D61" i="10"/>
  <c r="L61" i="10" s="1"/>
  <c r="D62" i="9"/>
  <c r="D324" i="10"/>
  <c r="D325" i="9"/>
  <c r="D353" i="10"/>
  <c r="D354" i="9"/>
  <c r="D388" i="10"/>
  <c r="D389" i="9"/>
  <c r="D412" i="10"/>
  <c r="D413" i="9"/>
  <c r="D12" i="9"/>
  <c r="D28" i="9"/>
  <c r="D297" i="10"/>
  <c r="D298" i="9"/>
  <c r="D51" i="9"/>
  <c r="D62" i="10"/>
  <c r="L62" i="10" s="1"/>
  <c r="D63" i="9"/>
  <c r="D325" i="10"/>
  <c r="D326" i="9"/>
  <c r="D354" i="10"/>
  <c r="D355" i="9"/>
  <c r="D389" i="10"/>
  <c r="D390" i="9"/>
  <c r="D413" i="10"/>
  <c r="D414" i="9"/>
  <c r="D13" i="9"/>
  <c r="D29" i="9"/>
  <c r="D284" i="9"/>
  <c r="D48" i="9"/>
  <c r="D52" i="9"/>
  <c r="D56" i="9"/>
  <c r="D59" i="10"/>
  <c r="L59" i="10" s="1"/>
  <c r="D60" i="9"/>
  <c r="D63" i="10"/>
  <c r="L63" i="10" s="1"/>
  <c r="D64" i="9"/>
  <c r="D158" i="10"/>
  <c r="L158" i="10" s="1"/>
  <c r="D159" i="9"/>
  <c r="D162" i="10"/>
  <c r="L162" i="10" s="1"/>
  <c r="D163" i="9"/>
  <c r="D326" i="10"/>
  <c r="D327" i="9"/>
  <c r="D339" i="10"/>
  <c r="D340" i="9"/>
  <c r="D343" i="10"/>
  <c r="D344" i="9"/>
  <c r="D355" i="10"/>
  <c r="D356" i="9"/>
  <c r="D369" i="10"/>
  <c r="D370" i="9"/>
  <c r="D373" i="10"/>
  <c r="D374" i="9"/>
  <c r="D386" i="10"/>
  <c r="D387" i="9"/>
  <c r="D390" i="10"/>
  <c r="D391" i="9"/>
  <c r="D400" i="10"/>
  <c r="D401" i="9"/>
  <c r="D404" i="10"/>
  <c r="D405" i="9"/>
  <c r="D414" i="10"/>
  <c r="D415" i="9"/>
  <c r="D6" i="9"/>
  <c r="D10" i="9"/>
  <c r="D14" i="9"/>
  <c r="D18" i="9"/>
  <c r="D22" i="9"/>
  <c r="D26" i="9"/>
  <c r="D30" i="9"/>
  <c r="D34" i="9"/>
  <c r="D285" i="9"/>
  <c r="D295" i="10"/>
  <c r="D296" i="9"/>
  <c r="D299" i="10"/>
  <c r="D300" i="9"/>
  <c r="D295" i="9"/>
  <c r="D417" i="10"/>
  <c r="D418" i="9"/>
  <c r="D319" i="10"/>
  <c r="D320" i="9"/>
  <c r="D321" i="10"/>
  <c r="D322" i="9"/>
  <c r="D54" i="9"/>
  <c r="D160" i="10"/>
  <c r="L160" i="10" s="1"/>
  <c r="D161" i="9"/>
  <c r="D328" i="10"/>
  <c r="D329" i="9"/>
  <c r="D357" i="10"/>
  <c r="D358" i="9"/>
  <c r="D375" i="10"/>
  <c r="D376" i="9"/>
  <c r="D402" i="10"/>
  <c r="D403" i="9"/>
  <c r="D8" i="9"/>
  <c r="D20" i="9"/>
  <c r="D32" i="9"/>
  <c r="D283" i="9"/>
  <c r="D301" i="10"/>
  <c r="D302" i="9"/>
  <c r="D59" i="9"/>
  <c r="D161" i="10"/>
  <c r="L161" i="10" s="1"/>
  <c r="D162" i="9"/>
  <c r="D329" i="10"/>
  <c r="D330" i="9"/>
  <c r="D360" i="10"/>
  <c r="D361" i="9"/>
  <c r="D399" i="10"/>
  <c r="D400" i="9"/>
  <c r="D317" i="10"/>
  <c r="D318" i="9"/>
  <c r="D17" i="9"/>
  <c r="D25" i="9"/>
  <c r="D44" i="9"/>
  <c r="D298" i="10"/>
  <c r="D299" i="9"/>
  <c r="D49" i="9"/>
  <c r="D53" i="9"/>
  <c r="D57" i="9"/>
  <c r="D60" i="10"/>
  <c r="L60" i="10" s="1"/>
  <c r="D61" i="9"/>
  <c r="D64" i="10"/>
  <c r="L64" i="10" s="1"/>
  <c r="D65" i="9"/>
  <c r="D159" i="10"/>
  <c r="L159" i="10" s="1"/>
  <c r="D160" i="9"/>
  <c r="D318" i="10"/>
  <c r="D319" i="9"/>
  <c r="D327" i="10"/>
  <c r="D328" i="9"/>
  <c r="D340" i="10"/>
  <c r="D341" i="9"/>
  <c r="D344" i="10"/>
  <c r="D345" i="9"/>
  <c r="D356" i="10"/>
  <c r="D357" i="9"/>
  <c r="D370" i="10"/>
  <c r="D371" i="9"/>
  <c r="D374" i="10"/>
  <c r="D375" i="9"/>
  <c r="D387" i="10"/>
  <c r="D388" i="9"/>
  <c r="D391" i="10"/>
  <c r="D392" i="9"/>
  <c r="D401" i="10"/>
  <c r="D402" i="9"/>
  <c r="D411" i="10"/>
  <c r="D412" i="9"/>
  <c r="D415" i="10"/>
  <c r="D416" i="9"/>
  <c r="D7" i="9"/>
  <c r="D11" i="9"/>
  <c r="D15" i="9"/>
  <c r="D19" i="9"/>
  <c r="D23" i="9"/>
  <c r="D27" i="9"/>
  <c r="D31" i="9"/>
  <c r="D35" i="9"/>
  <c r="D286" i="9"/>
  <c r="D296" i="10"/>
  <c r="D297" i="9"/>
  <c r="D300" i="10"/>
  <c r="D301" i="9"/>
  <c r="D376" i="10"/>
  <c r="D377" i="9"/>
  <c r="D418" i="10"/>
  <c r="D419" i="9"/>
  <c r="I62" i="10"/>
  <c r="G62" i="10"/>
  <c r="E62" i="10"/>
  <c r="H62" i="10"/>
  <c r="K64" i="10"/>
  <c r="G64" i="10"/>
  <c r="E64" i="10"/>
  <c r="D283" i="10"/>
  <c r="L283" i="10" s="1"/>
  <c r="D285" i="10"/>
  <c r="L285" i="10" s="1"/>
  <c r="D287" i="10"/>
  <c r="L287" i="10" s="1"/>
  <c r="F71" i="10"/>
  <c r="E71" i="10"/>
  <c r="G71" i="10"/>
  <c r="K71" i="10"/>
  <c r="I71" i="10"/>
  <c r="H71" i="10"/>
  <c r="J71" i="10"/>
  <c r="E61" i="10"/>
  <c r="K61" i="10"/>
  <c r="H61" i="10"/>
  <c r="J61" i="10"/>
  <c r="K65" i="10"/>
  <c r="H65" i="10"/>
  <c r="D282" i="10"/>
  <c r="L282" i="10" s="1"/>
  <c r="D284" i="10"/>
  <c r="L284" i="10" s="1"/>
  <c r="D286" i="10"/>
  <c r="L286" i="10" s="1"/>
  <c r="D294" i="10"/>
  <c r="L294" i="10" s="1"/>
  <c r="D46" i="10"/>
  <c r="H46" i="10" s="1"/>
  <c r="D48" i="10"/>
  <c r="D50" i="10"/>
  <c r="D52" i="10"/>
  <c r="D54" i="10"/>
  <c r="G54" i="10" s="1"/>
  <c r="D56" i="10"/>
  <c r="D58" i="10"/>
  <c r="L58" i="10" s="1"/>
  <c r="D7" i="10"/>
  <c r="L7" i="10" s="1"/>
  <c r="D9" i="10"/>
  <c r="L9" i="10" s="1"/>
  <c r="D11" i="10"/>
  <c r="L11" i="10" s="1"/>
  <c r="D13" i="10"/>
  <c r="L13" i="10" s="1"/>
  <c r="D15" i="10"/>
  <c r="L15" i="10" s="1"/>
  <c r="D17" i="10"/>
  <c r="L17" i="10" s="1"/>
  <c r="D19" i="10"/>
  <c r="L19" i="10" s="1"/>
  <c r="D21" i="10"/>
  <c r="L21" i="10" s="1"/>
  <c r="D23" i="10"/>
  <c r="L23" i="10" s="1"/>
  <c r="D25" i="10"/>
  <c r="I25" i="10" s="1"/>
  <c r="D27" i="10"/>
  <c r="L27" i="10" s="1"/>
  <c r="D29" i="10"/>
  <c r="L29" i="10" s="1"/>
  <c r="D31" i="10"/>
  <c r="L31" i="10" s="1"/>
  <c r="D33" i="10"/>
  <c r="L33" i="10" s="1"/>
  <c r="D35" i="10"/>
  <c r="L35" i="10" s="1"/>
  <c r="D38" i="10"/>
  <c r="H38" i="10" s="1"/>
  <c r="D40" i="10"/>
  <c r="D42" i="10"/>
  <c r="D44" i="10"/>
  <c r="D45" i="10"/>
  <c r="L45" i="10" s="1"/>
  <c r="D47" i="10"/>
  <c r="D49" i="10"/>
  <c r="L49" i="10" s="1"/>
  <c r="D51" i="10"/>
  <c r="D53" i="10"/>
  <c r="L53" i="10" s="1"/>
  <c r="D55" i="10"/>
  <c r="D57" i="10"/>
  <c r="L57" i="10" s="1"/>
  <c r="D6" i="10"/>
  <c r="L6" i="10" s="1"/>
  <c r="D8" i="10"/>
  <c r="L8" i="10" s="1"/>
  <c r="D10" i="10"/>
  <c r="L10" i="10" s="1"/>
  <c r="D12" i="10"/>
  <c r="L12" i="10" s="1"/>
  <c r="D14" i="10"/>
  <c r="L14" i="10" s="1"/>
  <c r="D16" i="10"/>
  <c r="D18" i="10"/>
  <c r="D20" i="10"/>
  <c r="D22" i="10"/>
  <c r="J22" i="10" s="1"/>
  <c r="D24" i="10"/>
  <c r="D26" i="10"/>
  <c r="H26" i="10" s="1"/>
  <c r="D28" i="10"/>
  <c r="L28" i="10" s="1"/>
  <c r="D30" i="10"/>
  <c r="L30" i="10" s="1"/>
  <c r="D32" i="10"/>
  <c r="L32" i="10" s="1"/>
  <c r="D34" i="10"/>
  <c r="L34" i="10" s="1"/>
  <c r="D36" i="10"/>
  <c r="K36" i="10" s="1"/>
  <c r="D37" i="10"/>
  <c r="L37" i="10" s="1"/>
  <c r="D39" i="10"/>
  <c r="G39" i="10" s="1"/>
  <c r="D41" i="10"/>
  <c r="D43" i="10"/>
  <c r="P396" i="10"/>
  <c r="P395" i="10"/>
  <c r="P394" i="10"/>
  <c r="P393" i="10"/>
  <c r="P392" i="10"/>
  <c r="P391" i="10"/>
  <c r="P390" i="10"/>
  <c r="P389" i="10"/>
  <c r="Q396" i="10"/>
  <c r="Q395" i="10"/>
  <c r="Q394" i="10"/>
  <c r="Q393" i="10"/>
  <c r="Q392" i="10"/>
  <c r="Q391" i="10"/>
  <c r="Q390" i="10"/>
  <c r="Q389" i="10"/>
  <c r="H161" i="10" l="1"/>
  <c r="F161" i="10"/>
  <c r="I159" i="10"/>
  <c r="J159" i="10"/>
  <c r="J64" i="10"/>
  <c r="H64" i="10"/>
  <c r="I64" i="10"/>
  <c r="F64" i="10"/>
  <c r="F160" i="10"/>
  <c r="H160" i="10"/>
  <c r="J160" i="10"/>
  <c r="K160" i="10"/>
  <c r="G65" i="10"/>
  <c r="E159" i="10"/>
  <c r="G160" i="10"/>
  <c r="I160" i="10"/>
  <c r="J65" i="10"/>
  <c r="I63" i="10"/>
  <c r="F159" i="10"/>
  <c r="I161" i="10"/>
  <c r="F65" i="10"/>
  <c r="I61" i="10"/>
  <c r="F61" i="10"/>
  <c r="G159" i="10"/>
  <c r="H157" i="10"/>
  <c r="G60" i="10"/>
  <c r="G161" i="10"/>
  <c r="I65" i="10"/>
  <c r="J161" i="10"/>
  <c r="K161" i="10"/>
  <c r="F62" i="10"/>
  <c r="E160" i="10"/>
  <c r="E158" i="10"/>
  <c r="E65" i="10"/>
  <c r="G61" i="10"/>
  <c r="E161" i="10"/>
  <c r="H159" i="10"/>
  <c r="K159" i="10"/>
  <c r="F157" i="10"/>
  <c r="J62" i="10"/>
  <c r="K62" i="10"/>
  <c r="K63" i="10"/>
  <c r="J59" i="10"/>
  <c r="I157" i="10"/>
  <c r="G157" i="10"/>
  <c r="F162" i="10"/>
  <c r="F59" i="10"/>
  <c r="J157" i="10"/>
  <c r="K157" i="10"/>
  <c r="G162" i="10"/>
  <c r="H158" i="10"/>
  <c r="E157" i="10"/>
  <c r="J60" i="10"/>
  <c r="H60" i="10"/>
  <c r="F60" i="10"/>
  <c r="I60" i="10"/>
  <c r="E60" i="10"/>
  <c r="K60" i="10"/>
  <c r="I356" i="9"/>
  <c r="X356" i="9" s="1"/>
  <c r="M356" i="9"/>
  <c r="G356" i="9"/>
  <c r="V356" i="9" s="1"/>
  <c r="E356" i="9"/>
  <c r="T356" i="9" s="1"/>
  <c r="K356" i="9"/>
  <c r="Z356" i="9" s="1"/>
  <c r="H356" i="9"/>
  <c r="W356" i="9" s="1"/>
  <c r="J356" i="9"/>
  <c r="Y356" i="9" s="1"/>
  <c r="L356" i="9"/>
  <c r="AA356" i="9" s="1"/>
  <c r="F356" i="9"/>
  <c r="U356" i="9" s="1"/>
  <c r="N356" i="9"/>
  <c r="E340" i="9"/>
  <c r="T340" i="9" s="1"/>
  <c r="I340" i="9"/>
  <c r="X340" i="9" s="1"/>
  <c r="G340" i="9"/>
  <c r="V340" i="9" s="1"/>
  <c r="M340" i="9"/>
  <c r="K340" i="9"/>
  <c r="Z340" i="9" s="1"/>
  <c r="H340" i="9"/>
  <c r="W340" i="9" s="1"/>
  <c r="J340" i="9"/>
  <c r="Y340" i="9" s="1"/>
  <c r="L340" i="9"/>
  <c r="AA340" i="9" s="1"/>
  <c r="F340" i="9"/>
  <c r="U340" i="9" s="1"/>
  <c r="N340" i="9"/>
  <c r="N29" i="9"/>
  <c r="G29" i="9"/>
  <c r="V29" i="9" s="1"/>
  <c r="F29" i="9"/>
  <c r="U29" i="9" s="1"/>
  <c r="I29" i="9"/>
  <c r="X29" i="9" s="1"/>
  <c r="K29" i="9"/>
  <c r="Z29" i="9" s="1"/>
  <c r="H29" i="9"/>
  <c r="W29" i="9" s="1"/>
  <c r="M29" i="9"/>
  <c r="J29" i="9"/>
  <c r="Y29" i="9" s="1"/>
  <c r="E29" i="9"/>
  <c r="T29" i="9" s="1"/>
  <c r="L29" i="9"/>
  <c r="AA29" i="9" s="1"/>
  <c r="N33" i="9"/>
  <c r="G33" i="9"/>
  <c r="V33" i="9" s="1"/>
  <c r="F33" i="9"/>
  <c r="U33" i="9" s="1"/>
  <c r="K33" i="9"/>
  <c r="Z33" i="9" s="1"/>
  <c r="J33" i="9"/>
  <c r="Y33" i="9" s="1"/>
  <c r="M33" i="9"/>
  <c r="L33" i="9"/>
  <c r="AA33" i="9" s="1"/>
  <c r="E33" i="9"/>
  <c r="T33" i="9" s="1"/>
  <c r="H33" i="9"/>
  <c r="W33" i="9" s="1"/>
  <c r="I33" i="9"/>
  <c r="X33" i="9" s="1"/>
  <c r="N343" i="9"/>
  <c r="I343" i="9"/>
  <c r="X343" i="9" s="1"/>
  <c r="L343" i="9"/>
  <c r="AA343" i="9" s="1"/>
  <c r="K343" i="9"/>
  <c r="Z343" i="9" s="1"/>
  <c r="F343" i="9"/>
  <c r="U343" i="9" s="1"/>
  <c r="E343" i="9"/>
  <c r="T343" i="9" s="1"/>
  <c r="M343" i="9"/>
  <c r="H343" i="9"/>
  <c r="W343" i="9" s="1"/>
  <c r="G343" i="9"/>
  <c r="V343" i="9" s="1"/>
  <c r="J343" i="9"/>
  <c r="Y343" i="9" s="1"/>
  <c r="L55" i="9"/>
  <c r="AA55" i="9" s="1"/>
  <c r="N55" i="9"/>
  <c r="J55" i="9"/>
  <c r="Y55" i="9" s="1"/>
  <c r="F55" i="9"/>
  <c r="U55" i="9" s="1"/>
  <c r="G55" i="9"/>
  <c r="V55" i="9" s="1"/>
  <c r="K55" i="9"/>
  <c r="Z55" i="9" s="1"/>
  <c r="I55" i="9"/>
  <c r="X55" i="9" s="1"/>
  <c r="E55" i="9"/>
  <c r="T55" i="9" s="1"/>
  <c r="M55" i="9"/>
  <c r="H55" i="9"/>
  <c r="W55" i="9" s="1"/>
  <c r="E372" i="9"/>
  <c r="T372" i="9" s="1"/>
  <c r="G372" i="9"/>
  <c r="V372" i="9" s="1"/>
  <c r="I372" i="9"/>
  <c r="X372" i="9" s="1"/>
  <c r="K372" i="9"/>
  <c r="Z372" i="9" s="1"/>
  <c r="M372" i="9"/>
  <c r="H372" i="9"/>
  <c r="W372" i="9" s="1"/>
  <c r="N372" i="9"/>
  <c r="F372" i="9"/>
  <c r="U372" i="9" s="1"/>
  <c r="L372" i="9"/>
  <c r="AA372" i="9" s="1"/>
  <c r="J372" i="9"/>
  <c r="Y372" i="9" s="1"/>
  <c r="F341" i="10"/>
  <c r="L341" i="10"/>
  <c r="H341" i="10"/>
  <c r="G341" i="10"/>
  <c r="J341" i="10"/>
  <c r="I341" i="10"/>
  <c r="K341" i="10"/>
  <c r="E341" i="10"/>
  <c r="E58" i="9"/>
  <c r="T58" i="9" s="1"/>
  <c r="I58" i="9"/>
  <c r="X58" i="9" s="1"/>
  <c r="G58" i="9"/>
  <c r="V58" i="9" s="1"/>
  <c r="K58" i="9"/>
  <c r="Z58" i="9" s="1"/>
  <c r="M58" i="9"/>
  <c r="J58" i="9"/>
  <c r="Y58" i="9" s="1"/>
  <c r="L58" i="9"/>
  <c r="AA58" i="9" s="1"/>
  <c r="H58" i="9"/>
  <c r="W58" i="9" s="1"/>
  <c r="F58" i="9"/>
  <c r="U58" i="9" s="1"/>
  <c r="N58" i="9"/>
  <c r="I162" i="10"/>
  <c r="J158" i="10"/>
  <c r="G158" i="10"/>
  <c r="F63" i="10"/>
  <c r="H59" i="10"/>
  <c r="G59" i="10"/>
  <c r="K286" i="9"/>
  <c r="Z286" i="9" s="1"/>
  <c r="M286" i="9"/>
  <c r="E286" i="9"/>
  <c r="T286" i="9" s="1"/>
  <c r="G286" i="9"/>
  <c r="V286" i="9" s="1"/>
  <c r="I286" i="9"/>
  <c r="X286" i="9" s="1"/>
  <c r="H286" i="9"/>
  <c r="W286" i="9" s="1"/>
  <c r="L286" i="9"/>
  <c r="AA286" i="9" s="1"/>
  <c r="F286" i="9"/>
  <c r="U286" i="9" s="1"/>
  <c r="J286" i="9"/>
  <c r="Y286" i="9" s="1"/>
  <c r="N286" i="9"/>
  <c r="N31" i="9"/>
  <c r="K31" i="9"/>
  <c r="Z31" i="9" s="1"/>
  <c r="F31" i="9"/>
  <c r="U31" i="9" s="1"/>
  <c r="I31" i="9"/>
  <c r="X31" i="9" s="1"/>
  <c r="H31" i="9"/>
  <c r="W31" i="9" s="1"/>
  <c r="M31" i="9"/>
  <c r="J31" i="9"/>
  <c r="Y31" i="9" s="1"/>
  <c r="E31" i="9"/>
  <c r="T31" i="9" s="1"/>
  <c r="L31" i="9"/>
  <c r="AA31" i="9" s="1"/>
  <c r="G31" i="9"/>
  <c r="V31" i="9" s="1"/>
  <c r="K15" i="9"/>
  <c r="Z15" i="9" s="1"/>
  <c r="F15" i="9"/>
  <c r="U15" i="9" s="1"/>
  <c r="N15" i="9"/>
  <c r="I15" i="9"/>
  <c r="X15" i="9" s="1"/>
  <c r="H15" i="9"/>
  <c r="W15" i="9" s="1"/>
  <c r="M15" i="9"/>
  <c r="J15" i="9"/>
  <c r="Y15" i="9" s="1"/>
  <c r="E15" i="9"/>
  <c r="T15" i="9" s="1"/>
  <c r="L15" i="9"/>
  <c r="AA15" i="9" s="1"/>
  <c r="G15" i="9"/>
  <c r="V15" i="9" s="1"/>
  <c r="I412" i="9"/>
  <c r="X412" i="9" s="1"/>
  <c r="G412" i="9"/>
  <c r="V412" i="9" s="1"/>
  <c r="M412" i="9"/>
  <c r="K412" i="9"/>
  <c r="Z412" i="9" s="1"/>
  <c r="E412" i="9"/>
  <c r="T412" i="9" s="1"/>
  <c r="N412" i="9"/>
  <c r="F412" i="9"/>
  <c r="U412" i="9" s="1"/>
  <c r="L412" i="9"/>
  <c r="AA412" i="9" s="1"/>
  <c r="J412" i="9"/>
  <c r="Y412" i="9" s="1"/>
  <c r="H412" i="9"/>
  <c r="W412" i="9" s="1"/>
  <c r="G392" i="9"/>
  <c r="V392" i="9" s="1"/>
  <c r="K392" i="9"/>
  <c r="Z392" i="9" s="1"/>
  <c r="M392" i="9"/>
  <c r="I392" i="9"/>
  <c r="X392" i="9" s="1"/>
  <c r="E392" i="9"/>
  <c r="T392" i="9" s="1"/>
  <c r="J392" i="9"/>
  <c r="Y392" i="9" s="1"/>
  <c r="H392" i="9"/>
  <c r="W392" i="9" s="1"/>
  <c r="N392" i="9"/>
  <c r="F392" i="9"/>
  <c r="U392" i="9" s="1"/>
  <c r="L392" i="9"/>
  <c r="AA392" i="9" s="1"/>
  <c r="N341" i="9"/>
  <c r="E341" i="9"/>
  <c r="T341" i="9" s="1"/>
  <c r="M341" i="9"/>
  <c r="L341" i="9"/>
  <c r="AA341" i="9" s="1"/>
  <c r="G341" i="9"/>
  <c r="V341" i="9" s="1"/>
  <c r="F341" i="9"/>
  <c r="U341" i="9" s="1"/>
  <c r="I341" i="9"/>
  <c r="X341" i="9" s="1"/>
  <c r="H341" i="9"/>
  <c r="W341" i="9" s="1"/>
  <c r="K341" i="9"/>
  <c r="Z341" i="9" s="1"/>
  <c r="J341" i="9"/>
  <c r="Y341" i="9" s="1"/>
  <c r="L53" i="9"/>
  <c r="AA53" i="9" s="1"/>
  <c r="N53" i="9"/>
  <c r="I53" i="9"/>
  <c r="X53" i="9" s="1"/>
  <c r="K53" i="9"/>
  <c r="Z53" i="9" s="1"/>
  <c r="F53" i="9"/>
  <c r="U53" i="9" s="1"/>
  <c r="G53" i="9"/>
  <c r="V53" i="9" s="1"/>
  <c r="J53" i="9"/>
  <c r="Y53" i="9" s="1"/>
  <c r="E53" i="9"/>
  <c r="T53" i="9" s="1"/>
  <c r="H53" i="9"/>
  <c r="W53" i="9" s="1"/>
  <c r="M53" i="9"/>
  <c r="G298" i="10"/>
  <c r="I298" i="10"/>
  <c r="F298" i="10"/>
  <c r="K298" i="10"/>
  <c r="L298" i="10"/>
  <c r="E298" i="10"/>
  <c r="J298" i="10"/>
  <c r="H298" i="10"/>
  <c r="E44" i="9"/>
  <c r="T44" i="9" s="1"/>
  <c r="G44" i="9"/>
  <c r="V44" i="9" s="1"/>
  <c r="I44" i="9"/>
  <c r="X44" i="9" s="1"/>
  <c r="M44" i="9"/>
  <c r="K44" i="9"/>
  <c r="Z44" i="9" s="1"/>
  <c r="J44" i="9"/>
  <c r="Y44" i="9" s="1"/>
  <c r="H44" i="9"/>
  <c r="W44" i="9" s="1"/>
  <c r="L44" i="9"/>
  <c r="AA44" i="9" s="1"/>
  <c r="N44" i="9"/>
  <c r="F44" i="9"/>
  <c r="U44" i="9" s="1"/>
  <c r="E400" i="9"/>
  <c r="T400" i="9" s="1"/>
  <c r="I400" i="9"/>
  <c r="X400" i="9" s="1"/>
  <c r="G400" i="9"/>
  <c r="V400" i="9" s="1"/>
  <c r="M400" i="9"/>
  <c r="K400" i="9"/>
  <c r="Z400" i="9" s="1"/>
  <c r="J400" i="9"/>
  <c r="Y400" i="9" s="1"/>
  <c r="H400" i="9"/>
  <c r="W400" i="9" s="1"/>
  <c r="N400" i="9"/>
  <c r="F400" i="9"/>
  <c r="U400" i="9" s="1"/>
  <c r="L400" i="9"/>
  <c r="AA400" i="9" s="1"/>
  <c r="G330" i="9"/>
  <c r="V330" i="9" s="1"/>
  <c r="K330" i="9"/>
  <c r="Z330" i="9" s="1"/>
  <c r="E330" i="9"/>
  <c r="T330" i="9" s="1"/>
  <c r="I330" i="9"/>
  <c r="X330" i="9" s="1"/>
  <c r="M330" i="9"/>
  <c r="L330" i="9"/>
  <c r="AA330" i="9" s="1"/>
  <c r="F330" i="9"/>
  <c r="U330" i="9" s="1"/>
  <c r="N330" i="9"/>
  <c r="H330" i="9"/>
  <c r="W330" i="9" s="1"/>
  <c r="J330" i="9"/>
  <c r="Y330" i="9" s="1"/>
  <c r="M8" i="9"/>
  <c r="E8" i="9"/>
  <c r="T8" i="9" s="1"/>
  <c r="G8" i="9"/>
  <c r="V8" i="9" s="1"/>
  <c r="K8" i="9"/>
  <c r="Z8" i="9" s="1"/>
  <c r="I8" i="9"/>
  <c r="X8" i="9" s="1"/>
  <c r="J8" i="9"/>
  <c r="Y8" i="9" s="1"/>
  <c r="L8" i="9"/>
  <c r="AA8" i="9" s="1"/>
  <c r="F8" i="9"/>
  <c r="U8" i="9" s="1"/>
  <c r="H8" i="9"/>
  <c r="W8" i="9" s="1"/>
  <c r="N8" i="9"/>
  <c r="N403" i="9"/>
  <c r="K403" i="9"/>
  <c r="Z403" i="9" s="1"/>
  <c r="J403" i="9"/>
  <c r="Y403" i="9" s="1"/>
  <c r="E403" i="9"/>
  <c r="T403" i="9" s="1"/>
  <c r="M403" i="9"/>
  <c r="L403" i="9"/>
  <c r="AA403" i="9" s="1"/>
  <c r="G403" i="9"/>
  <c r="V403" i="9" s="1"/>
  <c r="F403" i="9"/>
  <c r="U403" i="9" s="1"/>
  <c r="I403" i="9"/>
  <c r="X403" i="9" s="1"/>
  <c r="H403" i="9"/>
  <c r="W403" i="9" s="1"/>
  <c r="F321" i="10"/>
  <c r="L321" i="10"/>
  <c r="J321" i="10"/>
  <c r="G321" i="10"/>
  <c r="H321" i="10"/>
  <c r="K321" i="10"/>
  <c r="E321" i="10"/>
  <c r="I321" i="10"/>
  <c r="M300" i="9"/>
  <c r="E300" i="9"/>
  <c r="T300" i="9" s="1"/>
  <c r="G300" i="9"/>
  <c r="V300" i="9" s="1"/>
  <c r="I300" i="9"/>
  <c r="X300" i="9" s="1"/>
  <c r="K300" i="9"/>
  <c r="Z300" i="9" s="1"/>
  <c r="F300" i="9"/>
  <c r="U300" i="9" s="1"/>
  <c r="N300" i="9"/>
  <c r="H300" i="9"/>
  <c r="W300" i="9" s="1"/>
  <c r="J300" i="9"/>
  <c r="Y300" i="9" s="1"/>
  <c r="L300" i="9"/>
  <c r="AA300" i="9" s="1"/>
  <c r="G295" i="10"/>
  <c r="E295" i="10"/>
  <c r="F295" i="10"/>
  <c r="I295" i="10"/>
  <c r="L295" i="10"/>
  <c r="K295" i="10"/>
  <c r="J295" i="10"/>
  <c r="H295" i="10"/>
  <c r="N285" i="9"/>
  <c r="I285" i="9"/>
  <c r="X285" i="9" s="1"/>
  <c r="E285" i="9"/>
  <c r="T285" i="9" s="1"/>
  <c r="M285" i="9"/>
  <c r="K285" i="9"/>
  <c r="Z285" i="9" s="1"/>
  <c r="L285" i="9"/>
  <c r="AA285" i="9" s="1"/>
  <c r="F285" i="9"/>
  <c r="U285" i="9" s="1"/>
  <c r="H285" i="9"/>
  <c r="W285" i="9" s="1"/>
  <c r="G285" i="9"/>
  <c r="V285" i="9" s="1"/>
  <c r="J285" i="9"/>
  <c r="Y285" i="9" s="1"/>
  <c r="M34" i="9"/>
  <c r="E34" i="9"/>
  <c r="T34" i="9" s="1"/>
  <c r="G34" i="9"/>
  <c r="V34" i="9" s="1"/>
  <c r="I34" i="9"/>
  <c r="X34" i="9" s="1"/>
  <c r="F34" i="9"/>
  <c r="U34" i="9" s="1"/>
  <c r="N34" i="9"/>
  <c r="K34" i="9"/>
  <c r="Z34" i="9" s="1"/>
  <c r="L34" i="9"/>
  <c r="AA34" i="9" s="1"/>
  <c r="H34" i="9"/>
  <c r="W34" i="9" s="1"/>
  <c r="J34" i="9"/>
  <c r="Y34" i="9" s="1"/>
  <c r="M18" i="9"/>
  <c r="E18" i="9"/>
  <c r="T18" i="9" s="1"/>
  <c r="G18" i="9"/>
  <c r="V18" i="9" s="1"/>
  <c r="I18" i="9"/>
  <c r="X18" i="9" s="1"/>
  <c r="K18" i="9"/>
  <c r="Z18" i="9" s="1"/>
  <c r="F18" i="9"/>
  <c r="U18" i="9" s="1"/>
  <c r="N18" i="9"/>
  <c r="L18" i="9"/>
  <c r="AA18" i="9" s="1"/>
  <c r="H18" i="9"/>
  <c r="W18" i="9" s="1"/>
  <c r="J18" i="9"/>
  <c r="Y18" i="9" s="1"/>
  <c r="F415" i="9"/>
  <c r="U415" i="9" s="1"/>
  <c r="L415" i="9"/>
  <c r="AA415" i="9" s="1"/>
  <c r="N415" i="9"/>
  <c r="J415" i="9"/>
  <c r="Y415" i="9" s="1"/>
  <c r="G415" i="9"/>
  <c r="V415" i="9" s="1"/>
  <c r="M415" i="9"/>
  <c r="E415" i="9"/>
  <c r="T415" i="9" s="1"/>
  <c r="K415" i="9"/>
  <c r="Z415" i="9" s="1"/>
  <c r="H415" i="9"/>
  <c r="W415" i="9" s="1"/>
  <c r="I415" i="9"/>
  <c r="X415" i="9" s="1"/>
  <c r="F404" i="10"/>
  <c r="S404" i="10" s="1"/>
  <c r="J404" i="10"/>
  <c r="W404" i="10" s="1"/>
  <c r="E404" i="10"/>
  <c r="R404" i="10" s="1"/>
  <c r="G404" i="10"/>
  <c r="T404" i="10" s="1"/>
  <c r="L404" i="10"/>
  <c r="Y404" i="10" s="1"/>
  <c r="I404" i="10"/>
  <c r="V404" i="10" s="1"/>
  <c r="H404" i="10"/>
  <c r="U404" i="10" s="1"/>
  <c r="K404" i="10"/>
  <c r="X404" i="10" s="1"/>
  <c r="F390" i="10"/>
  <c r="S390" i="10" s="1"/>
  <c r="J390" i="10"/>
  <c r="G390" i="10"/>
  <c r="T390" i="10" s="1"/>
  <c r="L390" i="10"/>
  <c r="E390" i="10"/>
  <c r="R390" i="10" s="1"/>
  <c r="K390" i="10"/>
  <c r="X390" i="10" s="1"/>
  <c r="I390" i="10"/>
  <c r="H390" i="10"/>
  <c r="U390" i="10" s="1"/>
  <c r="N387" i="9"/>
  <c r="G387" i="9"/>
  <c r="V387" i="9" s="1"/>
  <c r="F387" i="9"/>
  <c r="U387" i="9" s="1"/>
  <c r="I387" i="9"/>
  <c r="X387" i="9" s="1"/>
  <c r="H387" i="9"/>
  <c r="W387" i="9" s="1"/>
  <c r="K387" i="9"/>
  <c r="Z387" i="9" s="1"/>
  <c r="J387" i="9"/>
  <c r="Y387" i="9" s="1"/>
  <c r="E387" i="9"/>
  <c r="T387" i="9" s="1"/>
  <c r="M387" i="9"/>
  <c r="L387" i="9"/>
  <c r="AA387" i="9" s="1"/>
  <c r="F373" i="10"/>
  <c r="J373" i="10"/>
  <c r="K373" i="10"/>
  <c r="H373" i="10"/>
  <c r="E373" i="10"/>
  <c r="I373" i="10"/>
  <c r="L373" i="10"/>
  <c r="G373" i="10"/>
  <c r="E370" i="9"/>
  <c r="T370" i="9" s="1"/>
  <c r="G370" i="9"/>
  <c r="V370" i="9" s="1"/>
  <c r="I370" i="9"/>
  <c r="X370" i="9" s="1"/>
  <c r="K370" i="9"/>
  <c r="Z370" i="9" s="1"/>
  <c r="M370" i="9"/>
  <c r="H370" i="9"/>
  <c r="W370" i="9" s="1"/>
  <c r="N370" i="9"/>
  <c r="F370" i="9"/>
  <c r="U370" i="9" s="1"/>
  <c r="L370" i="9"/>
  <c r="AA370" i="9" s="1"/>
  <c r="J370" i="9"/>
  <c r="Y370" i="9" s="1"/>
  <c r="F355" i="10"/>
  <c r="L355" i="10"/>
  <c r="G355" i="10"/>
  <c r="I355" i="10"/>
  <c r="H355" i="10"/>
  <c r="K355" i="10"/>
  <c r="J355" i="10"/>
  <c r="E355" i="10"/>
  <c r="M344" i="9"/>
  <c r="E344" i="9"/>
  <c r="T344" i="9" s="1"/>
  <c r="G344" i="9"/>
  <c r="V344" i="9" s="1"/>
  <c r="I344" i="9"/>
  <c r="X344" i="9" s="1"/>
  <c r="K344" i="9"/>
  <c r="Z344" i="9" s="1"/>
  <c r="H344" i="9"/>
  <c r="W344" i="9" s="1"/>
  <c r="J344" i="9"/>
  <c r="Y344" i="9" s="1"/>
  <c r="L344" i="9"/>
  <c r="AA344" i="9" s="1"/>
  <c r="F344" i="9"/>
  <c r="U344" i="9" s="1"/>
  <c r="N344" i="9"/>
  <c r="F339" i="10"/>
  <c r="L339" i="10"/>
  <c r="G339" i="10"/>
  <c r="I339" i="10"/>
  <c r="H339" i="10"/>
  <c r="K339" i="10"/>
  <c r="J339" i="10"/>
  <c r="E339" i="10"/>
  <c r="E48" i="9"/>
  <c r="T48" i="9" s="1"/>
  <c r="M48" i="9"/>
  <c r="G48" i="9"/>
  <c r="V48" i="9" s="1"/>
  <c r="K48" i="9"/>
  <c r="Z48" i="9" s="1"/>
  <c r="I48" i="9"/>
  <c r="X48" i="9" s="1"/>
  <c r="J48" i="9"/>
  <c r="Y48" i="9" s="1"/>
  <c r="H48" i="9"/>
  <c r="W48" i="9" s="1"/>
  <c r="L48" i="9"/>
  <c r="AA48" i="9" s="1"/>
  <c r="N48" i="9"/>
  <c r="F48" i="9"/>
  <c r="U48" i="9" s="1"/>
  <c r="J413" i="10"/>
  <c r="W413" i="10" s="1"/>
  <c r="L413" i="10"/>
  <c r="Y413" i="10" s="1"/>
  <c r="E413" i="10"/>
  <c r="R413" i="10" s="1"/>
  <c r="H413" i="10"/>
  <c r="U413" i="10" s="1"/>
  <c r="G413" i="10"/>
  <c r="T413" i="10" s="1"/>
  <c r="I413" i="10"/>
  <c r="V413" i="10" s="1"/>
  <c r="K413" i="10"/>
  <c r="X413" i="10" s="1"/>
  <c r="F413" i="10"/>
  <c r="S413" i="10" s="1"/>
  <c r="E326" i="9"/>
  <c r="T326" i="9" s="1"/>
  <c r="I326" i="9"/>
  <c r="X326" i="9" s="1"/>
  <c r="G326" i="9"/>
  <c r="V326" i="9" s="1"/>
  <c r="K326" i="9"/>
  <c r="Z326" i="9" s="1"/>
  <c r="M326" i="9"/>
  <c r="N326" i="9"/>
  <c r="F326" i="9"/>
  <c r="U326" i="9" s="1"/>
  <c r="L326" i="9"/>
  <c r="AA326" i="9" s="1"/>
  <c r="J326" i="9"/>
  <c r="Y326" i="9" s="1"/>
  <c r="H326" i="9"/>
  <c r="W326" i="9" s="1"/>
  <c r="G298" i="9"/>
  <c r="V298" i="9" s="1"/>
  <c r="I298" i="9"/>
  <c r="X298" i="9" s="1"/>
  <c r="K298" i="9"/>
  <c r="Z298" i="9" s="1"/>
  <c r="M298" i="9"/>
  <c r="E298" i="9"/>
  <c r="T298" i="9" s="1"/>
  <c r="J298" i="9"/>
  <c r="Y298" i="9" s="1"/>
  <c r="L298" i="9"/>
  <c r="AA298" i="9" s="1"/>
  <c r="F298" i="9"/>
  <c r="U298" i="9" s="1"/>
  <c r="N298" i="9"/>
  <c r="H298" i="9"/>
  <c r="W298" i="9" s="1"/>
  <c r="E12" i="9"/>
  <c r="T12" i="9" s="1"/>
  <c r="I12" i="9"/>
  <c r="X12" i="9" s="1"/>
  <c r="G12" i="9"/>
  <c r="V12" i="9" s="1"/>
  <c r="K12" i="9"/>
  <c r="Z12" i="9" s="1"/>
  <c r="J12" i="9"/>
  <c r="Y12" i="9" s="1"/>
  <c r="M12" i="9"/>
  <c r="H12" i="9"/>
  <c r="W12" i="9" s="1"/>
  <c r="L12" i="9"/>
  <c r="AA12" i="9" s="1"/>
  <c r="N12" i="9"/>
  <c r="F12" i="9"/>
  <c r="U12" i="9" s="1"/>
  <c r="L413" i="9"/>
  <c r="AA413" i="9" s="1"/>
  <c r="N413" i="9"/>
  <c r="K413" i="9"/>
  <c r="Z413" i="9" s="1"/>
  <c r="H413" i="9"/>
  <c r="W413" i="9" s="1"/>
  <c r="I413" i="9"/>
  <c r="X413" i="9" s="1"/>
  <c r="F413" i="9"/>
  <c r="U413" i="9" s="1"/>
  <c r="G413" i="9"/>
  <c r="V413" i="9" s="1"/>
  <c r="J413" i="9"/>
  <c r="Y413" i="9" s="1"/>
  <c r="M413" i="9"/>
  <c r="E413" i="9"/>
  <c r="T413" i="9" s="1"/>
  <c r="L388" i="10"/>
  <c r="J388" i="10"/>
  <c r="K388" i="10"/>
  <c r="H388" i="10"/>
  <c r="E388" i="10"/>
  <c r="I388" i="10"/>
  <c r="G388" i="10"/>
  <c r="F388" i="10"/>
  <c r="I354" i="9"/>
  <c r="X354" i="9" s="1"/>
  <c r="G354" i="9"/>
  <c r="V354" i="9" s="1"/>
  <c r="M354" i="9"/>
  <c r="K354" i="9"/>
  <c r="Z354" i="9" s="1"/>
  <c r="E354" i="9"/>
  <c r="T354" i="9" s="1"/>
  <c r="L354" i="9"/>
  <c r="AA354" i="9" s="1"/>
  <c r="F354" i="9"/>
  <c r="U354" i="9" s="1"/>
  <c r="N354" i="9"/>
  <c r="H354" i="9"/>
  <c r="W354" i="9" s="1"/>
  <c r="J354" i="9"/>
  <c r="Y354" i="9" s="1"/>
  <c r="F324" i="10"/>
  <c r="L324" i="10"/>
  <c r="H324" i="10"/>
  <c r="E324" i="10"/>
  <c r="J324" i="10"/>
  <c r="K324" i="10"/>
  <c r="I324" i="10"/>
  <c r="G324" i="10"/>
  <c r="M62" i="9"/>
  <c r="E62" i="9"/>
  <c r="T62" i="9" s="1"/>
  <c r="K62" i="9"/>
  <c r="Z62" i="9" s="1"/>
  <c r="G62" i="9"/>
  <c r="V62" i="9" s="1"/>
  <c r="I62" i="9"/>
  <c r="X62" i="9" s="1"/>
  <c r="L62" i="9"/>
  <c r="AA62" i="9" s="1"/>
  <c r="F62" i="9"/>
  <c r="U62" i="9" s="1"/>
  <c r="N62" i="9"/>
  <c r="J62" i="9"/>
  <c r="Y62" i="9" s="1"/>
  <c r="H62" i="9"/>
  <c r="W62" i="9" s="1"/>
  <c r="M50" i="9"/>
  <c r="E50" i="9"/>
  <c r="T50" i="9" s="1"/>
  <c r="G50" i="9"/>
  <c r="V50" i="9" s="1"/>
  <c r="I50" i="9"/>
  <c r="X50" i="9" s="1"/>
  <c r="K50" i="9"/>
  <c r="Z50" i="9" s="1"/>
  <c r="F50" i="9"/>
  <c r="U50" i="9" s="1"/>
  <c r="N50" i="9"/>
  <c r="J50" i="9"/>
  <c r="Y50" i="9" s="1"/>
  <c r="L50" i="9"/>
  <c r="AA50" i="9" s="1"/>
  <c r="H50" i="9"/>
  <c r="W50" i="9" s="1"/>
  <c r="N9" i="9"/>
  <c r="G9" i="9"/>
  <c r="V9" i="9" s="1"/>
  <c r="F9" i="9"/>
  <c r="U9" i="9" s="1"/>
  <c r="I9" i="9"/>
  <c r="X9" i="9" s="1"/>
  <c r="K9" i="9"/>
  <c r="Z9" i="9" s="1"/>
  <c r="J9" i="9"/>
  <c r="Y9" i="9" s="1"/>
  <c r="M9" i="9"/>
  <c r="L9" i="9"/>
  <c r="AA9" i="9" s="1"/>
  <c r="E9" i="9"/>
  <c r="T9" i="9" s="1"/>
  <c r="H9" i="9"/>
  <c r="W9" i="9" s="1"/>
  <c r="H385" i="10"/>
  <c r="L385" i="10"/>
  <c r="K385" i="10"/>
  <c r="J385" i="10"/>
  <c r="F385" i="10"/>
  <c r="I385" i="10"/>
  <c r="G385" i="10"/>
  <c r="E385" i="10"/>
  <c r="L373" i="9"/>
  <c r="AA373" i="9" s="1"/>
  <c r="J373" i="9"/>
  <c r="Y373" i="9" s="1"/>
  <c r="K373" i="9"/>
  <c r="Z373" i="9" s="1"/>
  <c r="H373" i="9"/>
  <c r="W373" i="9" s="1"/>
  <c r="N373" i="9"/>
  <c r="I373" i="9"/>
  <c r="X373" i="9" s="1"/>
  <c r="G373" i="9"/>
  <c r="V373" i="9" s="1"/>
  <c r="F373" i="9"/>
  <c r="U373" i="9" s="1"/>
  <c r="M373" i="9"/>
  <c r="E373" i="9"/>
  <c r="T373" i="9" s="1"/>
  <c r="F342" i="10"/>
  <c r="L342" i="10"/>
  <c r="J342" i="10"/>
  <c r="G342" i="10"/>
  <c r="I342" i="10"/>
  <c r="K342" i="10"/>
  <c r="E342" i="10"/>
  <c r="H342" i="10"/>
  <c r="N158" i="9"/>
  <c r="M158" i="9"/>
  <c r="J158" i="9"/>
  <c r="Y158" i="9" s="1"/>
  <c r="G158" i="9"/>
  <c r="V158" i="9" s="1"/>
  <c r="L158" i="9"/>
  <c r="AA158" i="9" s="1"/>
  <c r="I158" i="9"/>
  <c r="X158" i="9" s="1"/>
  <c r="F158" i="9"/>
  <c r="U158" i="9" s="1"/>
  <c r="K158" i="9"/>
  <c r="Z158" i="9" s="1"/>
  <c r="E158" i="9"/>
  <c r="T158" i="9" s="1"/>
  <c r="H158" i="9"/>
  <c r="W158" i="9" s="1"/>
  <c r="E16" i="9"/>
  <c r="T16" i="9" s="1"/>
  <c r="G16" i="9"/>
  <c r="V16" i="9" s="1"/>
  <c r="K16" i="9"/>
  <c r="Z16" i="9" s="1"/>
  <c r="I16" i="9"/>
  <c r="X16" i="9" s="1"/>
  <c r="M16" i="9"/>
  <c r="J16" i="9"/>
  <c r="Y16" i="9" s="1"/>
  <c r="L16" i="9"/>
  <c r="AA16" i="9" s="1"/>
  <c r="N16" i="9"/>
  <c r="F16" i="9"/>
  <c r="U16" i="9" s="1"/>
  <c r="H16" i="9"/>
  <c r="W16" i="9" s="1"/>
  <c r="N417" i="9"/>
  <c r="E417" i="9"/>
  <c r="T417" i="9" s="1"/>
  <c r="M417" i="9"/>
  <c r="H417" i="9"/>
  <c r="W417" i="9" s="1"/>
  <c r="G417" i="9"/>
  <c r="V417" i="9" s="1"/>
  <c r="J417" i="9"/>
  <c r="Y417" i="9" s="1"/>
  <c r="I417" i="9"/>
  <c r="X417" i="9" s="1"/>
  <c r="L417" i="9"/>
  <c r="AA417" i="9" s="1"/>
  <c r="K417" i="9"/>
  <c r="Z417" i="9" s="1"/>
  <c r="F417" i="9"/>
  <c r="U417" i="9" s="1"/>
  <c r="N377" i="9"/>
  <c r="K377" i="9"/>
  <c r="Z377" i="9" s="1"/>
  <c r="F377" i="9"/>
  <c r="U377" i="9" s="1"/>
  <c r="E377" i="9"/>
  <c r="T377" i="9" s="1"/>
  <c r="M377" i="9"/>
  <c r="H377" i="9"/>
  <c r="W377" i="9" s="1"/>
  <c r="G377" i="9"/>
  <c r="V377" i="9" s="1"/>
  <c r="J377" i="9"/>
  <c r="Y377" i="9" s="1"/>
  <c r="I377" i="9"/>
  <c r="X377" i="9" s="1"/>
  <c r="L377" i="9"/>
  <c r="AA377" i="9" s="1"/>
  <c r="G300" i="10"/>
  <c r="K300" i="10"/>
  <c r="E300" i="10"/>
  <c r="L300" i="10"/>
  <c r="I300" i="10"/>
  <c r="F300" i="10"/>
  <c r="H300" i="10"/>
  <c r="J300" i="10"/>
  <c r="N297" i="9"/>
  <c r="K297" i="9"/>
  <c r="Z297" i="9" s="1"/>
  <c r="L297" i="9"/>
  <c r="AA297" i="9" s="1"/>
  <c r="E297" i="9"/>
  <c r="T297" i="9" s="1"/>
  <c r="M297" i="9"/>
  <c r="F297" i="9"/>
  <c r="U297" i="9" s="1"/>
  <c r="G297" i="9"/>
  <c r="V297" i="9" s="1"/>
  <c r="H297" i="9"/>
  <c r="W297" i="9" s="1"/>
  <c r="I297" i="9"/>
  <c r="X297" i="9" s="1"/>
  <c r="J297" i="9"/>
  <c r="Y297" i="9" s="1"/>
  <c r="N27" i="9"/>
  <c r="K27" i="9"/>
  <c r="Z27" i="9" s="1"/>
  <c r="F27" i="9"/>
  <c r="U27" i="9" s="1"/>
  <c r="G27" i="9"/>
  <c r="V27" i="9" s="1"/>
  <c r="L27" i="9"/>
  <c r="AA27" i="9" s="1"/>
  <c r="I27" i="9"/>
  <c r="X27" i="9" s="1"/>
  <c r="M27" i="9"/>
  <c r="H27" i="9"/>
  <c r="W27" i="9" s="1"/>
  <c r="E27" i="9"/>
  <c r="T27" i="9" s="1"/>
  <c r="J27" i="9"/>
  <c r="Y27" i="9" s="1"/>
  <c r="J415" i="10"/>
  <c r="W415" i="10" s="1"/>
  <c r="F415" i="10"/>
  <c r="S415" i="10" s="1"/>
  <c r="L415" i="10"/>
  <c r="Y415" i="10" s="1"/>
  <c r="E415" i="10"/>
  <c r="R415" i="10" s="1"/>
  <c r="H415" i="10"/>
  <c r="U415" i="10" s="1"/>
  <c r="G415" i="10"/>
  <c r="T415" i="10" s="1"/>
  <c r="I415" i="10"/>
  <c r="V415" i="10" s="1"/>
  <c r="K415" i="10"/>
  <c r="X415" i="10" s="1"/>
  <c r="F401" i="10"/>
  <c r="S401" i="10" s="1"/>
  <c r="J401" i="10"/>
  <c r="W401" i="10" s="1"/>
  <c r="L401" i="10"/>
  <c r="Y401" i="10" s="1"/>
  <c r="E401" i="10"/>
  <c r="R401" i="10" s="1"/>
  <c r="H401" i="10"/>
  <c r="U401" i="10" s="1"/>
  <c r="K401" i="10"/>
  <c r="X401" i="10" s="1"/>
  <c r="I401" i="10"/>
  <c r="V401" i="10" s="1"/>
  <c r="G401" i="10"/>
  <c r="T401" i="10" s="1"/>
  <c r="H387" i="10"/>
  <c r="L387" i="10"/>
  <c r="J387" i="10"/>
  <c r="F387" i="10"/>
  <c r="I387" i="10"/>
  <c r="E387" i="10"/>
  <c r="G387" i="10"/>
  <c r="K387" i="10"/>
  <c r="L375" i="9"/>
  <c r="AA375" i="9" s="1"/>
  <c r="F375" i="9"/>
  <c r="U375" i="9" s="1"/>
  <c r="N375" i="9"/>
  <c r="J375" i="9"/>
  <c r="Y375" i="9" s="1"/>
  <c r="I375" i="9"/>
  <c r="X375" i="9" s="1"/>
  <c r="G375" i="9"/>
  <c r="V375" i="9" s="1"/>
  <c r="M375" i="9"/>
  <c r="E375" i="9"/>
  <c r="T375" i="9" s="1"/>
  <c r="K375" i="9"/>
  <c r="Z375" i="9" s="1"/>
  <c r="H375" i="9"/>
  <c r="W375" i="9" s="1"/>
  <c r="H370" i="10"/>
  <c r="J370" i="10"/>
  <c r="F370" i="10"/>
  <c r="E370" i="10"/>
  <c r="G370" i="10"/>
  <c r="K370" i="10"/>
  <c r="I370" i="10"/>
  <c r="L370" i="10"/>
  <c r="N357" i="9"/>
  <c r="E357" i="9"/>
  <c r="T357" i="9" s="1"/>
  <c r="M357" i="9"/>
  <c r="L357" i="9"/>
  <c r="AA357" i="9" s="1"/>
  <c r="G357" i="9"/>
  <c r="V357" i="9" s="1"/>
  <c r="F357" i="9"/>
  <c r="U357" i="9" s="1"/>
  <c r="I357" i="9"/>
  <c r="X357" i="9" s="1"/>
  <c r="H357" i="9"/>
  <c r="W357" i="9" s="1"/>
  <c r="K357" i="9"/>
  <c r="Z357" i="9" s="1"/>
  <c r="J357" i="9"/>
  <c r="Y357" i="9" s="1"/>
  <c r="F344" i="10"/>
  <c r="L344" i="10"/>
  <c r="G344" i="10"/>
  <c r="H344" i="10"/>
  <c r="I344" i="10"/>
  <c r="J344" i="10"/>
  <c r="K344" i="10"/>
  <c r="E344" i="10"/>
  <c r="F327" i="10"/>
  <c r="H327" i="10"/>
  <c r="L327" i="10"/>
  <c r="K327" i="10"/>
  <c r="E327" i="10"/>
  <c r="I327" i="10"/>
  <c r="J327" i="10"/>
  <c r="G327" i="10"/>
  <c r="L319" i="9"/>
  <c r="AA319" i="9" s="1"/>
  <c r="N319" i="9"/>
  <c r="F319" i="9"/>
  <c r="U319" i="9" s="1"/>
  <c r="J319" i="9"/>
  <c r="Y319" i="9" s="1"/>
  <c r="I319" i="9"/>
  <c r="X319" i="9" s="1"/>
  <c r="G319" i="9"/>
  <c r="V319" i="9" s="1"/>
  <c r="M319" i="9"/>
  <c r="E319" i="9"/>
  <c r="T319" i="9" s="1"/>
  <c r="K319" i="9"/>
  <c r="Z319" i="9" s="1"/>
  <c r="H319" i="9"/>
  <c r="W319" i="9" s="1"/>
  <c r="N49" i="9"/>
  <c r="G49" i="9"/>
  <c r="V49" i="9" s="1"/>
  <c r="F49" i="9"/>
  <c r="U49" i="9" s="1"/>
  <c r="I49" i="9"/>
  <c r="X49" i="9" s="1"/>
  <c r="H49" i="9"/>
  <c r="W49" i="9" s="1"/>
  <c r="K49" i="9"/>
  <c r="Z49" i="9" s="1"/>
  <c r="J49" i="9"/>
  <c r="Y49" i="9" s="1"/>
  <c r="M49" i="9"/>
  <c r="L49" i="9"/>
  <c r="AA49" i="9" s="1"/>
  <c r="E49" i="9"/>
  <c r="T49" i="9" s="1"/>
  <c r="F317" i="10"/>
  <c r="L317" i="10"/>
  <c r="J317" i="10"/>
  <c r="G317" i="10"/>
  <c r="H317" i="10"/>
  <c r="K317" i="10"/>
  <c r="I317" i="10"/>
  <c r="E317" i="10"/>
  <c r="H360" i="10"/>
  <c r="J360" i="10"/>
  <c r="E360" i="10"/>
  <c r="K360" i="10"/>
  <c r="I360" i="10"/>
  <c r="F360" i="10"/>
  <c r="G360" i="10"/>
  <c r="L360" i="10"/>
  <c r="J375" i="10"/>
  <c r="L375" i="10"/>
  <c r="I375" i="10"/>
  <c r="E375" i="10"/>
  <c r="G375" i="10"/>
  <c r="F375" i="10"/>
  <c r="K375" i="10"/>
  <c r="H375" i="10"/>
  <c r="K358" i="9"/>
  <c r="Z358" i="9" s="1"/>
  <c r="E358" i="9"/>
  <c r="T358" i="9" s="1"/>
  <c r="I358" i="9"/>
  <c r="X358" i="9" s="1"/>
  <c r="M358" i="9"/>
  <c r="G358" i="9"/>
  <c r="V358" i="9" s="1"/>
  <c r="L358" i="9"/>
  <c r="AA358" i="9" s="1"/>
  <c r="F358" i="9"/>
  <c r="U358" i="9" s="1"/>
  <c r="N358" i="9"/>
  <c r="H358" i="9"/>
  <c r="W358" i="9" s="1"/>
  <c r="J358" i="9"/>
  <c r="Y358" i="9" s="1"/>
  <c r="F328" i="10"/>
  <c r="H328" i="10"/>
  <c r="L328" i="10"/>
  <c r="E328" i="10"/>
  <c r="J328" i="10"/>
  <c r="K328" i="10"/>
  <c r="I328" i="10"/>
  <c r="G328" i="10"/>
  <c r="M161" i="9"/>
  <c r="K161" i="9"/>
  <c r="Z161" i="9" s="1"/>
  <c r="E161" i="9"/>
  <c r="T161" i="9" s="1"/>
  <c r="I161" i="9"/>
  <c r="X161" i="9" s="1"/>
  <c r="N161" i="9"/>
  <c r="G161" i="9"/>
  <c r="V161" i="9" s="1"/>
  <c r="H161" i="9"/>
  <c r="W161" i="9" s="1"/>
  <c r="J161" i="9"/>
  <c r="Y161" i="9" s="1"/>
  <c r="L161" i="9"/>
  <c r="AA161" i="9" s="1"/>
  <c r="F161" i="9"/>
  <c r="U161" i="9" s="1"/>
  <c r="M54" i="9"/>
  <c r="E54" i="9"/>
  <c r="T54" i="9" s="1"/>
  <c r="I54" i="9"/>
  <c r="X54" i="9" s="1"/>
  <c r="G54" i="9"/>
  <c r="V54" i="9" s="1"/>
  <c r="K54" i="9"/>
  <c r="Z54" i="9" s="1"/>
  <c r="H54" i="9"/>
  <c r="W54" i="9" s="1"/>
  <c r="F54" i="9"/>
  <c r="U54" i="9" s="1"/>
  <c r="N54" i="9"/>
  <c r="L54" i="9"/>
  <c r="AA54" i="9" s="1"/>
  <c r="J54" i="9"/>
  <c r="Y54" i="9" s="1"/>
  <c r="M418" i="9"/>
  <c r="G418" i="9"/>
  <c r="V418" i="9" s="1"/>
  <c r="K418" i="9"/>
  <c r="Z418" i="9" s="1"/>
  <c r="E418" i="9"/>
  <c r="T418" i="9" s="1"/>
  <c r="I418" i="9"/>
  <c r="X418" i="9" s="1"/>
  <c r="L418" i="9"/>
  <c r="AA418" i="9" s="1"/>
  <c r="F418" i="9"/>
  <c r="U418" i="9" s="1"/>
  <c r="N418" i="9"/>
  <c r="H418" i="9"/>
  <c r="W418" i="9" s="1"/>
  <c r="J418" i="9"/>
  <c r="Y418" i="9" s="1"/>
  <c r="N295" i="9"/>
  <c r="E295" i="9"/>
  <c r="T295" i="9" s="1"/>
  <c r="M295" i="9"/>
  <c r="I295" i="9"/>
  <c r="X295" i="9" s="1"/>
  <c r="G295" i="9"/>
  <c r="V295" i="9" s="1"/>
  <c r="L295" i="9"/>
  <c r="AA295" i="9" s="1"/>
  <c r="K295" i="9"/>
  <c r="Z295" i="9" s="1"/>
  <c r="F295" i="9"/>
  <c r="U295" i="9" s="1"/>
  <c r="H295" i="9"/>
  <c r="W295" i="9" s="1"/>
  <c r="J295" i="9"/>
  <c r="Y295" i="9" s="1"/>
  <c r="E296" i="9"/>
  <c r="T296" i="9" s="1"/>
  <c r="I296" i="9"/>
  <c r="X296" i="9" s="1"/>
  <c r="G296" i="9"/>
  <c r="V296" i="9" s="1"/>
  <c r="M296" i="9"/>
  <c r="K296" i="9"/>
  <c r="Z296" i="9" s="1"/>
  <c r="L296" i="9"/>
  <c r="AA296" i="9" s="1"/>
  <c r="H296" i="9"/>
  <c r="W296" i="9" s="1"/>
  <c r="N296" i="9"/>
  <c r="F296" i="9"/>
  <c r="U296" i="9" s="1"/>
  <c r="J296" i="9"/>
  <c r="Y296" i="9" s="1"/>
  <c r="E30" i="9"/>
  <c r="T30" i="9" s="1"/>
  <c r="G30" i="9"/>
  <c r="V30" i="9" s="1"/>
  <c r="I30" i="9"/>
  <c r="X30" i="9" s="1"/>
  <c r="K30" i="9"/>
  <c r="Z30" i="9" s="1"/>
  <c r="M30" i="9"/>
  <c r="F30" i="9"/>
  <c r="U30" i="9" s="1"/>
  <c r="N30" i="9"/>
  <c r="J30" i="9"/>
  <c r="Y30" i="9" s="1"/>
  <c r="L30" i="9"/>
  <c r="AA30" i="9" s="1"/>
  <c r="H30" i="9"/>
  <c r="W30" i="9" s="1"/>
  <c r="E14" i="9"/>
  <c r="T14" i="9" s="1"/>
  <c r="G14" i="9"/>
  <c r="V14" i="9" s="1"/>
  <c r="I14" i="9"/>
  <c r="X14" i="9" s="1"/>
  <c r="K14" i="9"/>
  <c r="Z14" i="9" s="1"/>
  <c r="M14" i="9"/>
  <c r="F14" i="9"/>
  <c r="U14" i="9" s="1"/>
  <c r="N14" i="9"/>
  <c r="J14" i="9"/>
  <c r="Y14" i="9" s="1"/>
  <c r="L14" i="9"/>
  <c r="AA14" i="9" s="1"/>
  <c r="H14" i="9"/>
  <c r="W14" i="9" s="1"/>
  <c r="N405" i="9"/>
  <c r="G405" i="9"/>
  <c r="V405" i="9" s="1"/>
  <c r="J405" i="9"/>
  <c r="Y405" i="9" s="1"/>
  <c r="I405" i="9"/>
  <c r="X405" i="9" s="1"/>
  <c r="L405" i="9"/>
  <c r="AA405" i="9" s="1"/>
  <c r="K405" i="9"/>
  <c r="Z405" i="9" s="1"/>
  <c r="F405" i="9"/>
  <c r="U405" i="9" s="1"/>
  <c r="E405" i="9"/>
  <c r="T405" i="9" s="1"/>
  <c r="M405" i="9"/>
  <c r="H405" i="9"/>
  <c r="W405" i="9" s="1"/>
  <c r="M390" i="9"/>
  <c r="I390" i="9"/>
  <c r="X390" i="9" s="1"/>
  <c r="G390" i="9"/>
  <c r="V390" i="9" s="1"/>
  <c r="E390" i="9"/>
  <c r="T390" i="9" s="1"/>
  <c r="K390" i="9"/>
  <c r="Z390" i="9" s="1"/>
  <c r="J390" i="9"/>
  <c r="Y390" i="9" s="1"/>
  <c r="L390" i="9"/>
  <c r="AA390" i="9" s="1"/>
  <c r="F390" i="9"/>
  <c r="U390" i="9" s="1"/>
  <c r="N390" i="9"/>
  <c r="H390" i="9"/>
  <c r="W390" i="9" s="1"/>
  <c r="F354" i="10"/>
  <c r="L354" i="10"/>
  <c r="J354" i="10"/>
  <c r="G354" i="10"/>
  <c r="I354" i="10"/>
  <c r="K354" i="10"/>
  <c r="H354" i="10"/>
  <c r="E354" i="10"/>
  <c r="L325" i="9"/>
  <c r="AA325" i="9" s="1"/>
  <c r="N325" i="9"/>
  <c r="G325" i="9"/>
  <c r="V325" i="9" s="1"/>
  <c r="M325" i="9"/>
  <c r="E325" i="9"/>
  <c r="T325" i="9" s="1"/>
  <c r="F325" i="9"/>
  <c r="U325" i="9" s="1"/>
  <c r="K325" i="9"/>
  <c r="Z325" i="9" s="1"/>
  <c r="H325" i="9"/>
  <c r="W325" i="9" s="1"/>
  <c r="J325" i="9"/>
  <c r="Y325" i="9" s="1"/>
  <c r="I325" i="9"/>
  <c r="X325" i="9" s="1"/>
  <c r="F320" i="10"/>
  <c r="L320" i="10"/>
  <c r="H320" i="10"/>
  <c r="E320" i="10"/>
  <c r="J320" i="10"/>
  <c r="K320" i="10"/>
  <c r="I320" i="10"/>
  <c r="G320" i="10"/>
  <c r="E288" i="9"/>
  <c r="T288" i="9" s="1"/>
  <c r="G288" i="9"/>
  <c r="V288" i="9" s="1"/>
  <c r="I288" i="9"/>
  <c r="X288" i="9" s="1"/>
  <c r="K288" i="9"/>
  <c r="Z288" i="9" s="1"/>
  <c r="M288" i="9"/>
  <c r="L288" i="9"/>
  <c r="AA288" i="9" s="1"/>
  <c r="H288" i="9"/>
  <c r="W288" i="9" s="1"/>
  <c r="N288" i="9"/>
  <c r="F288" i="9"/>
  <c r="U288" i="9" s="1"/>
  <c r="J288" i="9"/>
  <c r="Y288" i="9" s="1"/>
  <c r="F403" i="10"/>
  <c r="S403" i="10" s="1"/>
  <c r="L403" i="10"/>
  <c r="Y403" i="10" s="1"/>
  <c r="E403" i="10"/>
  <c r="R403" i="10" s="1"/>
  <c r="H403" i="10"/>
  <c r="U403" i="10" s="1"/>
  <c r="G403" i="10"/>
  <c r="T403" i="10" s="1"/>
  <c r="J403" i="10"/>
  <c r="W403" i="10" s="1"/>
  <c r="I403" i="10"/>
  <c r="V403" i="10" s="1"/>
  <c r="K403" i="10"/>
  <c r="X403" i="10" s="1"/>
  <c r="K47" i="9"/>
  <c r="Z47" i="9" s="1"/>
  <c r="F47" i="9"/>
  <c r="U47" i="9" s="1"/>
  <c r="N47" i="9"/>
  <c r="G47" i="9"/>
  <c r="V47" i="9" s="1"/>
  <c r="I47" i="9"/>
  <c r="X47" i="9" s="1"/>
  <c r="H47" i="9"/>
  <c r="W47" i="9" s="1"/>
  <c r="M47" i="9"/>
  <c r="J47" i="9"/>
  <c r="Y47" i="9" s="1"/>
  <c r="L47" i="9"/>
  <c r="AA47" i="9" s="1"/>
  <c r="E47" i="9"/>
  <c r="T47" i="9" s="1"/>
  <c r="F392" i="10"/>
  <c r="S392" i="10" s="1"/>
  <c r="J392" i="10"/>
  <c r="H392" i="10"/>
  <c r="K392" i="10"/>
  <c r="I392" i="10"/>
  <c r="V392" i="10" s="1"/>
  <c r="L392" i="10"/>
  <c r="G392" i="10"/>
  <c r="T392" i="10" s="1"/>
  <c r="E392" i="10"/>
  <c r="R392" i="10" s="1"/>
  <c r="E66" i="9"/>
  <c r="T66" i="9" s="1"/>
  <c r="I66" i="9"/>
  <c r="X66" i="9" s="1"/>
  <c r="M66" i="9"/>
  <c r="G66" i="9"/>
  <c r="V66" i="9" s="1"/>
  <c r="N66" i="9"/>
  <c r="F66" i="9"/>
  <c r="U66" i="9" s="1"/>
  <c r="K66" i="9"/>
  <c r="Z66" i="9" s="1"/>
  <c r="L66" i="9"/>
  <c r="AA66" i="9" s="1"/>
  <c r="J66" i="9"/>
  <c r="Y66" i="9" s="1"/>
  <c r="H66" i="9"/>
  <c r="W66" i="9" s="1"/>
  <c r="H162" i="10"/>
  <c r="E162" i="10"/>
  <c r="I158" i="10"/>
  <c r="K158" i="10"/>
  <c r="J63" i="10"/>
  <c r="E63" i="10"/>
  <c r="I59" i="10"/>
  <c r="K59" i="10"/>
  <c r="L376" i="10"/>
  <c r="H376" i="10"/>
  <c r="J376" i="10"/>
  <c r="K376" i="10"/>
  <c r="I376" i="10"/>
  <c r="F376" i="10"/>
  <c r="G376" i="10"/>
  <c r="E376" i="10"/>
  <c r="G296" i="10"/>
  <c r="K296" i="10"/>
  <c r="E296" i="10"/>
  <c r="H296" i="10"/>
  <c r="F296" i="10"/>
  <c r="I296" i="10"/>
  <c r="L296" i="10"/>
  <c r="J296" i="10"/>
  <c r="N35" i="9"/>
  <c r="K35" i="9"/>
  <c r="Z35" i="9" s="1"/>
  <c r="F35" i="9"/>
  <c r="U35" i="9" s="1"/>
  <c r="M35" i="9"/>
  <c r="L35" i="9"/>
  <c r="AA35" i="9" s="1"/>
  <c r="E35" i="9"/>
  <c r="T35" i="9" s="1"/>
  <c r="G35" i="9"/>
  <c r="V35" i="9" s="1"/>
  <c r="H35" i="9"/>
  <c r="W35" i="9" s="1"/>
  <c r="I35" i="9"/>
  <c r="X35" i="9" s="1"/>
  <c r="J35" i="9"/>
  <c r="Y35" i="9" s="1"/>
  <c r="N19" i="9"/>
  <c r="K19" i="9"/>
  <c r="Z19" i="9" s="1"/>
  <c r="F19" i="9"/>
  <c r="U19" i="9" s="1"/>
  <c r="M19" i="9"/>
  <c r="L19" i="9"/>
  <c r="AA19" i="9" s="1"/>
  <c r="E19" i="9"/>
  <c r="T19" i="9" s="1"/>
  <c r="G19" i="9"/>
  <c r="V19" i="9" s="1"/>
  <c r="H19" i="9"/>
  <c r="W19" i="9" s="1"/>
  <c r="I19" i="9"/>
  <c r="X19" i="9" s="1"/>
  <c r="J19" i="9"/>
  <c r="Y19" i="9" s="1"/>
  <c r="L411" i="10"/>
  <c r="Y411" i="10" s="1"/>
  <c r="J411" i="10"/>
  <c r="W411" i="10" s="1"/>
  <c r="E411" i="10"/>
  <c r="R411" i="10" s="1"/>
  <c r="H411" i="10"/>
  <c r="U411" i="10" s="1"/>
  <c r="F411" i="10"/>
  <c r="S411" i="10" s="1"/>
  <c r="G411" i="10"/>
  <c r="T411" i="10" s="1"/>
  <c r="I411" i="10"/>
  <c r="V411" i="10" s="1"/>
  <c r="K411" i="10"/>
  <c r="X411" i="10" s="1"/>
  <c r="F391" i="10"/>
  <c r="S391" i="10" s="1"/>
  <c r="I391" i="10"/>
  <c r="V391" i="10" s="1"/>
  <c r="E391" i="10"/>
  <c r="R391" i="10" s="1"/>
  <c r="L391" i="10"/>
  <c r="Y391" i="10" s="1"/>
  <c r="G391" i="10"/>
  <c r="J391" i="10"/>
  <c r="W391" i="10" s="1"/>
  <c r="H391" i="10"/>
  <c r="U391" i="10" s="1"/>
  <c r="K391" i="10"/>
  <c r="X391" i="10" s="1"/>
  <c r="H374" i="10"/>
  <c r="J374" i="10"/>
  <c r="F374" i="10"/>
  <c r="G374" i="10"/>
  <c r="E374" i="10"/>
  <c r="L374" i="10"/>
  <c r="K374" i="10"/>
  <c r="I374" i="10"/>
  <c r="L371" i="9"/>
  <c r="AA371" i="9" s="1"/>
  <c r="N371" i="9"/>
  <c r="F371" i="9"/>
  <c r="U371" i="9" s="1"/>
  <c r="J371" i="9"/>
  <c r="Y371" i="9" s="1"/>
  <c r="I371" i="9"/>
  <c r="X371" i="9" s="1"/>
  <c r="G371" i="9"/>
  <c r="V371" i="9" s="1"/>
  <c r="M371" i="9"/>
  <c r="E371" i="9"/>
  <c r="T371" i="9" s="1"/>
  <c r="K371" i="9"/>
  <c r="Z371" i="9" s="1"/>
  <c r="H371" i="9"/>
  <c r="W371" i="9" s="1"/>
  <c r="F356" i="10"/>
  <c r="L356" i="10"/>
  <c r="G356" i="10"/>
  <c r="H356" i="10"/>
  <c r="I356" i="10"/>
  <c r="J356" i="10"/>
  <c r="K356" i="10"/>
  <c r="E356" i="10"/>
  <c r="F340" i="10"/>
  <c r="L340" i="10"/>
  <c r="G340" i="10"/>
  <c r="H340" i="10"/>
  <c r="I340" i="10"/>
  <c r="J340" i="10"/>
  <c r="K340" i="10"/>
  <c r="E340" i="10"/>
  <c r="F318" i="10"/>
  <c r="H318" i="10"/>
  <c r="L318" i="10"/>
  <c r="I318" i="10"/>
  <c r="G318" i="10"/>
  <c r="E318" i="10"/>
  <c r="J318" i="10"/>
  <c r="K318" i="10"/>
  <c r="M160" i="9"/>
  <c r="N160" i="9"/>
  <c r="F160" i="9"/>
  <c r="U160" i="9" s="1"/>
  <c r="G160" i="9"/>
  <c r="V160" i="9" s="1"/>
  <c r="H160" i="9"/>
  <c r="W160" i="9" s="1"/>
  <c r="I160" i="9"/>
  <c r="X160" i="9" s="1"/>
  <c r="J160" i="9"/>
  <c r="Y160" i="9" s="1"/>
  <c r="K160" i="9"/>
  <c r="Z160" i="9" s="1"/>
  <c r="L160" i="9"/>
  <c r="AA160" i="9" s="1"/>
  <c r="E160" i="9"/>
  <c r="T160" i="9" s="1"/>
  <c r="L65" i="9"/>
  <c r="AA65" i="9" s="1"/>
  <c r="N65" i="9"/>
  <c r="G65" i="9"/>
  <c r="V65" i="9" s="1"/>
  <c r="I65" i="9"/>
  <c r="X65" i="9" s="1"/>
  <c r="F65" i="9"/>
  <c r="U65" i="9" s="1"/>
  <c r="E65" i="9"/>
  <c r="T65" i="9" s="1"/>
  <c r="J65" i="9"/>
  <c r="Y65" i="9" s="1"/>
  <c r="M65" i="9"/>
  <c r="H65" i="9"/>
  <c r="W65" i="9" s="1"/>
  <c r="K65" i="9"/>
  <c r="Z65" i="9" s="1"/>
  <c r="L61" i="9"/>
  <c r="AA61" i="9" s="1"/>
  <c r="N61" i="9"/>
  <c r="M61" i="9"/>
  <c r="E61" i="9"/>
  <c r="T61" i="9" s="1"/>
  <c r="K61" i="9"/>
  <c r="Z61" i="9" s="1"/>
  <c r="F61" i="9"/>
  <c r="U61" i="9" s="1"/>
  <c r="I61" i="9"/>
  <c r="X61" i="9" s="1"/>
  <c r="J61" i="9"/>
  <c r="Y61" i="9" s="1"/>
  <c r="G61" i="9"/>
  <c r="V61" i="9" s="1"/>
  <c r="H61" i="9"/>
  <c r="W61" i="9" s="1"/>
  <c r="N57" i="9"/>
  <c r="K57" i="9"/>
  <c r="Z57" i="9" s="1"/>
  <c r="H57" i="9"/>
  <c r="W57" i="9" s="1"/>
  <c r="L57" i="9"/>
  <c r="AA57" i="9" s="1"/>
  <c r="G57" i="9"/>
  <c r="V57" i="9" s="1"/>
  <c r="F57" i="9"/>
  <c r="U57" i="9" s="1"/>
  <c r="E57" i="9"/>
  <c r="T57" i="9" s="1"/>
  <c r="J57" i="9"/>
  <c r="Y57" i="9" s="1"/>
  <c r="M57" i="9"/>
  <c r="I57" i="9"/>
  <c r="X57" i="9" s="1"/>
  <c r="F399" i="10"/>
  <c r="S399" i="10" s="1"/>
  <c r="L399" i="10"/>
  <c r="Y399" i="10" s="1"/>
  <c r="I399" i="10"/>
  <c r="V399" i="10" s="1"/>
  <c r="G399" i="10"/>
  <c r="T399" i="10" s="1"/>
  <c r="E399" i="10"/>
  <c r="R399" i="10" s="1"/>
  <c r="H399" i="10"/>
  <c r="U399" i="10" s="1"/>
  <c r="J399" i="10"/>
  <c r="W399" i="10" s="1"/>
  <c r="K399" i="10"/>
  <c r="X399" i="10" s="1"/>
  <c r="N361" i="9"/>
  <c r="E361" i="9"/>
  <c r="T361" i="9" s="1"/>
  <c r="M361" i="9"/>
  <c r="L361" i="9"/>
  <c r="AA361" i="9" s="1"/>
  <c r="G361" i="9"/>
  <c r="V361" i="9" s="1"/>
  <c r="F361" i="9"/>
  <c r="U361" i="9" s="1"/>
  <c r="I361" i="9"/>
  <c r="X361" i="9" s="1"/>
  <c r="H361" i="9"/>
  <c r="W361" i="9" s="1"/>
  <c r="K361" i="9"/>
  <c r="Z361" i="9" s="1"/>
  <c r="J361" i="9"/>
  <c r="Y361" i="9" s="1"/>
  <c r="F329" i="10"/>
  <c r="H329" i="10"/>
  <c r="J329" i="10"/>
  <c r="G329" i="10"/>
  <c r="K329" i="10"/>
  <c r="L329" i="10"/>
  <c r="I329" i="10"/>
  <c r="E329" i="10"/>
  <c r="N162" i="9"/>
  <c r="M162" i="9"/>
  <c r="J162" i="9"/>
  <c r="Y162" i="9" s="1"/>
  <c r="G162" i="9"/>
  <c r="V162" i="9" s="1"/>
  <c r="L162" i="9"/>
  <c r="AA162" i="9" s="1"/>
  <c r="I162" i="9"/>
  <c r="X162" i="9" s="1"/>
  <c r="F162" i="9"/>
  <c r="U162" i="9" s="1"/>
  <c r="K162" i="9"/>
  <c r="Z162" i="9" s="1"/>
  <c r="E162" i="9"/>
  <c r="T162" i="9" s="1"/>
  <c r="H162" i="9"/>
  <c r="W162" i="9" s="1"/>
  <c r="L59" i="9"/>
  <c r="AA59" i="9" s="1"/>
  <c r="J59" i="9"/>
  <c r="Y59" i="9" s="1"/>
  <c r="F59" i="9"/>
  <c r="U59" i="9" s="1"/>
  <c r="N59" i="9"/>
  <c r="G59" i="9"/>
  <c r="V59" i="9" s="1"/>
  <c r="K59" i="9"/>
  <c r="Z59" i="9" s="1"/>
  <c r="I59" i="9"/>
  <c r="X59" i="9" s="1"/>
  <c r="E59" i="9"/>
  <c r="T59" i="9" s="1"/>
  <c r="H59" i="9"/>
  <c r="W59" i="9" s="1"/>
  <c r="M59" i="9"/>
  <c r="E302" i="9"/>
  <c r="T302" i="9" s="1"/>
  <c r="G302" i="9"/>
  <c r="V302" i="9" s="1"/>
  <c r="I302" i="9"/>
  <c r="X302" i="9" s="1"/>
  <c r="K302" i="9"/>
  <c r="Z302" i="9" s="1"/>
  <c r="M302" i="9"/>
  <c r="J302" i="9"/>
  <c r="Y302" i="9" s="1"/>
  <c r="L302" i="9"/>
  <c r="AA302" i="9" s="1"/>
  <c r="F302" i="9"/>
  <c r="U302" i="9" s="1"/>
  <c r="N302" i="9"/>
  <c r="H302" i="9"/>
  <c r="W302" i="9" s="1"/>
  <c r="N283" i="9"/>
  <c r="E283" i="9"/>
  <c r="T283" i="9" s="1"/>
  <c r="M283" i="9"/>
  <c r="I283" i="9"/>
  <c r="X283" i="9" s="1"/>
  <c r="L283" i="9"/>
  <c r="AA283" i="9" s="1"/>
  <c r="F283" i="9"/>
  <c r="U283" i="9" s="1"/>
  <c r="G283" i="9"/>
  <c r="V283" i="9" s="1"/>
  <c r="H283" i="9"/>
  <c r="W283" i="9" s="1"/>
  <c r="K283" i="9"/>
  <c r="Z283" i="9" s="1"/>
  <c r="J283" i="9"/>
  <c r="Y283" i="9" s="1"/>
  <c r="I20" i="9"/>
  <c r="X20" i="9" s="1"/>
  <c r="E20" i="9"/>
  <c r="T20" i="9" s="1"/>
  <c r="G20" i="9"/>
  <c r="V20" i="9" s="1"/>
  <c r="M20" i="9"/>
  <c r="K20" i="9"/>
  <c r="Z20" i="9" s="1"/>
  <c r="J20" i="9"/>
  <c r="Y20" i="9" s="1"/>
  <c r="N20" i="9"/>
  <c r="F20" i="9"/>
  <c r="U20" i="9" s="1"/>
  <c r="H20" i="9"/>
  <c r="W20" i="9" s="1"/>
  <c r="L20" i="9"/>
  <c r="AA20" i="9" s="1"/>
  <c r="J402" i="10"/>
  <c r="W402" i="10" s="1"/>
  <c r="F402" i="10"/>
  <c r="S402" i="10" s="1"/>
  <c r="E402" i="10"/>
  <c r="R402" i="10" s="1"/>
  <c r="G402" i="10"/>
  <c r="T402" i="10" s="1"/>
  <c r="L402" i="10"/>
  <c r="Y402" i="10" s="1"/>
  <c r="I402" i="10"/>
  <c r="V402" i="10" s="1"/>
  <c r="H402" i="10"/>
  <c r="U402" i="10" s="1"/>
  <c r="K402" i="10"/>
  <c r="X402" i="10" s="1"/>
  <c r="K376" i="9"/>
  <c r="Z376" i="9" s="1"/>
  <c r="I376" i="9"/>
  <c r="X376" i="9" s="1"/>
  <c r="M376" i="9"/>
  <c r="G376" i="9"/>
  <c r="V376" i="9" s="1"/>
  <c r="E376" i="9"/>
  <c r="T376" i="9" s="1"/>
  <c r="F376" i="9"/>
  <c r="U376" i="9" s="1"/>
  <c r="N376" i="9"/>
  <c r="H376" i="9"/>
  <c r="W376" i="9" s="1"/>
  <c r="J376" i="9"/>
  <c r="Y376" i="9" s="1"/>
  <c r="L376" i="9"/>
  <c r="AA376" i="9" s="1"/>
  <c r="F357" i="10"/>
  <c r="L357" i="10"/>
  <c r="H357" i="10"/>
  <c r="G357" i="10"/>
  <c r="J357" i="10"/>
  <c r="I357" i="10"/>
  <c r="K357" i="10"/>
  <c r="E357" i="10"/>
  <c r="E320" i="9"/>
  <c r="T320" i="9" s="1"/>
  <c r="G320" i="9"/>
  <c r="V320" i="9" s="1"/>
  <c r="I320" i="9"/>
  <c r="X320" i="9" s="1"/>
  <c r="K320" i="9"/>
  <c r="Z320" i="9" s="1"/>
  <c r="M320" i="9"/>
  <c r="H320" i="9"/>
  <c r="W320" i="9" s="1"/>
  <c r="N320" i="9"/>
  <c r="F320" i="9"/>
  <c r="U320" i="9" s="1"/>
  <c r="L320" i="9"/>
  <c r="AA320" i="9" s="1"/>
  <c r="J320" i="9"/>
  <c r="Y320" i="9" s="1"/>
  <c r="J417" i="10"/>
  <c r="W417" i="10" s="1"/>
  <c r="L417" i="10"/>
  <c r="Y417" i="10" s="1"/>
  <c r="F417" i="10"/>
  <c r="S417" i="10" s="1"/>
  <c r="E417" i="10"/>
  <c r="R417" i="10" s="1"/>
  <c r="H417" i="10"/>
  <c r="U417" i="10" s="1"/>
  <c r="G417" i="10"/>
  <c r="T417" i="10" s="1"/>
  <c r="I417" i="10"/>
  <c r="V417" i="10" s="1"/>
  <c r="K417" i="10"/>
  <c r="X417" i="10" s="1"/>
  <c r="E22" i="9"/>
  <c r="T22" i="9" s="1"/>
  <c r="G22" i="9"/>
  <c r="V22" i="9" s="1"/>
  <c r="I22" i="9"/>
  <c r="X22" i="9" s="1"/>
  <c r="K22" i="9"/>
  <c r="Z22" i="9" s="1"/>
  <c r="M22" i="9"/>
  <c r="F22" i="9"/>
  <c r="U22" i="9" s="1"/>
  <c r="N22" i="9"/>
  <c r="H22" i="9"/>
  <c r="W22" i="9" s="1"/>
  <c r="J22" i="9"/>
  <c r="Y22" i="9" s="1"/>
  <c r="L22" i="9"/>
  <c r="AA22" i="9" s="1"/>
  <c r="M10" i="9"/>
  <c r="E10" i="9"/>
  <c r="T10" i="9" s="1"/>
  <c r="G10" i="9"/>
  <c r="V10" i="9" s="1"/>
  <c r="K10" i="9"/>
  <c r="Z10" i="9" s="1"/>
  <c r="I10" i="9"/>
  <c r="X10" i="9" s="1"/>
  <c r="F10" i="9"/>
  <c r="U10" i="9" s="1"/>
  <c r="N10" i="9"/>
  <c r="H10" i="9"/>
  <c r="W10" i="9" s="1"/>
  <c r="J10" i="9"/>
  <c r="Y10" i="9" s="1"/>
  <c r="L10" i="9"/>
  <c r="AA10" i="9" s="1"/>
  <c r="E6" i="9"/>
  <c r="T6" i="9" s="1"/>
  <c r="G6" i="9"/>
  <c r="V6" i="9" s="1"/>
  <c r="I6" i="9"/>
  <c r="X6" i="9" s="1"/>
  <c r="K6" i="9"/>
  <c r="Z6" i="9" s="1"/>
  <c r="M6" i="9"/>
  <c r="F6" i="9"/>
  <c r="U6" i="9" s="1"/>
  <c r="N6" i="9"/>
  <c r="H6" i="9"/>
  <c r="W6" i="9" s="1"/>
  <c r="J6" i="9"/>
  <c r="Y6" i="9" s="1"/>
  <c r="L6" i="9"/>
  <c r="AA6" i="9" s="1"/>
  <c r="F401" i="9"/>
  <c r="U401" i="9" s="1"/>
  <c r="K401" i="9"/>
  <c r="Z401" i="9" s="1"/>
  <c r="N401" i="9"/>
  <c r="I401" i="9"/>
  <c r="X401" i="9" s="1"/>
  <c r="L401" i="9"/>
  <c r="AA401" i="9" s="1"/>
  <c r="G401" i="9"/>
  <c r="V401" i="9" s="1"/>
  <c r="J401" i="9"/>
  <c r="Y401" i="9" s="1"/>
  <c r="M401" i="9"/>
  <c r="E401" i="9"/>
  <c r="T401" i="9" s="1"/>
  <c r="H401" i="9"/>
  <c r="W401" i="9" s="1"/>
  <c r="L327" i="9"/>
  <c r="AA327" i="9" s="1"/>
  <c r="N327" i="9"/>
  <c r="J327" i="9"/>
  <c r="Y327" i="9" s="1"/>
  <c r="F327" i="9"/>
  <c r="U327" i="9" s="1"/>
  <c r="G327" i="9"/>
  <c r="V327" i="9" s="1"/>
  <c r="M327" i="9"/>
  <c r="E327" i="9"/>
  <c r="T327" i="9" s="1"/>
  <c r="K327" i="9"/>
  <c r="Z327" i="9" s="1"/>
  <c r="H327" i="9"/>
  <c r="W327" i="9" s="1"/>
  <c r="I327" i="9"/>
  <c r="X327" i="9" s="1"/>
  <c r="M163" i="9"/>
  <c r="N163" i="9"/>
  <c r="G163" i="9"/>
  <c r="V163" i="9" s="1"/>
  <c r="E163" i="9"/>
  <c r="T163" i="9" s="1"/>
  <c r="K163" i="9"/>
  <c r="Z163" i="9" s="1"/>
  <c r="I163" i="9"/>
  <c r="X163" i="9" s="1"/>
  <c r="H163" i="9"/>
  <c r="W163" i="9" s="1"/>
  <c r="J163" i="9"/>
  <c r="Y163" i="9" s="1"/>
  <c r="L163" i="9"/>
  <c r="AA163" i="9" s="1"/>
  <c r="F163" i="9"/>
  <c r="U163" i="9" s="1"/>
  <c r="M64" i="9"/>
  <c r="K64" i="9"/>
  <c r="Z64" i="9" s="1"/>
  <c r="E64" i="9"/>
  <c r="T64" i="9" s="1"/>
  <c r="I64" i="9"/>
  <c r="X64" i="9" s="1"/>
  <c r="G64" i="9"/>
  <c r="V64" i="9" s="1"/>
  <c r="N64" i="9"/>
  <c r="F64" i="9"/>
  <c r="U64" i="9" s="1"/>
  <c r="L64" i="9"/>
  <c r="AA64" i="9" s="1"/>
  <c r="J64" i="9"/>
  <c r="Y64" i="9" s="1"/>
  <c r="H64" i="9"/>
  <c r="W64" i="9" s="1"/>
  <c r="G56" i="9"/>
  <c r="V56" i="9" s="1"/>
  <c r="I56" i="9"/>
  <c r="X56" i="9" s="1"/>
  <c r="M56" i="9"/>
  <c r="K56" i="9"/>
  <c r="Z56" i="9" s="1"/>
  <c r="E56" i="9"/>
  <c r="T56" i="9" s="1"/>
  <c r="N56" i="9"/>
  <c r="F56" i="9"/>
  <c r="U56" i="9" s="1"/>
  <c r="L56" i="9"/>
  <c r="AA56" i="9" s="1"/>
  <c r="J56" i="9"/>
  <c r="Y56" i="9" s="1"/>
  <c r="H56" i="9"/>
  <c r="W56" i="9" s="1"/>
  <c r="E52" i="9"/>
  <c r="T52" i="9" s="1"/>
  <c r="M52" i="9"/>
  <c r="I52" i="9"/>
  <c r="X52" i="9" s="1"/>
  <c r="G52" i="9"/>
  <c r="V52" i="9" s="1"/>
  <c r="K52" i="9"/>
  <c r="Z52" i="9" s="1"/>
  <c r="N52" i="9"/>
  <c r="F52" i="9"/>
  <c r="U52" i="9" s="1"/>
  <c r="L52" i="9"/>
  <c r="AA52" i="9" s="1"/>
  <c r="J52" i="9"/>
  <c r="Y52" i="9" s="1"/>
  <c r="H52" i="9"/>
  <c r="W52" i="9" s="1"/>
  <c r="M414" i="9"/>
  <c r="E414" i="9"/>
  <c r="T414" i="9" s="1"/>
  <c r="G414" i="9"/>
  <c r="V414" i="9" s="1"/>
  <c r="I414" i="9"/>
  <c r="X414" i="9" s="1"/>
  <c r="K414" i="9"/>
  <c r="Z414" i="9" s="1"/>
  <c r="J414" i="9"/>
  <c r="Y414" i="9" s="1"/>
  <c r="H414" i="9"/>
  <c r="W414" i="9" s="1"/>
  <c r="N414" i="9"/>
  <c r="F414" i="9"/>
  <c r="U414" i="9" s="1"/>
  <c r="L414" i="9"/>
  <c r="AA414" i="9" s="1"/>
  <c r="F389" i="10"/>
  <c r="S389" i="10" s="1"/>
  <c r="L389" i="10"/>
  <c r="Y389" i="10" s="1"/>
  <c r="J389" i="10"/>
  <c r="H389" i="10"/>
  <c r="U389" i="10" s="1"/>
  <c r="E389" i="10"/>
  <c r="R389" i="10" s="1"/>
  <c r="K389" i="10"/>
  <c r="X389" i="10" s="1"/>
  <c r="I389" i="10"/>
  <c r="V389" i="10" s="1"/>
  <c r="G389" i="10"/>
  <c r="T389" i="10" s="1"/>
  <c r="F325" i="10"/>
  <c r="L325" i="10"/>
  <c r="J325" i="10"/>
  <c r="G325" i="10"/>
  <c r="H325" i="10"/>
  <c r="K325" i="10"/>
  <c r="I325" i="10"/>
  <c r="E325" i="10"/>
  <c r="L63" i="9"/>
  <c r="AA63" i="9" s="1"/>
  <c r="F63" i="9"/>
  <c r="U63" i="9" s="1"/>
  <c r="N63" i="9"/>
  <c r="J63" i="9"/>
  <c r="Y63" i="9" s="1"/>
  <c r="G63" i="9"/>
  <c r="V63" i="9" s="1"/>
  <c r="K63" i="9"/>
  <c r="Z63" i="9" s="1"/>
  <c r="I63" i="9"/>
  <c r="X63" i="9" s="1"/>
  <c r="E63" i="9"/>
  <c r="T63" i="9" s="1"/>
  <c r="M63" i="9"/>
  <c r="H63" i="9"/>
  <c r="W63" i="9" s="1"/>
  <c r="N51" i="9"/>
  <c r="M51" i="9"/>
  <c r="F51" i="9"/>
  <c r="U51" i="9" s="1"/>
  <c r="L51" i="9"/>
  <c r="AA51" i="9" s="1"/>
  <c r="I51" i="9"/>
  <c r="X51" i="9" s="1"/>
  <c r="G51" i="9"/>
  <c r="V51" i="9" s="1"/>
  <c r="E51" i="9"/>
  <c r="T51" i="9" s="1"/>
  <c r="J51" i="9"/>
  <c r="Y51" i="9" s="1"/>
  <c r="K51" i="9"/>
  <c r="Z51" i="9" s="1"/>
  <c r="H51" i="9"/>
  <c r="W51" i="9" s="1"/>
  <c r="L321" i="9"/>
  <c r="AA321" i="9" s="1"/>
  <c r="J321" i="9"/>
  <c r="Y321" i="9" s="1"/>
  <c r="M321" i="9"/>
  <c r="E321" i="9"/>
  <c r="T321" i="9" s="1"/>
  <c r="N321" i="9"/>
  <c r="K321" i="9"/>
  <c r="Z321" i="9" s="1"/>
  <c r="H321" i="9"/>
  <c r="W321" i="9" s="1"/>
  <c r="I321" i="9"/>
  <c r="X321" i="9" s="1"/>
  <c r="F321" i="9"/>
  <c r="U321" i="9" s="1"/>
  <c r="G321" i="9"/>
  <c r="V321" i="9" s="1"/>
  <c r="E404" i="9"/>
  <c r="T404" i="9" s="1"/>
  <c r="I404" i="9"/>
  <c r="X404" i="9" s="1"/>
  <c r="G404" i="9"/>
  <c r="V404" i="9" s="1"/>
  <c r="K404" i="9"/>
  <c r="Z404" i="9" s="1"/>
  <c r="M404" i="9"/>
  <c r="J404" i="9"/>
  <c r="Y404" i="9" s="1"/>
  <c r="L404" i="9"/>
  <c r="AA404" i="9" s="1"/>
  <c r="F404" i="9"/>
  <c r="U404" i="9" s="1"/>
  <c r="N404" i="9"/>
  <c r="H404" i="9"/>
  <c r="W404" i="9" s="1"/>
  <c r="N287" i="9"/>
  <c r="E287" i="9"/>
  <c r="T287" i="9" s="1"/>
  <c r="M287" i="9"/>
  <c r="I287" i="9"/>
  <c r="X287" i="9" s="1"/>
  <c r="G287" i="9"/>
  <c r="V287" i="9" s="1"/>
  <c r="L287" i="9"/>
  <c r="AA287" i="9" s="1"/>
  <c r="K287" i="9"/>
  <c r="Z287" i="9" s="1"/>
  <c r="F287" i="9"/>
  <c r="U287" i="9" s="1"/>
  <c r="H287" i="9"/>
  <c r="W287" i="9" s="1"/>
  <c r="J287" i="9"/>
  <c r="Y287" i="9" s="1"/>
  <c r="M24" i="9"/>
  <c r="I24" i="9"/>
  <c r="X24" i="9" s="1"/>
  <c r="G24" i="9"/>
  <c r="V24" i="9" s="1"/>
  <c r="K24" i="9"/>
  <c r="Z24" i="9" s="1"/>
  <c r="J24" i="9"/>
  <c r="Y24" i="9" s="1"/>
  <c r="E24" i="9"/>
  <c r="T24" i="9" s="1"/>
  <c r="F24" i="9"/>
  <c r="U24" i="9" s="1"/>
  <c r="H24" i="9"/>
  <c r="W24" i="9" s="1"/>
  <c r="L24" i="9"/>
  <c r="AA24" i="9" s="1"/>
  <c r="N24" i="9"/>
  <c r="E416" i="10"/>
  <c r="R416" i="10" s="1"/>
  <c r="J416" i="10"/>
  <c r="W416" i="10" s="1"/>
  <c r="G416" i="10"/>
  <c r="T416" i="10" s="1"/>
  <c r="L416" i="10"/>
  <c r="Y416" i="10" s="1"/>
  <c r="F416" i="10"/>
  <c r="S416" i="10" s="1"/>
  <c r="I416" i="10"/>
  <c r="V416" i="10" s="1"/>
  <c r="K416" i="10"/>
  <c r="X416" i="10" s="1"/>
  <c r="H416" i="10"/>
  <c r="U416" i="10" s="1"/>
  <c r="F371" i="10"/>
  <c r="H371" i="10"/>
  <c r="J371" i="10"/>
  <c r="I371" i="10"/>
  <c r="L371" i="10"/>
  <c r="G371" i="10"/>
  <c r="E371" i="10"/>
  <c r="K371" i="10"/>
  <c r="J418" i="10"/>
  <c r="W418" i="10" s="1"/>
  <c r="F418" i="10"/>
  <c r="S418" i="10" s="1"/>
  <c r="E418" i="10"/>
  <c r="R418" i="10" s="1"/>
  <c r="G418" i="10"/>
  <c r="T418" i="10" s="1"/>
  <c r="L418" i="10"/>
  <c r="Y418" i="10" s="1"/>
  <c r="I418" i="10"/>
  <c r="V418" i="10" s="1"/>
  <c r="H418" i="10"/>
  <c r="U418" i="10" s="1"/>
  <c r="K418" i="10"/>
  <c r="X418" i="10" s="1"/>
  <c r="J162" i="10"/>
  <c r="K162" i="10"/>
  <c r="F158" i="10"/>
  <c r="H63" i="10"/>
  <c r="G63" i="10"/>
  <c r="E59" i="10"/>
  <c r="N419" i="9"/>
  <c r="I419" i="9"/>
  <c r="X419" i="9" s="1"/>
  <c r="H419" i="9"/>
  <c r="W419" i="9" s="1"/>
  <c r="K419" i="9"/>
  <c r="Z419" i="9" s="1"/>
  <c r="J419" i="9"/>
  <c r="Y419" i="9" s="1"/>
  <c r="E419" i="9"/>
  <c r="T419" i="9" s="1"/>
  <c r="M419" i="9"/>
  <c r="L419" i="9"/>
  <c r="AA419" i="9" s="1"/>
  <c r="G419" i="9"/>
  <c r="V419" i="9" s="1"/>
  <c r="F419" i="9"/>
  <c r="U419" i="9" s="1"/>
  <c r="N301" i="9"/>
  <c r="K301" i="9"/>
  <c r="Z301" i="9" s="1"/>
  <c r="L301" i="9"/>
  <c r="AA301" i="9" s="1"/>
  <c r="E301" i="9"/>
  <c r="T301" i="9" s="1"/>
  <c r="M301" i="9"/>
  <c r="F301" i="9"/>
  <c r="U301" i="9" s="1"/>
  <c r="G301" i="9"/>
  <c r="V301" i="9" s="1"/>
  <c r="H301" i="9"/>
  <c r="W301" i="9" s="1"/>
  <c r="I301" i="9"/>
  <c r="X301" i="9" s="1"/>
  <c r="J301" i="9"/>
  <c r="Y301" i="9" s="1"/>
  <c r="N23" i="9"/>
  <c r="K23" i="9"/>
  <c r="Z23" i="9" s="1"/>
  <c r="F23" i="9"/>
  <c r="U23" i="9" s="1"/>
  <c r="E23" i="9"/>
  <c r="T23" i="9" s="1"/>
  <c r="H23" i="9"/>
  <c r="W23" i="9" s="1"/>
  <c r="G23" i="9"/>
  <c r="V23" i="9" s="1"/>
  <c r="J23" i="9"/>
  <c r="Y23" i="9" s="1"/>
  <c r="I23" i="9"/>
  <c r="X23" i="9" s="1"/>
  <c r="L23" i="9"/>
  <c r="AA23" i="9" s="1"/>
  <c r="M23" i="9"/>
  <c r="N11" i="9"/>
  <c r="K11" i="9"/>
  <c r="Z11" i="9" s="1"/>
  <c r="F11" i="9"/>
  <c r="U11" i="9" s="1"/>
  <c r="E11" i="9"/>
  <c r="T11" i="9" s="1"/>
  <c r="G11" i="9"/>
  <c r="V11" i="9" s="1"/>
  <c r="L11" i="9"/>
  <c r="AA11" i="9" s="1"/>
  <c r="I11" i="9"/>
  <c r="X11" i="9" s="1"/>
  <c r="M11" i="9"/>
  <c r="H11" i="9"/>
  <c r="W11" i="9" s="1"/>
  <c r="J11" i="9"/>
  <c r="Y11" i="9" s="1"/>
  <c r="N7" i="9"/>
  <c r="K7" i="9"/>
  <c r="Z7" i="9" s="1"/>
  <c r="F7" i="9"/>
  <c r="U7" i="9" s="1"/>
  <c r="E7" i="9"/>
  <c r="T7" i="9" s="1"/>
  <c r="M7" i="9"/>
  <c r="H7" i="9"/>
  <c r="W7" i="9" s="1"/>
  <c r="J7" i="9"/>
  <c r="Y7" i="9" s="1"/>
  <c r="G7" i="9"/>
  <c r="V7" i="9" s="1"/>
  <c r="L7" i="9"/>
  <c r="AA7" i="9" s="1"/>
  <c r="I7" i="9"/>
  <c r="X7" i="9" s="1"/>
  <c r="I416" i="9"/>
  <c r="X416" i="9" s="1"/>
  <c r="M416" i="9"/>
  <c r="G416" i="9"/>
  <c r="V416" i="9" s="1"/>
  <c r="E416" i="9"/>
  <c r="T416" i="9" s="1"/>
  <c r="K416" i="9"/>
  <c r="Z416" i="9" s="1"/>
  <c r="N416" i="9"/>
  <c r="F416" i="9"/>
  <c r="U416" i="9" s="1"/>
  <c r="L416" i="9"/>
  <c r="AA416" i="9" s="1"/>
  <c r="J416" i="9"/>
  <c r="Y416" i="9" s="1"/>
  <c r="H416" i="9"/>
  <c r="W416" i="9" s="1"/>
  <c r="E402" i="9"/>
  <c r="T402" i="9" s="1"/>
  <c r="G402" i="9"/>
  <c r="V402" i="9" s="1"/>
  <c r="I402" i="9"/>
  <c r="X402" i="9" s="1"/>
  <c r="K402" i="9"/>
  <c r="Z402" i="9" s="1"/>
  <c r="M402" i="9"/>
  <c r="F402" i="9"/>
  <c r="U402" i="9" s="1"/>
  <c r="N402" i="9"/>
  <c r="H402" i="9"/>
  <c r="W402" i="9" s="1"/>
  <c r="J402" i="9"/>
  <c r="Y402" i="9" s="1"/>
  <c r="L402" i="9"/>
  <c r="AA402" i="9" s="1"/>
  <c r="K388" i="9"/>
  <c r="Z388" i="9" s="1"/>
  <c r="I388" i="9"/>
  <c r="X388" i="9" s="1"/>
  <c r="G388" i="9"/>
  <c r="V388" i="9" s="1"/>
  <c r="M388" i="9"/>
  <c r="E388" i="9"/>
  <c r="T388" i="9" s="1"/>
  <c r="F388" i="9"/>
  <c r="U388" i="9" s="1"/>
  <c r="N388" i="9"/>
  <c r="H388" i="9"/>
  <c r="W388" i="9" s="1"/>
  <c r="J388" i="9"/>
  <c r="Y388" i="9" s="1"/>
  <c r="L388" i="9"/>
  <c r="AA388" i="9" s="1"/>
  <c r="N345" i="9"/>
  <c r="E345" i="9"/>
  <c r="T345" i="9" s="1"/>
  <c r="M345" i="9"/>
  <c r="L345" i="9"/>
  <c r="AA345" i="9" s="1"/>
  <c r="G345" i="9"/>
  <c r="V345" i="9" s="1"/>
  <c r="F345" i="9"/>
  <c r="U345" i="9" s="1"/>
  <c r="I345" i="9"/>
  <c r="X345" i="9" s="1"/>
  <c r="H345" i="9"/>
  <c r="W345" i="9" s="1"/>
  <c r="K345" i="9"/>
  <c r="Z345" i="9" s="1"/>
  <c r="J345" i="9"/>
  <c r="Y345" i="9" s="1"/>
  <c r="M328" i="9"/>
  <c r="I328" i="9"/>
  <c r="X328" i="9" s="1"/>
  <c r="E328" i="9"/>
  <c r="T328" i="9" s="1"/>
  <c r="G328" i="9"/>
  <c r="V328" i="9" s="1"/>
  <c r="K328" i="9"/>
  <c r="Z328" i="9" s="1"/>
  <c r="N328" i="9"/>
  <c r="F328" i="9"/>
  <c r="U328" i="9" s="1"/>
  <c r="L328" i="9"/>
  <c r="AA328" i="9" s="1"/>
  <c r="J328" i="9"/>
  <c r="Y328" i="9" s="1"/>
  <c r="H328" i="9"/>
  <c r="W328" i="9" s="1"/>
  <c r="N299" i="9"/>
  <c r="G299" i="9"/>
  <c r="V299" i="9" s="1"/>
  <c r="L299" i="9"/>
  <c r="AA299" i="9" s="1"/>
  <c r="I299" i="9"/>
  <c r="X299" i="9" s="1"/>
  <c r="F299" i="9"/>
  <c r="U299" i="9" s="1"/>
  <c r="K299" i="9"/>
  <c r="Z299" i="9" s="1"/>
  <c r="H299" i="9"/>
  <c r="W299" i="9" s="1"/>
  <c r="E299" i="9"/>
  <c r="T299" i="9" s="1"/>
  <c r="M299" i="9"/>
  <c r="J299" i="9"/>
  <c r="Y299" i="9" s="1"/>
  <c r="N25" i="9"/>
  <c r="G25" i="9"/>
  <c r="V25" i="9" s="1"/>
  <c r="F25" i="9"/>
  <c r="U25" i="9" s="1"/>
  <c r="E25" i="9"/>
  <c r="T25" i="9" s="1"/>
  <c r="J25" i="9"/>
  <c r="Y25" i="9" s="1"/>
  <c r="I25" i="9"/>
  <c r="X25" i="9" s="1"/>
  <c r="L25" i="9"/>
  <c r="AA25" i="9" s="1"/>
  <c r="K25" i="9"/>
  <c r="Z25" i="9" s="1"/>
  <c r="M25" i="9"/>
  <c r="H25" i="9"/>
  <c r="W25" i="9" s="1"/>
  <c r="N17" i="9"/>
  <c r="G17" i="9"/>
  <c r="V17" i="9" s="1"/>
  <c r="F17" i="9"/>
  <c r="U17" i="9" s="1"/>
  <c r="K17" i="9"/>
  <c r="Z17" i="9" s="1"/>
  <c r="J17" i="9"/>
  <c r="Y17" i="9" s="1"/>
  <c r="M17" i="9"/>
  <c r="L17" i="9"/>
  <c r="AA17" i="9" s="1"/>
  <c r="E17" i="9"/>
  <c r="T17" i="9" s="1"/>
  <c r="I17" i="9"/>
  <c r="X17" i="9" s="1"/>
  <c r="H17" i="9"/>
  <c r="W17" i="9" s="1"/>
  <c r="E318" i="9"/>
  <c r="T318" i="9" s="1"/>
  <c r="G318" i="9"/>
  <c r="V318" i="9" s="1"/>
  <c r="I318" i="9"/>
  <c r="X318" i="9" s="1"/>
  <c r="K318" i="9"/>
  <c r="Z318" i="9" s="1"/>
  <c r="M318" i="9"/>
  <c r="J318" i="9"/>
  <c r="Y318" i="9" s="1"/>
  <c r="H318" i="9"/>
  <c r="W318" i="9" s="1"/>
  <c r="N318" i="9"/>
  <c r="F318" i="9"/>
  <c r="U318" i="9" s="1"/>
  <c r="L318" i="9"/>
  <c r="AA318" i="9" s="1"/>
  <c r="G301" i="10"/>
  <c r="I301" i="10"/>
  <c r="K301" i="10"/>
  <c r="E301" i="10"/>
  <c r="L301" i="10"/>
  <c r="F301" i="10"/>
  <c r="H301" i="10"/>
  <c r="J301" i="10"/>
  <c r="E32" i="9"/>
  <c r="T32" i="9" s="1"/>
  <c r="I32" i="9"/>
  <c r="X32" i="9" s="1"/>
  <c r="G32" i="9"/>
  <c r="V32" i="9" s="1"/>
  <c r="M32" i="9"/>
  <c r="K32" i="9"/>
  <c r="Z32" i="9" s="1"/>
  <c r="J32" i="9"/>
  <c r="Y32" i="9" s="1"/>
  <c r="L32" i="9"/>
  <c r="AA32" i="9" s="1"/>
  <c r="N32" i="9"/>
  <c r="F32" i="9"/>
  <c r="U32" i="9" s="1"/>
  <c r="H32" i="9"/>
  <c r="W32" i="9" s="1"/>
  <c r="L329" i="9"/>
  <c r="AA329" i="9" s="1"/>
  <c r="N329" i="9"/>
  <c r="I329" i="9"/>
  <c r="X329" i="9" s="1"/>
  <c r="G329" i="9"/>
  <c r="V329" i="9" s="1"/>
  <c r="F329" i="9"/>
  <c r="U329" i="9" s="1"/>
  <c r="M329" i="9"/>
  <c r="E329" i="9"/>
  <c r="T329" i="9" s="1"/>
  <c r="J329" i="9"/>
  <c r="Y329" i="9" s="1"/>
  <c r="K329" i="9"/>
  <c r="Z329" i="9" s="1"/>
  <c r="H329" i="9"/>
  <c r="W329" i="9" s="1"/>
  <c r="K322" i="9"/>
  <c r="Z322" i="9" s="1"/>
  <c r="I322" i="9"/>
  <c r="X322" i="9" s="1"/>
  <c r="M322" i="9"/>
  <c r="G322" i="9"/>
  <c r="V322" i="9" s="1"/>
  <c r="E322" i="9"/>
  <c r="T322" i="9" s="1"/>
  <c r="L322" i="9"/>
  <c r="AA322" i="9" s="1"/>
  <c r="J322" i="9"/>
  <c r="Y322" i="9" s="1"/>
  <c r="H322" i="9"/>
  <c r="W322" i="9" s="1"/>
  <c r="N322" i="9"/>
  <c r="F322" i="9"/>
  <c r="U322" i="9" s="1"/>
  <c r="F319" i="10"/>
  <c r="H319" i="10"/>
  <c r="L319" i="10"/>
  <c r="K319" i="10"/>
  <c r="E319" i="10"/>
  <c r="I319" i="10"/>
  <c r="J319" i="10"/>
  <c r="G319" i="10"/>
  <c r="G299" i="10"/>
  <c r="E299" i="10"/>
  <c r="F299" i="10"/>
  <c r="I299" i="10"/>
  <c r="K299" i="10"/>
  <c r="L299" i="10"/>
  <c r="J299" i="10"/>
  <c r="H299" i="10"/>
  <c r="M26" i="9"/>
  <c r="E26" i="9"/>
  <c r="T26" i="9" s="1"/>
  <c r="G26" i="9"/>
  <c r="V26" i="9" s="1"/>
  <c r="K26" i="9"/>
  <c r="Z26" i="9" s="1"/>
  <c r="F26" i="9"/>
  <c r="U26" i="9" s="1"/>
  <c r="N26" i="9"/>
  <c r="I26" i="9"/>
  <c r="X26" i="9" s="1"/>
  <c r="H26" i="9"/>
  <c r="W26" i="9" s="1"/>
  <c r="J26" i="9"/>
  <c r="Y26" i="9" s="1"/>
  <c r="L26" i="9"/>
  <c r="AA26" i="9" s="1"/>
  <c r="J414" i="10"/>
  <c r="W414" i="10" s="1"/>
  <c r="E414" i="10"/>
  <c r="R414" i="10" s="1"/>
  <c r="F414" i="10"/>
  <c r="S414" i="10" s="1"/>
  <c r="G414" i="10"/>
  <c r="T414" i="10" s="1"/>
  <c r="L414" i="10"/>
  <c r="Y414" i="10" s="1"/>
  <c r="I414" i="10"/>
  <c r="V414" i="10" s="1"/>
  <c r="H414" i="10"/>
  <c r="U414" i="10" s="1"/>
  <c r="K414" i="10"/>
  <c r="X414" i="10" s="1"/>
  <c r="F400" i="10"/>
  <c r="S400" i="10" s="1"/>
  <c r="H400" i="10"/>
  <c r="U400" i="10" s="1"/>
  <c r="L400" i="10"/>
  <c r="Y400" i="10" s="1"/>
  <c r="E400" i="10"/>
  <c r="R400" i="10" s="1"/>
  <c r="K400" i="10"/>
  <c r="X400" i="10" s="1"/>
  <c r="I400" i="10"/>
  <c r="V400" i="10" s="1"/>
  <c r="J400" i="10"/>
  <c r="W400" i="10" s="1"/>
  <c r="G400" i="10"/>
  <c r="T400" i="10" s="1"/>
  <c r="N391" i="9"/>
  <c r="F391" i="9"/>
  <c r="U391" i="9" s="1"/>
  <c r="L391" i="9"/>
  <c r="AA391" i="9" s="1"/>
  <c r="J391" i="9"/>
  <c r="Y391" i="9" s="1"/>
  <c r="K391" i="9"/>
  <c r="Z391" i="9" s="1"/>
  <c r="H391" i="9"/>
  <c r="W391" i="9" s="1"/>
  <c r="I391" i="9"/>
  <c r="X391" i="9" s="1"/>
  <c r="G391" i="9"/>
  <c r="V391" i="9" s="1"/>
  <c r="M391" i="9"/>
  <c r="E391" i="9"/>
  <c r="T391" i="9" s="1"/>
  <c r="J386" i="10"/>
  <c r="E386" i="10"/>
  <c r="G386" i="10"/>
  <c r="F386" i="10"/>
  <c r="H386" i="10"/>
  <c r="K386" i="10"/>
  <c r="I386" i="10"/>
  <c r="L386" i="10"/>
  <c r="K374" i="9"/>
  <c r="Z374" i="9" s="1"/>
  <c r="I374" i="9"/>
  <c r="X374" i="9" s="1"/>
  <c r="M374" i="9"/>
  <c r="G374" i="9"/>
  <c r="V374" i="9" s="1"/>
  <c r="E374" i="9"/>
  <c r="T374" i="9" s="1"/>
  <c r="J374" i="9"/>
  <c r="Y374" i="9" s="1"/>
  <c r="H374" i="9"/>
  <c r="W374" i="9" s="1"/>
  <c r="N374" i="9"/>
  <c r="F374" i="9"/>
  <c r="U374" i="9" s="1"/>
  <c r="L374" i="9"/>
  <c r="AA374" i="9" s="1"/>
  <c r="J369" i="10"/>
  <c r="F369" i="10"/>
  <c r="H369" i="10"/>
  <c r="L369" i="10"/>
  <c r="K369" i="10"/>
  <c r="E369" i="10"/>
  <c r="I369" i="10"/>
  <c r="G369" i="10"/>
  <c r="F343" i="10"/>
  <c r="L343" i="10"/>
  <c r="G343" i="10"/>
  <c r="I343" i="10"/>
  <c r="H343" i="10"/>
  <c r="K343" i="10"/>
  <c r="J343" i="10"/>
  <c r="E343" i="10"/>
  <c r="F326" i="10"/>
  <c r="L326" i="10"/>
  <c r="H326" i="10"/>
  <c r="I326" i="10"/>
  <c r="G326" i="10"/>
  <c r="E326" i="10"/>
  <c r="J326" i="10"/>
  <c r="K326" i="10"/>
  <c r="I159" i="9"/>
  <c r="X159" i="9" s="1"/>
  <c r="K159" i="9"/>
  <c r="Z159" i="9" s="1"/>
  <c r="M159" i="9"/>
  <c r="N159" i="9"/>
  <c r="E159" i="9"/>
  <c r="T159" i="9" s="1"/>
  <c r="G159" i="9"/>
  <c r="V159" i="9" s="1"/>
  <c r="H159" i="9"/>
  <c r="W159" i="9" s="1"/>
  <c r="J159" i="9"/>
  <c r="Y159" i="9" s="1"/>
  <c r="L159" i="9"/>
  <c r="AA159" i="9" s="1"/>
  <c r="F159" i="9"/>
  <c r="U159" i="9" s="1"/>
  <c r="G60" i="9"/>
  <c r="V60" i="9" s="1"/>
  <c r="E60" i="9"/>
  <c r="T60" i="9" s="1"/>
  <c r="I60" i="9"/>
  <c r="X60" i="9" s="1"/>
  <c r="K60" i="9"/>
  <c r="Z60" i="9" s="1"/>
  <c r="M60" i="9"/>
  <c r="N60" i="9"/>
  <c r="F60" i="9"/>
  <c r="U60" i="9" s="1"/>
  <c r="L60" i="9"/>
  <c r="AA60" i="9" s="1"/>
  <c r="J60" i="9"/>
  <c r="Y60" i="9" s="1"/>
  <c r="H60" i="9"/>
  <c r="W60" i="9" s="1"/>
  <c r="E284" i="9"/>
  <c r="T284" i="9" s="1"/>
  <c r="G284" i="9"/>
  <c r="V284" i="9" s="1"/>
  <c r="I284" i="9"/>
  <c r="X284" i="9" s="1"/>
  <c r="K284" i="9"/>
  <c r="Z284" i="9" s="1"/>
  <c r="M284" i="9"/>
  <c r="L284" i="9"/>
  <c r="AA284" i="9" s="1"/>
  <c r="H284" i="9"/>
  <c r="W284" i="9" s="1"/>
  <c r="F284" i="9"/>
  <c r="U284" i="9" s="1"/>
  <c r="J284" i="9"/>
  <c r="Y284" i="9" s="1"/>
  <c r="N284" i="9"/>
  <c r="N13" i="9"/>
  <c r="G13" i="9"/>
  <c r="V13" i="9" s="1"/>
  <c r="F13" i="9"/>
  <c r="U13" i="9" s="1"/>
  <c r="I13" i="9"/>
  <c r="X13" i="9" s="1"/>
  <c r="K13" i="9"/>
  <c r="Z13" i="9" s="1"/>
  <c r="H13" i="9"/>
  <c r="W13" i="9" s="1"/>
  <c r="M13" i="9"/>
  <c r="J13" i="9"/>
  <c r="Y13" i="9" s="1"/>
  <c r="E13" i="9"/>
  <c r="T13" i="9" s="1"/>
  <c r="L13" i="9"/>
  <c r="AA13" i="9" s="1"/>
  <c r="N355" i="9"/>
  <c r="I355" i="9"/>
  <c r="X355" i="9" s="1"/>
  <c r="L355" i="9"/>
  <c r="AA355" i="9" s="1"/>
  <c r="K355" i="9"/>
  <c r="Z355" i="9" s="1"/>
  <c r="F355" i="9"/>
  <c r="U355" i="9" s="1"/>
  <c r="E355" i="9"/>
  <c r="T355" i="9" s="1"/>
  <c r="M355" i="9"/>
  <c r="H355" i="9"/>
  <c r="W355" i="9" s="1"/>
  <c r="G355" i="9"/>
  <c r="V355" i="9" s="1"/>
  <c r="J355" i="9"/>
  <c r="Y355" i="9" s="1"/>
  <c r="G297" i="10"/>
  <c r="I297" i="10"/>
  <c r="K297" i="10"/>
  <c r="E297" i="10"/>
  <c r="F297" i="10"/>
  <c r="J297" i="10"/>
  <c r="H297" i="10"/>
  <c r="L297" i="10"/>
  <c r="I28" i="9"/>
  <c r="X28" i="9" s="1"/>
  <c r="M28" i="9"/>
  <c r="G28" i="9"/>
  <c r="V28" i="9" s="1"/>
  <c r="K28" i="9"/>
  <c r="Z28" i="9" s="1"/>
  <c r="E28" i="9"/>
  <c r="T28" i="9" s="1"/>
  <c r="J28" i="9"/>
  <c r="Y28" i="9" s="1"/>
  <c r="H28" i="9"/>
  <c r="W28" i="9" s="1"/>
  <c r="L28" i="9"/>
  <c r="AA28" i="9" s="1"/>
  <c r="N28" i="9"/>
  <c r="F28" i="9"/>
  <c r="U28" i="9" s="1"/>
  <c r="F412" i="10"/>
  <c r="S412" i="10" s="1"/>
  <c r="J412" i="10"/>
  <c r="W412" i="10" s="1"/>
  <c r="E412" i="10"/>
  <c r="R412" i="10" s="1"/>
  <c r="G412" i="10"/>
  <c r="T412" i="10" s="1"/>
  <c r="L412" i="10"/>
  <c r="Y412" i="10" s="1"/>
  <c r="I412" i="10"/>
  <c r="V412" i="10" s="1"/>
  <c r="H412" i="10"/>
  <c r="U412" i="10" s="1"/>
  <c r="K412" i="10"/>
  <c r="X412" i="10" s="1"/>
  <c r="N389" i="9"/>
  <c r="K389" i="9"/>
  <c r="Z389" i="9" s="1"/>
  <c r="F389" i="9"/>
  <c r="U389" i="9" s="1"/>
  <c r="E389" i="9"/>
  <c r="T389" i="9" s="1"/>
  <c r="M389" i="9"/>
  <c r="H389" i="9"/>
  <c r="W389" i="9" s="1"/>
  <c r="G389" i="9"/>
  <c r="V389" i="9" s="1"/>
  <c r="J389" i="9"/>
  <c r="Y389" i="9" s="1"/>
  <c r="I389" i="9"/>
  <c r="X389" i="9" s="1"/>
  <c r="L389" i="9"/>
  <c r="AA389" i="9" s="1"/>
  <c r="F353" i="10"/>
  <c r="L353" i="10"/>
  <c r="H353" i="10"/>
  <c r="G353" i="10"/>
  <c r="J353" i="10"/>
  <c r="I353" i="10"/>
  <c r="K353" i="10"/>
  <c r="E353" i="10"/>
  <c r="L72" i="9"/>
  <c r="AA72" i="9" s="1"/>
  <c r="K72" i="9"/>
  <c r="Z72" i="9" s="1"/>
  <c r="H72" i="9"/>
  <c r="W72" i="9" s="1"/>
  <c r="F72" i="9"/>
  <c r="U72" i="9" s="1"/>
  <c r="I72" i="9"/>
  <c r="X72" i="9" s="1"/>
  <c r="J72" i="9"/>
  <c r="Y72" i="9" s="1"/>
  <c r="G72" i="9"/>
  <c r="V72" i="9" s="1"/>
  <c r="N72" i="9"/>
  <c r="E72" i="9"/>
  <c r="T72" i="9" s="1"/>
  <c r="M72" i="9"/>
  <c r="N21" i="9"/>
  <c r="G21" i="9"/>
  <c r="V21" i="9" s="1"/>
  <c r="F21" i="9"/>
  <c r="U21" i="9" s="1"/>
  <c r="M21" i="9"/>
  <c r="E21" i="9"/>
  <c r="T21" i="9" s="1"/>
  <c r="H21" i="9"/>
  <c r="W21" i="9" s="1"/>
  <c r="I21" i="9"/>
  <c r="X21" i="9" s="1"/>
  <c r="J21" i="9"/>
  <c r="Y21" i="9" s="1"/>
  <c r="K21" i="9"/>
  <c r="Z21" i="9" s="1"/>
  <c r="L21" i="9"/>
  <c r="AA21" i="9" s="1"/>
  <c r="E386" i="9"/>
  <c r="T386" i="9" s="1"/>
  <c r="I386" i="9"/>
  <c r="X386" i="9" s="1"/>
  <c r="G386" i="9"/>
  <c r="V386" i="9" s="1"/>
  <c r="M386" i="9"/>
  <c r="K386" i="9"/>
  <c r="Z386" i="9" s="1"/>
  <c r="J386" i="9"/>
  <c r="Y386" i="9" s="1"/>
  <c r="L386" i="9"/>
  <c r="AA386" i="9" s="1"/>
  <c r="F386" i="9"/>
  <c r="U386" i="9" s="1"/>
  <c r="N386" i="9"/>
  <c r="H386" i="9"/>
  <c r="W386" i="9" s="1"/>
  <c r="J372" i="10"/>
  <c r="F372" i="10"/>
  <c r="H372" i="10"/>
  <c r="E372" i="10"/>
  <c r="K372" i="10"/>
  <c r="I372" i="10"/>
  <c r="G372" i="10"/>
  <c r="L372" i="10"/>
  <c r="I36" i="9"/>
  <c r="X36" i="9" s="1"/>
  <c r="E36" i="9"/>
  <c r="T36" i="9" s="1"/>
  <c r="M36" i="9"/>
  <c r="G36" i="9"/>
  <c r="V36" i="9" s="1"/>
  <c r="J36" i="9"/>
  <c r="Y36" i="9" s="1"/>
  <c r="K36" i="9"/>
  <c r="Z36" i="9" s="1"/>
  <c r="N36" i="9"/>
  <c r="F36" i="9"/>
  <c r="U36" i="9" s="1"/>
  <c r="H36" i="9"/>
  <c r="W36" i="9" s="1"/>
  <c r="L36" i="9"/>
  <c r="AA36" i="9" s="1"/>
  <c r="L393" i="9"/>
  <c r="AA393" i="9" s="1"/>
  <c r="F393" i="9"/>
  <c r="U393" i="9" s="1"/>
  <c r="M393" i="9"/>
  <c r="E393" i="9"/>
  <c r="T393" i="9" s="1"/>
  <c r="J393" i="9"/>
  <c r="Y393" i="9" s="1"/>
  <c r="K393" i="9"/>
  <c r="Z393" i="9" s="1"/>
  <c r="H393" i="9"/>
  <c r="W393" i="9" s="1"/>
  <c r="N393" i="9"/>
  <c r="I393" i="9"/>
  <c r="X393" i="9" s="1"/>
  <c r="G393" i="9"/>
  <c r="V393" i="9" s="1"/>
  <c r="G342" i="9"/>
  <c r="V342" i="9" s="1"/>
  <c r="I342" i="9"/>
  <c r="X342" i="9" s="1"/>
  <c r="K342" i="9"/>
  <c r="Z342" i="9" s="1"/>
  <c r="M342" i="9"/>
  <c r="E342" i="9"/>
  <c r="T342" i="9" s="1"/>
  <c r="L342" i="9"/>
  <c r="AA342" i="9" s="1"/>
  <c r="F342" i="9"/>
  <c r="U342" i="9" s="1"/>
  <c r="N342" i="9"/>
  <c r="H342" i="9"/>
  <c r="W342" i="9" s="1"/>
  <c r="J342" i="9"/>
  <c r="Y342" i="9" s="1"/>
  <c r="E46" i="9"/>
  <c r="T46" i="9" s="1"/>
  <c r="G46" i="9"/>
  <c r="V46" i="9" s="1"/>
  <c r="I46" i="9"/>
  <c r="X46" i="9" s="1"/>
  <c r="K46" i="9"/>
  <c r="Z46" i="9" s="1"/>
  <c r="M46" i="9"/>
  <c r="F46" i="9"/>
  <c r="U46" i="9" s="1"/>
  <c r="N46" i="9"/>
  <c r="H46" i="9"/>
  <c r="W46" i="9" s="1"/>
  <c r="J46" i="9"/>
  <c r="Y46" i="9" s="1"/>
  <c r="L46" i="9"/>
  <c r="AA46" i="9" s="1"/>
  <c r="K47" i="10"/>
  <c r="L47" i="10"/>
  <c r="J56" i="10"/>
  <c r="K56" i="10"/>
  <c r="H56" i="10"/>
  <c r="G56" i="10"/>
  <c r="L56" i="10"/>
  <c r="I56" i="10"/>
  <c r="L24" i="10"/>
  <c r="I24" i="10"/>
  <c r="H24" i="10"/>
  <c r="G24" i="10"/>
  <c r="J24" i="10"/>
  <c r="K24" i="10"/>
  <c r="I41" i="10"/>
  <c r="L41" i="10"/>
  <c r="H18" i="10"/>
  <c r="G18" i="10"/>
  <c r="I18" i="10"/>
  <c r="K51" i="10"/>
  <c r="L51" i="10"/>
  <c r="L40" i="10"/>
  <c r="I40" i="10"/>
  <c r="H40" i="10"/>
  <c r="K40" i="10"/>
  <c r="J40" i="10"/>
  <c r="L52" i="10"/>
  <c r="K52" i="10"/>
  <c r="H52" i="10"/>
  <c r="G52" i="10"/>
  <c r="I52" i="10"/>
  <c r="J52" i="10"/>
  <c r="K22" i="10"/>
  <c r="G46" i="10"/>
  <c r="H22" i="10"/>
  <c r="G22" i="10"/>
  <c r="L22" i="10"/>
  <c r="I22" i="10"/>
  <c r="G55" i="10"/>
  <c r="L55" i="10"/>
  <c r="G44" i="10"/>
  <c r="L44" i="10"/>
  <c r="L48" i="10"/>
  <c r="K48" i="10"/>
  <c r="G48" i="10"/>
  <c r="J48" i="10"/>
  <c r="I48" i="10"/>
  <c r="H48" i="10"/>
  <c r="J16" i="10"/>
  <c r="L16" i="10"/>
  <c r="H50" i="10"/>
  <c r="G50" i="10"/>
  <c r="J50" i="10"/>
  <c r="L43" i="10"/>
  <c r="G43" i="10"/>
  <c r="H36" i="10"/>
  <c r="G36" i="10"/>
  <c r="J36" i="10"/>
  <c r="I36" i="10"/>
  <c r="L36" i="10"/>
  <c r="H20" i="10"/>
  <c r="I20" i="10"/>
  <c r="J20" i="10"/>
  <c r="G20" i="10"/>
  <c r="K20" i="10"/>
  <c r="L20" i="10"/>
  <c r="H42" i="10"/>
  <c r="L42" i="10"/>
  <c r="L54" i="10"/>
  <c r="K54" i="10"/>
  <c r="H54" i="10"/>
  <c r="J46" i="10"/>
  <c r="K46" i="10"/>
  <c r="I46" i="10"/>
  <c r="I54" i="10"/>
  <c r="L26" i="10"/>
  <c r="L46" i="10"/>
  <c r="G40" i="10"/>
  <c r="K18" i="10"/>
  <c r="K50" i="10"/>
  <c r="L18" i="10"/>
  <c r="G37" i="10"/>
  <c r="L50" i="10"/>
  <c r="L39" i="10"/>
  <c r="I50" i="10"/>
  <c r="J18" i="10"/>
  <c r="L38" i="10"/>
  <c r="J54" i="10"/>
  <c r="L25" i="10"/>
  <c r="F294" i="10"/>
  <c r="H294" i="10"/>
  <c r="E294" i="10"/>
  <c r="J294" i="10"/>
  <c r="I294" i="10"/>
  <c r="K294" i="10"/>
  <c r="G294" i="10"/>
  <c r="Y338" i="10"/>
  <c r="U338" i="10"/>
  <c r="S338" i="10"/>
  <c r="W338" i="10"/>
  <c r="R338" i="10"/>
  <c r="V338" i="10"/>
  <c r="T338" i="10"/>
  <c r="X338" i="10"/>
  <c r="F286" i="10"/>
  <c r="H286" i="10"/>
  <c r="E286" i="10"/>
  <c r="J286" i="10"/>
  <c r="I286" i="10"/>
  <c r="K286" i="10"/>
  <c r="G286" i="10"/>
  <c r="F284" i="10"/>
  <c r="H284" i="10"/>
  <c r="E284" i="10"/>
  <c r="J284" i="10"/>
  <c r="I284" i="10"/>
  <c r="K284" i="10"/>
  <c r="G284" i="10"/>
  <c r="F282" i="10"/>
  <c r="H282" i="10"/>
  <c r="E282" i="10"/>
  <c r="J282" i="10"/>
  <c r="I282" i="10"/>
  <c r="K282" i="10"/>
  <c r="G282" i="10"/>
  <c r="Y336" i="10"/>
  <c r="U336" i="10"/>
  <c r="S336" i="10"/>
  <c r="W336" i="10"/>
  <c r="R336" i="10"/>
  <c r="V336" i="10"/>
  <c r="T336" i="10"/>
  <c r="X336" i="10"/>
  <c r="S395" i="10"/>
  <c r="Y395" i="10"/>
  <c r="U395" i="10"/>
  <c r="W395" i="10"/>
  <c r="T395" i="10"/>
  <c r="X395" i="10"/>
  <c r="R395" i="10"/>
  <c r="V395" i="10"/>
  <c r="S393" i="10"/>
  <c r="Y393" i="10"/>
  <c r="U393" i="10"/>
  <c r="W393" i="10"/>
  <c r="T393" i="10"/>
  <c r="X393" i="10"/>
  <c r="R393" i="10"/>
  <c r="V393" i="10"/>
  <c r="T391" i="10"/>
  <c r="W389" i="10"/>
  <c r="F287" i="10"/>
  <c r="H287" i="10"/>
  <c r="J287" i="10"/>
  <c r="E287" i="10"/>
  <c r="K287" i="10"/>
  <c r="G287" i="10"/>
  <c r="I287" i="10"/>
  <c r="F285" i="10"/>
  <c r="H285" i="10"/>
  <c r="E285" i="10"/>
  <c r="J285" i="10"/>
  <c r="K285" i="10"/>
  <c r="G285" i="10"/>
  <c r="I285" i="10"/>
  <c r="F283" i="10"/>
  <c r="H283" i="10"/>
  <c r="J283" i="10"/>
  <c r="E283" i="10"/>
  <c r="K283" i="10"/>
  <c r="G283" i="10"/>
  <c r="I283" i="10"/>
  <c r="S396" i="10"/>
  <c r="W396" i="10"/>
  <c r="U396" i="10"/>
  <c r="V396" i="10"/>
  <c r="Y396" i="10"/>
  <c r="T396" i="10"/>
  <c r="X396" i="10"/>
  <c r="R396" i="10"/>
  <c r="S394" i="10"/>
  <c r="Y394" i="10"/>
  <c r="U394" i="10"/>
  <c r="T394" i="10"/>
  <c r="X394" i="10"/>
  <c r="W394" i="10"/>
  <c r="R394" i="10"/>
  <c r="V394" i="10"/>
  <c r="Y392" i="10"/>
  <c r="U392" i="10"/>
  <c r="X392" i="10"/>
  <c r="W392" i="10"/>
  <c r="Y390" i="10"/>
  <c r="W390" i="10"/>
  <c r="V390" i="10"/>
  <c r="Y337" i="10"/>
  <c r="U337" i="10"/>
  <c r="S337" i="10"/>
  <c r="R337" i="10"/>
  <c r="V337" i="10"/>
  <c r="W337" i="10"/>
  <c r="T337" i="10"/>
  <c r="X337" i="10"/>
  <c r="J43" i="10"/>
  <c r="H43" i="10"/>
  <c r="J39" i="10"/>
  <c r="H39" i="10"/>
  <c r="K16" i="10"/>
  <c r="G16" i="10"/>
  <c r="E16" i="10"/>
  <c r="I16" i="10"/>
  <c r="J57" i="10"/>
  <c r="H57" i="10"/>
  <c r="I57" i="10"/>
  <c r="J53" i="10"/>
  <c r="H53" i="10"/>
  <c r="J49" i="10"/>
  <c r="H49" i="10"/>
  <c r="J45" i="10"/>
  <c r="H45" i="10"/>
  <c r="K44" i="10"/>
  <c r="I44" i="10"/>
  <c r="H16" i="10"/>
  <c r="F16" i="10"/>
  <c r="I39" i="10"/>
  <c r="I43" i="10"/>
  <c r="H44" i="10"/>
  <c r="G45" i="10"/>
  <c r="K45" i="10"/>
  <c r="G47" i="10"/>
  <c r="G49" i="10"/>
  <c r="K49" i="10"/>
  <c r="G51" i="10"/>
  <c r="G53" i="10"/>
  <c r="K53" i="10"/>
  <c r="G57" i="10"/>
  <c r="J41" i="10"/>
  <c r="H41" i="10"/>
  <c r="I26" i="10"/>
  <c r="K26" i="10"/>
  <c r="G26" i="10"/>
  <c r="J55" i="10"/>
  <c r="H55" i="10"/>
  <c r="I55" i="10"/>
  <c r="J51" i="10"/>
  <c r="H51" i="10"/>
  <c r="J47" i="10"/>
  <c r="H47" i="10"/>
  <c r="K42" i="10"/>
  <c r="G42" i="10"/>
  <c r="I42" i="10"/>
  <c r="I38" i="10"/>
  <c r="K38" i="10"/>
  <c r="G38" i="10"/>
  <c r="J25" i="10"/>
  <c r="H25" i="10"/>
  <c r="F18" i="10"/>
  <c r="G25" i="10"/>
  <c r="K25" i="10"/>
  <c r="J26" i="10"/>
  <c r="J38" i="10"/>
  <c r="K39" i="10"/>
  <c r="G41" i="10"/>
  <c r="K41" i="10"/>
  <c r="J42" i="10"/>
  <c r="K43" i="10"/>
  <c r="J44" i="10"/>
  <c r="I45" i="10"/>
  <c r="I47" i="10"/>
  <c r="I49" i="10"/>
  <c r="I51" i="10"/>
  <c r="I53" i="10"/>
  <c r="K55" i="10"/>
  <c r="K57" i="10"/>
  <c r="Q388" i="10" l="1"/>
  <c r="P388" i="10"/>
  <c r="O388" i="10"/>
  <c r="P387" i="10"/>
  <c r="O387" i="10"/>
  <c r="U386" i="10"/>
  <c r="P386" i="10"/>
  <c r="O386" i="10"/>
  <c r="Q385" i="10"/>
  <c r="X385" i="10"/>
  <c r="O385" i="10"/>
  <c r="Q384" i="10"/>
  <c r="P384" i="10"/>
  <c r="O384" i="10"/>
  <c r="P383" i="10"/>
  <c r="O383" i="10"/>
  <c r="P382" i="10"/>
  <c r="O382" i="10"/>
  <c r="Q381" i="10"/>
  <c r="X381" i="10"/>
  <c r="O381" i="10"/>
  <c r="Q380" i="10"/>
  <c r="P380" i="10"/>
  <c r="O380" i="10"/>
  <c r="P379" i="10"/>
  <c r="O379" i="10"/>
  <c r="O378" i="10"/>
  <c r="Q377" i="10"/>
  <c r="X377" i="10"/>
  <c r="O377" i="10"/>
  <c r="P376" i="10"/>
  <c r="O376" i="10"/>
  <c r="Q375" i="10"/>
  <c r="O375" i="10"/>
  <c r="V374" i="10"/>
  <c r="O374" i="10"/>
  <c r="Q373" i="10"/>
  <c r="O373" i="10"/>
  <c r="Q372" i="10"/>
  <c r="P372" i="10"/>
  <c r="O372" i="10"/>
  <c r="O371" i="10"/>
  <c r="Q370" i="10"/>
  <c r="P370" i="10"/>
  <c r="O370" i="10"/>
  <c r="O369" i="10"/>
  <c r="R368" i="10"/>
  <c r="O368" i="10"/>
  <c r="Q367" i="10"/>
  <c r="X367" i="10"/>
  <c r="O367" i="10"/>
  <c r="P366" i="10"/>
  <c r="O366" i="10"/>
  <c r="Q365" i="10"/>
  <c r="P365" i="10"/>
  <c r="O365" i="10"/>
  <c r="O364" i="10"/>
  <c r="Q363" i="10"/>
  <c r="V363" i="10"/>
  <c r="O363" i="10"/>
  <c r="Q362" i="10"/>
  <c r="P362" i="10"/>
  <c r="O362" i="10"/>
  <c r="Q361" i="10"/>
  <c r="O361" i="10"/>
  <c r="O360" i="10"/>
  <c r="Q359" i="10"/>
  <c r="O359" i="10"/>
  <c r="Q358" i="10"/>
  <c r="V358" i="10"/>
  <c r="O358" i="10"/>
  <c r="P357" i="10"/>
  <c r="O357" i="10"/>
  <c r="O356" i="10"/>
  <c r="P355" i="10"/>
  <c r="O355" i="10"/>
  <c r="Q354" i="10"/>
  <c r="O354" i="10"/>
  <c r="Q353" i="10"/>
  <c r="P353" i="10"/>
  <c r="O353" i="10"/>
  <c r="O352" i="10"/>
  <c r="O351" i="10"/>
  <c r="Q350" i="10"/>
  <c r="X350" i="10"/>
  <c r="O350" i="10"/>
  <c r="P349" i="10"/>
  <c r="O349" i="10"/>
  <c r="P348" i="10"/>
  <c r="O348" i="10"/>
  <c r="O347" i="10"/>
  <c r="Q346" i="10"/>
  <c r="O346" i="10"/>
  <c r="Q345" i="10"/>
  <c r="P345" i="10"/>
  <c r="O345" i="10"/>
  <c r="Q344" i="10"/>
  <c r="O344" i="10"/>
  <c r="R343" i="10"/>
  <c r="O343" i="10"/>
  <c r="Q342" i="10"/>
  <c r="X342" i="10"/>
  <c r="O342" i="10"/>
  <c r="P341" i="10"/>
  <c r="O341" i="10"/>
  <c r="Q340" i="10"/>
  <c r="O340" i="10"/>
  <c r="P339" i="10"/>
  <c r="O339" i="10"/>
  <c r="Q335" i="10"/>
  <c r="O335" i="10"/>
  <c r="Q334" i="10"/>
  <c r="P334" i="10"/>
  <c r="O334" i="10"/>
  <c r="P333" i="10"/>
  <c r="O333" i="10"/>
  <c r="O332" i="10"/>
  <c r="Q331" i="10"/>
  <c r="X331" i="10"/>
  <c r="O331" i="10"/>
  <c r="O330" i="10"/>
  <c r="O329" i="10"/>
  <c r="O328" i="10"/>
  <c r="Q327" i="10"/>
  <c r="O327" i="10"/>
  <c r="Q326" i="10"/>
  <c r="P326" i="10"/>
  <c r="O326" i="10"/>
  <c r="O325" i="10"/>
  <c r="O324" i="10"/>
  <c r="Q323" i="10"/>
  <c r="O323" i="10"/>
  <c r="P322" i="10"/>
  <c r="O322" i="10"/>
  <c r="U321" i="10"/>
  <c r="P321" i="10"/>
  <c r="O321" i="10"/>
  <c r="O320" i="10"/>
  <c r="Q319" i="10"/>
  <c r="R319" i="10"/>
  <c r="O319" i="10"/>
  <c r="Q318" i="10"/>
  <c r="P318" i="10"/>
  <c r="O318" i="10"/>
  <c r="Q317" i="10"/>
  <c r="T317" i="10"/>
  <c r="O317" i="10"/>
  <c r="P316" i="10"/>
  <c r="O316" i="10"/>
  <c r="Q315" i="10"/>
  <c r="X315" i="10"/>
  <c r="O315" i="10"/>
  <c r="P314" i="10"/>
  <c r="O314" i="10"/>
  <c r="P313" i="10"/>
  <c r="O313" i="10"/>
  <c r="Q312" i="10"/>
  <c r="P312" i="10"/>
  <c r="O312" i="10"/>
  <c r="P311" i="10"/>
  <c r="O311" i="10"/>
  <c r="Q310" i="10"/>
  <c r="O310" i="10"/>
  <c r="X309" i="10"/>
  <c r="O309" i="10"/>
  <c r="T308" i="10"/>
  <c r="O308" i="10"/>
  <c r="Q307" i="10"/>
  <c r="P307" i="10"/>
  <c r="O307" i="10"/>
  <c r="P306" i="10"/>
  <c r="O306" i="10"/>
  <c r="Q305" i="10"/>
  <c r="P305" i="10"/>
  <c r="O305" i="10"/>
  <c r="Y304" i="10"/>
  <c r="O304" i="10"/>
  <c r="Q303" i="10"/>
  <c r="R303" i="10"/>
  <c r="O303" i="10"/>
  <c r="Q302" i="10"/>
  <c r="P302" i="10"/>
  <c r="O302" i="10"/>
  <c r="Q301" i="10"/>
  <c r="O301" i="10"/>
  <c r="Q300" i="10"/>
  <c r="Y300" i="10"/>
  <c r="O300" i="10"/>
  <c r="Q299" i="10"/>
  <c r="O299" i="10"/>
  <c r="Q298" i="10"/>
  <c r="P298" i="10"/>
  <c r="O298" i="10"/>
  <c r="P297" i="10"/>
  <c r="O297" i="10"/>
  <c r="R296" i="10"/>
  <c r="O296" i="10"/>
  <c r="Q295" i="10"/>
  <c r="R295" i="10"/>
  <c r="O295" i="10"/>
  <c r="Q294" i="10"/>
  <c r="P294" i="10"/>
  <c r="O294" i="10"/>
  <c r="P293" i="10"/>
  <c r="O293" i="10"/>
  <c r="O292" i="10"/>
  <c r="Q291" i="10"/>
  <c r="P291" i="10"/>
  <c r="O291" i="10"/>
  <c r="P290" i="10"/>
  <c r="O290" i="10"/>
  <c r="P289" i="10"/>
  <c r="O289" i="10"/>
  <c r="O288" i="10"/>
  <c r="Q287" i="10"/>
  <c r="R287" i="10"/>
  <c r="O287" i="10"/>
  <c r="P286" i="10"/>
  <c r="O286" i="10"/>
  <c r="Y285" i="10"/>
  <c r="O285" i="10"/>
  <c r="Y284" i="10"/>
  <c r="O284" i="10"/>
  <c r="Q283" i="10"/>
  <c r="O283" i="10"/>
  <c r="Q282" i="10"/>
  <c r="P282" i="10"/>
  <c r="O282" i="10"/>
  <c r="O281" i="10"/>
  <c r="O280" i="10"/>
  <c r="Q279" i="10"/>
  <c r="O279" i="10"/>
  <c r="Q278" i="10"/>
  <c r="P278" i="10"/>
  <c r="O278" i="10"/>
  <c r="Q277" i="10"/>
  <c r="P277" i="10"/>
  <c r="O277" i="10"/>
  <c r="O276" i="10"/>
  <c r="Q275" i="10"/>
  <c r="P275" i="10"/>
  <c r="O275" i="10"/>
  <c r="P274" i="10"/>
  <c r="O274" i="10"/>
  <c r="Q273" i="10"/>
  <c r="P273" i="10"/>
  <c r="O273" i="10"/>
  <c r="O272" i="10"/>
  <c r="Q271" i="10"/>
  <c r="O271" i="10"/>
  <c r="P270" i="10"/>
  <c r="O270" i="10"/>
  <c r="O269" i="10"/>
  <c r="Q268" i="10"/>
  <c r="R268" i="10"/>
  <c r="O268" i="10"/>
  <c r="Q267" i="10"/>
  <c r="P267" i="10"/>
  <c r="O267" i="10"/>
  <c r="Q266" i="10"/>
  <c r="P266" i="10"/>
  <c r="O266" i="10"/>
  <c r="O265" i="10"/>
  <c r="Q264" i="10"/>
  <c r="P264" i="10"/>
  <c r="O264" i="10"/>
  <c r="P263" i="10"/>
  <c r="O263" i="10"/>
  <c r="Q262" i="10"/>
  <c r="P262" i="10"/>
  <c r="O262" i="10"/>
  <c r="Y261" i="10"/>
  <c r="O261" i="10"/>
  <c r="Q260" i="10"/>
  <c r="O260" i="10"/>
  <c r="O259" i="10"/>
  <c r="Q258" i="10"/>
  <c r="O258" i="10"/>
  <c r="Q257" i="10"/>
  <c r="Y257" i="10"/>
  <c r="O257" i="10"/>
  <c r="Q256" i="10"/>
  <c r="O256" i="10"/>
  <c r="P255" i="10"/>
  <c r="O255" i="10"/>
  <c r="O254" i="10"/>
  <c r="Q253" i="10"/>
  <c r="P253" i="10"/>
  <c r="O253" i="10"/>
  <c r="P252" i="10"/>
  <c r="O252" i="10"/>
  <c r="P251" i="10"/>
  <c r="O251" i="10"/>
  <c r="Q250" i="10"/>
  <c r="O250" i="10"/>
  <c r="Q249" i="10"/>
  <c r="P249" i="10"/>
  <c r="O249" i="10"/>
  <c r="Q248" i="10"/>
  <c r="P248" i="10"/>
  <c r="O248" i="10"/>
  <c r="P247" i="10"/>
  <c r="O247" i="10"/>
  <c r="Q246" i="10"/>
  <c r="P246" i="10"/>
  <c r="O246" i="10"/>
  <c r="Q245" i="10"/>
  <c r="P245" i="10"/>
  <c r="O245" i="10"/>
  <c r="P244" i="10"/>
  <c r="O244" i="10"/>
  <c r="Q243" i="10"/>
  <c r="P243" i="10"/>
  <c r="O243" i="10"/>
  <c r="Q242" i="10"/>
  <c r="O242" i="10"/>
  <c r="P241" i="10"/>
  <c r="O241" i="10"/>
  <c r="Q240" i="10"/>
  <c r="O240" i="10"/>
  <c r="Q239" i="10"/>
  <c r="P239" i="10"/>
  <c r="O239" i="10"/>
  <c r="Q238" i="10"/>
  <c r="O238" i="10"/>
  <c r="Q237" i="10"/>
  <c r="P237" i="10"/>
  <c r="O237" i="10"/>
  <c r="P236" i="10"/>
  <c r="O236" i="10"/>
  <c r="Q235" i="10"/>
  <c r="O235" i="10"/>
  <c r="P234" i="10"/>
  <c r="O234" i="10"/>
  <c r="P233" i="10"/>
  <c r="O233" i="10"/>
  <c r="Q232" i="10"/>
  <c r="O232" i="10"/>
  <c r="Q231" i="10"/>
  <c r="P231" i="10"/>
  <c r="O231" i="10"/>
  <c r="O230" i="10"/>
  <c r="O229" i="10"/>
  <c r="Q228" i="10"/>
  <c r="O228" i="10"/>
  <c r="P227" i="10"/>
  <c r="O227" i="10"/>
  <c r="P226" i="10"/>
  <c r="O226" i="10"/>
  <c r="P225" i="10"/>
  <c r="O225" i="10"/>
  <c r="Q224" i="10"/>
  <c r="O224" i="10"/>
  <c r="Q221" i="10"/>
  <c r="O221" i="10"/>
  <c r="Q220" i="10"/>
  <c r="P220" i="10"/>
  <c r="O220" i="10"/>
  <c r="P219" i="10"/>
  <c r="O219" i="10"/>
  <c r="P218" i="10"/>
  <c r="O218" i="10"/>
  <c r="Q217" i="10"/>
  <c r="O217" i="10"/>
  <c r="P216" i="10"/>
  <c r="O216" i="10"/>
  <c r="O215" i="10"/>
  <c r="O214" i="10"/>
  <c r="Q213" i="10"/>
  <c r="O213" i="10"/>
  <c r="Q212" i="10"/>
  <c r="P212" i="10"/>
  <c r="O212" i="10"/>
  <c r="P211" i="10"/>
  <c r="O211" i="10"/>
  <c r="O210" i="10"/>
  <c r="Q209" i="10"/>
  <c r="O209" i="10"/>
  <c r="P208" i="10"/>
  <c r="O208" i="10"/>
  <c r="Q207" i="10"/>
  <c r="O207" i="10"/>
  <c r="R206" i="10"/>
  <c r="O206" i="10"/>
  <c r="Q205" i="10"/>
  <c r="O205" i="10"/>
  <c r="Q204" i="10"/>
  <c r="P204" i="10"/>
  <c r="O204" i="10"/>
  <c r="P203" i="10"/>
  <c r="O203" i="10"/>
  <c r="R202" i="10"/>
  <c r="O202" i="10"/>
  <c r="Q201" i="10"/>
  <c r="X201" i="10"/>
  <c r="O201" i="10"/>
  <c r="P200" i="10"/>
  <c r="O200" i="10"/>
  <c r="Q199" i="10"/>
  <c r="O199" i="10"/>
  <c r="R198" i="10"/>
  <c r="O198" i="10"/>
  <c r="Q197" i="10"/>
  <c r="Y197" i="10"/>
  <c r="O197" i="10"/>
  <c r="Q196" i="10"/>
  <c r="P196" i="10"/>
  <c r="O196" i="10"/>
  <c r="P195" i="10"/>
  <c r="O195" i="10"/>
  <c r="O194" i="10"/>
  <c r="Q193" i="10"/>
  <c r="X193" i="10"/>
  <c r="O193" i="10"/>
  <c r="P189" i="10"/>
  <c r="O189" i="10"/>
  <c r="Q188" i="10"/>
  <c r="O188" i="10"/>
  <c r="O187" i="10"/>
  <c r="Q186" i="10"/>
  <c r="O186" i="10"/>
  <c r="Q185" i="10"/>
  <c r="P185" i="10"/>
  <c r="O185" i="10"/>
  <c r="P184" i="10"/>
  <c r="O184" i="10"/>
  <c r="P183" i="10"/>
  <c r="O183" i="10"/>
  <c r="O182" i="10"/>
  <c r="X181" i="10"/>
  <c r="O181" i="10"/>
  <c r="P180" i="10"/>
  <c r="O180" i="10"/>
  <c r="Q179" i="10"/>
  <c r="O179" i="10"/>
  <c r="Q178" i="10"/>
  <c r="P178" i="10"/>
  <c r="O178" i="10"/>
  <c r="O177" i="10"/>
  <c r="O176" i="10"/>
  <c r="Q175" i="10"/>
  <c r="O175" i="10"/>
  <c r="P174" i="10"/>
  <c r="O174" i="10"/>
  <c r="P173" i="10"/>
  <c r="O173" i="10"/>
  <c r="P172" i="10"/>
  <c r="O172" i="10"/>
  <c r="Q171" i="10"/>
  <c r="O171" i="10"/>
  <c r="Q170" i="10"/>
  <c r="P170" i="10"/>
  <c r="O170" i="10"/>
  <c r="O169" i="10"/>
  <c r="O168" i="10"/>
  <c r="Q167" i="10"/>
  <c r="O167" i="10"/>
  <c r="P166" i="10"/>
  <c r="O166" i="10"/>
  <c r="O165" i="10"/>
  <c r="P164" i="10"/>
  <c r="O164" i="10"/>
  <c r="O163" i="10"/>
  <c r="Q162" i="10"/>
  <c r="P162" i="10"/>
  <c r="O162" i="10"/>
  <c r="R161" i="10"/>
  <c r="O161" i="10"/>
  <c r="Q160" i="10"/>
  <c r="R160" i="10"/>
  <c r="O160" i="10"/>
  <c r="Q159" i="10"/>
  <c r="P159" i="10"/>
  <c r="O159" i="10"/>
  <c r="P158" i="10"/>
  <c r="O158" i="10"/>
  <c r="O157" i="10"/>
  <c r="O156" i="10"/>
  <c r="P155" i="10"/>
  <c r="O155" i="10"/>
  <c r="P154" i="10"/>
  <c r="O154" i="10"/>
  <c r="Q153" i="10"/>
  <c r="O153" i="10"/>
  <c r="Q152" i="10"/>
  <c r="P152" i="10"/>
  <c r="O152" i="10"/>
  <c r="O151" i="10"/>
  <c r="O150" i="10"/>
  <c r="Q149" i="10"/>
  <c r="O149" i="10"/>
  <c r="O148" i="10"/>
  <c r="P147" i="10"/>
  <c r="O147" i="10"/>
  <c r="Q146" i="10"/>
  <c r="O146" i="10"/>
  <c r="P145" i="10"/>
  <c r="O145" i="10"/>
  <c r="Q144" i="10"/>
  <c r="P144" i="10"/>
  <c r="O144" i="10"/>
  <c r="O143" i="10"/>
  <c r="Q142" i="10"/>
  <c r="O142" i="10"/>
  <c r="Q141" i="10"/>
  <c r="P141" i="10"/>
  <c r="O141" i="10"/>
  <c r="P140" i="10"/>
  <c r="O140" i="10"/>
  <c r="P139" i="10"/>
  <c r="O139" i="10"/>
  <c r="Q138" i="10"/>
  <c r="O138" i="10"/>
  <c r="P137" i="10"/>
  <c r="O137" i="10"/>
  <c r="Q136" i="10"/>
  <c r="O136" i="10"/>
  <c r="O135" i="10"/>
  <c r="Q134" i="10"/>
  <c r="O134" i="10"/>
  <c r="Q133" i="10"/>
  <c r="P133" i="10"/>
  <c r="O133" i="10"/>
  <c r="P132" i="10"/>
  <c r="O132" i="10"/>
  <c r="P131" i="10"/>
  <c r="O131" i="10"/>
  <c r="Q130" i="10"/>
  <c r="O130" i="10"/>
  <c r="P129" i="10"/>
  <c r="O129" i="10"/>
  <c r="Q128" i="10"/>
  <c r="P128" i="10"/>
  <c r="O128" i="10"/>
  <c r="O127" i="10"/>
  <c r="Q126" i="10"/>
  <c r="O126" i="10"/>
  <c r="Q125" i="10"/>
  <c r="P125" i="10"/>
  <c r="O125" i="10"/>
  <c r="P124" i="10"/>
  <c r="O124" i="10"/>
  <c r="P123" i="10"/>
  <c r="O123" i="10"/>
  <c r="Q122" i="10"/>
  <c r="O122" i="10"/>
  <c r="P121" i="10"/>
  <c r="O121" i="10"/>
  <c r="P120" i="10"/>
  <c r="O120" i="10"/>
  <c r="O119" i="10"/>
  <c r="Q118" i="10"/>
  <c r="P118" i="10"/>
  <c r="O118" i="10"/>
  <c r="O117" i="10"/>
  <c r="Q116" i="10"/>
  <c r="O116" i="10"/>
  <c r="Q115" i="10"/>
  <c r="P115" i="10"/>
  <c r="O115" i="10"/>
  <c r="P114" i="10"/>
  <c r="O114" i="10"/>
  <c r="O113" i="10"/>
  <c r="Q112" i="10"/>
  <c r="O112" i="10"/>
  <c r="Q111" i="10"/>
  <c r="P111" i="10"/>
  <c r="O111" i="10"/>
  <c r="Q110" i="10"/>
  <c r="P110" i="10"/>
  <c r="O110" i="10"/>
  <c r="O109" i="10"/>
  <c r="Q108" i="10"/>
  <c r="O108" i="10"/>
  <c r="Q107" i="10"/>
  <c r="P107" i="10"/>
  <c r="O107" i="10"/>
  <c r="P106" i="10"/>
  <c r="O106" i="10"/>
  <c r="P105" i="10"/>
  <c r="O105" i="10"/>
  <c r="Q104" i="10"/>
  <c r="P104" i="10"/>
  <c r="O104" i="10"/>
  <c r="Q103" i="10"/>
  <c r="P103" i="10"/>
  <c r="O103" i="10"/>
  <c r="O102" i="10"/>
  <c r="Q101" i="10"/>
  <c r="O101" i="10"/>
  <c r="Q100" i="10"/>
  <c r="P100" i="10"/>
  <c r="O100" i="10"/>
  <c r="P99" i="10"/>
  <c r="O99" i="10"/>
  <c r="Q98" i="10"/>
  <c r="O98" i="10"/>
  <c r="Q97" i="10"/>
  <c r="P97" i="10"/>
  <c r="O97" i="10"/>
  <c r="Q96" i="10"/>
  <c r="P96" i="10"/>
  <c r="O96" i="10"/>
  <c r="O95" i="10"/>
  <c r="Q94" i="10"/>
  <c r="O94" i="10"/>
  <c r="Q93" i="10"/>
  <c r="P93" i="10"/>
  <c r="O93" i="10"/>
  <c r="P92" i="10"/>
  <c r="O92" i="10"/>
  <c r="P91" i="10"/>
  <c r="O91" i="10"/>
  <c r="Q90" i="10"/>
  <c r="O90" i="10"/>
  <c r="Q89" i="10"/>
  <c r="P89" i="10"/>
  <c r="O89" i="10"/>
  <c r="P88" i="10"/>
  <c r="O88" i="10"/>
  <c r="O87" i="10"/>
  <c r="Q86" i="10"/>
  <c r="O86" i="10"/>
  <c r="Q85" i="10"/>
  <c r="P85" i="10"/>
  <c r="O85" i="10"/>
  <c r="P84" i="10"/>
  <c r="O84" i="10"/>
  <c r="O83" i="10"/>
  <c r="Q82" i="10"/>
  <c r="O82" i="10"/>
  <c r="Q81" i="10"/>
  <c r="P81" i="10"/>
  <c r="O81" i="10"/>
  <c r="Q80" i="10"/>
  <c r="P80" i="10"/>
  <c r="O80" i="10"/>
  <c r="O79" i="10"/>
  <c r="Q78" i="10"/>
  <c r="O78" i="10"/>
  <c r="Q77" i="10"/>
  <c r="P77" i="10"/>
  <c r="O77" i="10"/>
  <c r="P76" i="10"/>
  <c r="O76" i="10"/>
  <c r="P75" i="10"/>
  <c r="O75" i="10"/>
  <c r="Q74" i="10"/>
  <c r="O74" i="10"/>
  <c r="Q73" i="10"/>
  <c r="P73" i="10"/>
  <c r="O73" i="10"/>
  <c r="P72" i="10"/>
  <c r="O72" i="10"/>
  <c r="T71" i="10"/>
  <c r="O71" i="10"/>
  <c r="Q70" i="10"/>
  <c r="O70" i="10"/>
  <c r="Q69" i="10"/>
  <c r="P69" i="10"/>
  <c r="O69" i="10"/>
  <c r="P68" i="10"/>
  <c r="O68" i="10"/>
  <c r="P67" i="10"/>
  <c r="O67" i="10"/>
  <c r="O66" i="10"/>
  <c r="P65" i="10"/>
  <c r="O65" i="10"/>
  <c r="P64" i="10"/>
  <c r="O64" i="10"/>
  <c r="Q63" i="10"/>
  <c r="P63" i="10"/>
  <c r="O63" i="10"/>
  <c r="Q62" i="10"/>
  <c r="P62" i="10"/>
  <c r="O62" i="10"/>
  <c r="Q61" i="10"/>
  <c r="P61" i="10"/>
  <c r="O61" i="10"/>
  <c r="O60" i="10"/>
  <c r="Q59" i="10"/>
  <c r="O59" i="10"/>
  <c r="Q58" i="10"/>
  <c r="P58" i="10"/>
  <c r="O58" i="10"/>
  <c r="P57" i="10"/>
  <c r="O57" i="10"/>
  <c r="P56" i="10"/>
  <c r="O56" i="10"/>
  <c r="U55" i="10"/>
  <c r="Q55" i="10"/>
  <c r="P55" i="10"/>
  <c r="O55" i="10"/>
  <c r="Q54" i="10"/>
  <c r="P54" i="10"/>
  <c r="O54" i="10"/>
  <c r="Q53" i="10"/>
  <c r="P53" i="10"/>
  <c r="O53" i="10"/>
  <c r="O52" i="10"/>
  <c r="Q51" i="10"/>
  <c r="E51" i="10"/>
  <c r="R51" i="10" s="1"/>
  <c r="O51" i="10"/>
  <c r="P50" i="10"/>
  <c r="O50" i="10"/>
  <c r="P49" i="10"/>
  <c r="O49" i="10"/>
  <c r="Y48" i="10"/>
  <c r="O48" i="10"/>
  <c r="U47" i="10"/>
  <c r="Q47" i="10"/>
  <c r="E47" i="10"/>
  <c r="R47" i="10" s="1"/>
  <c r="O47" i="10"/>
  <c r="Q46" i="10"/>
  <c r="P46" i="10"/>
  <c r="O46" i="10"/>
  <c r="P45" i="10"/>
  <c r="O45" i="10"/>
  <c r="Q44" i="10"/>
  <c r="P44" i="10"/>
  <c r="O44" i="10"/>
  <c r="Q43" i="10"/>
  <c r="O43" i="10"/>
  <c r="Q42" i="10"/>
  <c r="P42" i="10"/>
  <c r="O42" i="10"/>
  <c r="O41" i="10"/>
  <c r="Q40" i="10"/>
  <c r="O40" i="10"/>
  <c r="Q39" i="10"/>
  <c r="P39" i="10"/>
  <c r="O39" i="10"/>
  <c r="P38" i="10"/>
  <c r="O38" i="10"/>
  <c r="Q37" i="10"/>
  <c r="P37" i="10"/>
  <c r="O37" i="10"/>
  <c r="Q36" i="10"/>
  <c r="P36" i="10"/>
  <c r="O36" i="10"/>
  <c r="Q35" i="10"/>
  <c r="P35" i="10"/>
  <c r="O35" i="10"/>
  <c r="O34" i="10"/>
  <c r="Q33" i="10"/>
  <c r="O33" i="10"/>
  <c r="Q32" i="10"/>
  <c r="P32" i="10"/>
  <c r="O32" i="10"/>
  <c r="P31" i="10"/>
  <c r="O31" i="10"/>
  <c r="Q30" i="10"/>
  <c r="P30" i="10"/>
  <c r="O30" i="10"/>
  <c r="Q29" i="10"/>
  <c r="O29" i="10"/>
  <c r="Q28" i="10"/>
  <c r="P28" i="10"/>
  <c r="O28" i="10"/>
  <c r="Q27" i="10"/>
  <c r="P27" i="10"/>
  <c r="O27" i="10"/>
  <c r="O26" i="10"/>
  <c r="Q25" i="10"/>
  <c r="O25" i="10"/>
  <c r="Q24" i="10"/>
  <c r="P24" i="10"/>
  <c r="O24" i="10"/>
  <c r="P23" i="10"/>
  <c r="O23" i="10"/>
  <c r="P22" i="10"/>
  <c r="O22" i="10"/>
  <c r="Q21" i="10"/>
  <c r="O21" i="10"/>
  <c r="Q20" i="10"/>
  <c r="P20" i="10"/>
  <c r="O20" i="10"/>
  <c r="Q19" i="10"/>
  <c r="P19" i="10"/>
  <c r="O19" i="10"/>
  <c r="T18" i="10"/>
  <c r="O18" i="10"/>
  <c r="Q17" i="10"/>
  <c r="O17" i="10"/>
  <c r="Q16" i="10"/>
  <c r="P16" i="10"/>
  <c r="O16" i="10"/>
  <c r="P15" i="10"/>
  <c r="O15" i="10"/>
  <c r="Q14" i="10"/>
  <c r="P14" i="10"/>
  <c r="O14" i="10"/>
  <c r="Q13" i="10"/>
  <c r="P13" i="10"/>
  <c r="O13" i="10"/>
  <c r="Q12" i="10"/>
  <c r="P12" i="10"/>
  <c r="O12" i="10"/>
  <c r="Q11" i="10"/>
  <c r="P11" i="10"/>
  <c r="O11" i="10"/>
  <c r="Q10" i="10"/>
  <c r="G10" i="10"/>
  <c r="T10" i="10" s="1"/>
  <c r="O10" i="10"/>
  <c r="Q9" i="10"/>
  <c r="O9" i="10"/>
  <c r="Q8" i="10"/>
  <c r="P8" i="10"/>
  <c r="O8" i="10"/>
  <c r="P7" i="10"/>
  <c r="O7" i="10"/>
  <c r="P6" i="10"/>
  <c r="O6" i="10"/>
  <c r="D5" i="10"/>
  <c r="C5" i="10"/>
  <c r="B5" i="10"/>
  <c r="A5" i="10"/>
  <c r="O5" i="10" s="1"/>
  <c r="Q5" i="10" l="1"/>
  <c r="L5" i="10"/>
  <c r="H9" i="10"/>
  <c r="U9" i="10" s="1"/>
  <c r="U59" i="10"/>
  <c r="W60" i="10"/>
  <c r="S64" i="10"/>
  <c r="H34" i="10"/>
  <c r="U34" i="10" s="1"/>
  <c r="W301" i="10"/>
  <c r="U303" i="10"/>
  <c r="S305" i="10"/>
  <c r="U357" i="10"/>
  <c r="U367" i="10"/>
  <c r="V36" i="10"/>
  <c r="F37" i="10"/>
  <c r="S37" i="10" s="1"/>
  <c r="U329" i="10"/>
  <c r="X158" i="10"/>
  <c r="W184" i="10"/>
  <c r="U284" i="10"/>
  <c r="R315" i="10"/>
  <c r="U16" i="10"/>
  <c r="H17" i="10"/>
  <c r="U17" i="10" s="1"/>
  <c r="H21" i="10"/>
  <c r="U21" i="10" s="1"/>
  <c r="U38" i="10"/>
  <c r="E39" i="10"/>
  <c r="R39" i="10" s="1"/>
  <c r="U51" i="10"/>
  <c r="W52" i="10"/>
  <c r="W257" i="10"/>
  <c r="R284" i="10"/>
  <c r="T318" i="10"/>
  <c r="S343" i="10"/>
  <c r="U349" i="10"/>
  <c r="W264" i="10"/>
  <c r="U285" i="10"/>
  <c r="W374" i="10"/>
  <c r="S375" i="10"/>
  <c r="H15" i="10"/>
  <c r="U15" i="10" s="1"/>
  <c r="U22" i="10"/>
  <c r="U26" i="10"/>
  <c r="I28" i="10"/>
  <c r="V28" i="10" s="1"/>
  <c r="H29" i="10"/>
  <c r="U29" i="10" s="1"/>
  <c r="F30" i="10"/>
  <c r="S30" i="10" s="1"/>
  <c r="H31" i="10"/>
  <c r="U31" i="10" s="1"/>
  <c r="E32" i="10"/>
  <c r="R32" i="10" s="1"/>
  <c r="U41" i="10"/>
  <c r="U43" i="10"/>
  <c r="F44" i="10"/>
  <c r="S44" i="10" s="1"/>
  <c r="U49" i="10"/>
  <c r="U193" i="10"/>
  <c r="W194" i="10"/>
  <c r="X200" i="10"/>
  <c r="V201" i="10"/>
  <c r="P202" i="10"/>
  <c r="P288" i="10"/>
  <c r="U348" i="10"/>
  <c r="W359" i="10"/>
  <c r="W360" i="10"/>
  <c r="W364" i="10"/>
  <c r="U366" i="10"/>
  <c r="W369" i="10"/>
  <c r="U384" i="10"/>
  <c r="W183" i="10"/>
  <c r="X189" i="10"/>
  <c r="T196" i="10"/>
  <c r="R201" i="10"/>
  <c r="U202" i="10"/>
  <c r="W203" i="10"/>
  <c r="T204" i="10"/>
  <c r="R263" i="10"/>
  <c r="W266" i="10"/>
  <c r="P268" i="10"/>
  <c r="P284" i="10"/>
  <c r="P295" i="10"/>
  <c r="U299" i="10"/>
  <c r="W300" i="10"/>
  <c r="T304" i="10"/>
  <c r="X317" i="10"/>
  <c r="W320" i="10"/>
  <c r="W324" i="10"/>
  <c r="W328" i="10"/>
  <c r="W332" i="10"/>
  <c r="W351" i="10"/>
  <c r="W352" i="10"/>
  <c r="Y362" i="10"/>
  <c r="S368" i="10"/>
  <c r="F5" i="10"/>
  <c r="S5" i="10" s="1"/>
  <c r="K6" i="10"/>
  <c r="X6" i="10" s="1"/>
  <c r="F13" i="10"/>
  <c r="S13" i="10" s="1"/>
  <c r="V16" i="10"/>
  <c r="V20" i="10"/>
  <c r="F22" i="10"/>
  <c r="S22" i="10" s="1"/>
  <c r="Q22" i="10"/>
  <c r="G23" i="10"/>
  <c r="T23" i="10" s="1"/>
  <c r="V24" i="10"/>
  <c r="Q26" i="10"/>
  <c r="K27" i="10"/>
  <c r="X27" i="10" s="1"/>
  <c r="G31" i="10"/>
  <c r="T31" i="10" s="1"/>
  <c r="Q34" i="10"/>
  <c r="K35" i="10"/>
  <c r="X35" i="10" s="1"/>
  <c r="T38" i="10"/>
  <c r="Q41" i="10"/>
  <c r="X42" i="10"/>
  <c r="T45" i="10"/>
  <c r="V46" i="10"/>
  <c r="W47" i="10"/>
  <c r="T48" i="10"/>
  <c r="X49" i="10"/>
  <c r="Q49" i="10"/>
  <c r="V50" i="10"/>
  <c r="V51" i="10"/>
  <c r="X53" i="10"/>
  <c r="X56" i="10"/>
  <c r="Y57" i="10"/>
  <c r="I58" i="10"/>
  <c r="V58" i="10" s="1"/>
  <c r="X61" i="10"/>
  <c r="P83" i="10"/>
  <c r="P113" i="10"/>
  <c r="W157" i="10"/>
  <c r="Y160" i="10"/>
  <c r="V161" i="10"/>
  <c r="S162" i="10"/>
  <c r="P165" i="10"/>
  <c r="U181" i="10"/>
  <c r="S181" i="10"/>
  <c r="P181" i="10"/>
  <c r="U183" i="10"/>
  <c r="S183" i="10"/>
  <c r="T185" i="10"/>
  <c r="U188" i="10"/>
  <c r="S188" i="10"/>
  <c r="Y189" i="10"/>
  <c r="R193" i="10"/>
  <c r="V193" i="10"/>
  <c r="U194" i="10"/>
  <c r="S194" i="10"/>
  <c r="X195" i="10"/>
  <c r="X196" i="10"/>
  <c r="U196" i="10"/>
  <c r="U198" i="10"/>
  <c r="S198" i="10"/>
  <c r="W198" i="10"/>
  <c r="U199" i="10"/>
  <c r="S199" i="10"/>
  <c r="Y200" i="10"/>
  <c r="U201" i="10"/>
  <c r="S202" i="10"/>
  <c r="X203" i="10"/>
  <c r="X204" i="10"/>
  <c r="U204" i="10"/>
  <c r="U206" i="10"/>
  <c r="S206" i="10"/>
  <c r="W206" i="10"/>
  <c r="U207" i="10"/>
  <c r="S207" i="10"/>
  <c r="Q215" i="10"/>
  <c r="U253" i="10"/>
  <c r="Y256" i="10"/>
  <c r="W256" i="10"/>
  <c r="P257" i="10"/>
  <c r="U260" i="10"/>
  <c r="V261" i="10"/>
  <c r="P261" i="10"/>
  <c r="V263" i="10"/>
  <c r="X263" i="10"/>
  <c r="S265" i="10"/>
  <c r="R267" i="10"/>
  <c r="V268" i="10"/>
  <c r="P272" i="10"/>
  <c r="P279" i="10"/>
  <c r="Y283" i="10"/>
  <c r="W284" i="10"/>
  <c r="V284" i="10"/>
  <c r="Q284" i="10"/>
  <c r="W285" i="10"/>
  <c r="V286" i="10"/>
  <c r="U287" i="10"/>
  <c r="W287" i="10"/>
  <c r="V295" i="10"/>
  <c r="U296" i="10"/>
  <c r="Q296" i="10"/>
  <c r="Y297" i="10"/>
  <c r="R298" i="10"/>
  <c r="P300" i="10"/>
  <c r="S303" i="10"/>
  <c r="V304" i="10"/>
  <c r="P304" i="10"/>
  <c r="R307" i="10"/>
  <c r="P309" i="10"/>
  <c r="W310" i="10"/>
  <c r="V311" i="10"/>
  <c r="U312" i="10"/>
  <c r="U313" i="10"/>
  <c r="S313" i="10"/>
  <c r="Q313" i="10"/>
  <c r="U314" i="10"/>
  <c r="U315" i="10"/>
  <c r="V315" i="10"/>
  <c r="W316" i="10"/>
  <c r="Y319" i="10"/>
  <c r="U320" i="10"/>
  <c r="S320" i="10"/>
  <c r="X321" i="10"/>
  <c r="U324" i="10"/>
  <c r="S324" i="10"/>
  <c r="U328" i="10"/>
  <c r="S328" i="10"/>
  <c r="Q329" i="10"/>
  <c r="Y330" i="10"/>
  <c r="R331" i="10"/>
  <c r="X333" i="10"/>
  <c r="T334" i="10"/>
  <c r="P340" i="10"/>
  <c r="R342" i="10"/>
  <c r="U343" i="10"/>
  <c r="X348" i="10"/>
  <c r="S355" i="10"/>
  <c r="U356" i="10"/>
  <c r="S356" i="10"/>
  <c r="X358" i="10"/>
  <c r="R358" i="10"/>
  <c r="Y358" i="10"/>
  <c r="H5" i="10"/>
  <c r="U5" i="10" s="1"/>
  <c r="H6" i="10"/>
  <c r="U6" i="10" s="1"/>
  <c r="F6" i="10"/>
  <c r="S6" i="10" s="1"/>
  <c r="Q6" i="10"/>
  <c r="G7" i="10"/>
  <c r="T7" i="10" s="1"/>
  <c r="I8" i="10"/>
  <c r="V8" i="10" s="1"/>
  <c r="H10" i="10"/>
  <c r="U10" i="10" s="1"/>
  <c r="I12" i="10"/>
  <c r="V12" i="10" s="1"/>
  <c r="H13" i="10"/>
  <c r="U13" i="10" s="1"/>
  <c r="F14" i="10"/>
  <c r="S14" i="10" s="1"/>
  <c r="G15" i="10"/>
  <c r="T15" i="10" s="1"/>
  <c r="R16" i="10"/>
  <c r="U18" i="10"/>
  <c r="Q18" i="10"/>
  <c r="Y19" i="10"/>
  <c r="F21" i="10"/>
  <c r="S21" i="10" s="1"/>
  <c r="X22" i="10"/>
  <c r="U25" i="10"/>
  <c r="H32" i="10"/>
  <c r="U32" i="10" s="1"/>
  <c r="I32" i="10"/>
  <c r="V32" i="10" s="1"/>
  <c r="H33" i="10"/>
  <c r="U33" i="10" s="1"/>
  <c r="U39" i="10"/>
  <c r="V39" i="10"/>
  <c r="U40" i="10"/>
  <c r="P48" i="10"/>
  <c r="W49" i="10"/>
  <c r="U53" i="10"/>
  <c r="T53" i="10"/>
  <c r="F55" i="10"/>
  <c r="S55" i="10" s="1"/>
  <c r="U56" i="10"/>
  <c r="F56" i="10"/>
  <c r="S56" i="10" s="1"/>
  <c r="U63" i="10"/>
  <c r="Y65" i="10"/>
  <c r="Q72" i="10"/>
  <c r="Q88" i="10"/>
  <c r="X159" i="10"/>
  <c r="X184" i="10"/>
  <c r="X185" i="10"/>
  <c r="U185" i="10"/>
  <c r="V198" i="10"/>
  <c r="W202" i="10"/>
  <c r="V206" i="10"/>
  <c r="Q251" i="10"/>
  <c r="V253" i="10"/>
  <c r="S256" i="10"/>
  <c r="V267" i="10"/>
  <c r="X267" i="10"/>
  <c r="U268" i="10"/>
  <c r="Q280" i="10"/>
  <c r="X282" i="10"/>
  <c r="S285" i="10"/>
  <c r="Q285" i="10"/>
  <c r="Q289" i="10"/>
  <c r="V294" i="10"/>
  <c r="X296" i="10"/>
  <c r="W296" i="10"/>
  <c r="V306" i="10"/>
  <c r="V307" i="10"/>
  <c r="W307" i="10"/>
  <c r="Y311" i="10"/>
  <c r="X313" i="10"/>
  <c r="S321" i="10"/>
  <c r="Q321" i="10"/>
  <c r="S329" i="10"/>
  <c r="U331" i="10"/>
  <c r="Y334" i="10"/>
  <c r="X334" i="10"/>
  <c r="Y342" i="10"/>
  <c r="V342" i="10"/>
  <c r="W343" i="10"/>
  <c r="S348" i="10"/>
  <c r="Q348" i="10"/>
  <c r="V350" i="10"/>
  <c r="X356" i="10"/>
  <c r="T357" i="10"/>
  <c r="Y363" i="10"/>
  <c r="U364" i="10"/>
  <c r="S364" i="10"/>
  <c r="S365" i="10"/>
  <c r="X366" i="10"/>
  <c r="R367" i="10"/>
  <c r="U368" i="10"/>
  <c r="T372" i="10"/>
  <c r="U374" i="10"/>
  <c r="R374" i="10"/>
  <c r="R377" i="10"/>
  <c r="S378" i="10"/>
  <c r="T379" i="10"/>
  <c r="Y381" i="10"/>
  <c r="W382" i="10"/>
  <c r="R385" i="10"/>
  <c r="W386" i="10"/>
  <c r="T387" i="10"/>
  <c r="U388" i="10"/>
  <c r="T361" i="10"/>
  <c r="V367" i="10"/>
  <c r="W368" i="10"/>
  <c r="Y372" i="10"/>
  <c r="X372" i="10"/>
  <c r="R373" i="10"/>
  <c r="T383" i="10"/>
  <c r="Y385" i="10"/>
  <c r="S386" i="10"/>
  <c r="T294" i="10"/>
  <c r="Y294" i="10"/>
  <c r="R294" i="10"/>
  <c r="X294" i="10"/>
  <c r="K7" i="10"/>
  <c r="X7" i="10" s="1"/>
  <c r="H8" i="10"/>
  <c r="U8" i="10" s="1"/>
  <c r="F9" i="10"/>
  <c r="S9" i="10" s="1"/>
  <c r="K14" i="10"/>
  <c r="X14" i="10" s="1"/>
  <c r="F17" i="10"/>
  <c r="S17" i="10" s="1"/>
  <c r="K23" i="10"/>
  <c r="X23" i="10" s="1"/>
  <c r="U24" i="10"/>
  <c r="F25" i="10"/>
  <c r="S25" i="10" s="1"/>
  <c r="J29" i="10"/>
  <c r="W29" i="10" s="1"/>
  <c r="K30" i="10"/>
  <c r="X30" i="10" s="1"/>
  <c r="F33" i="10"/>
  <c r="S33" i="10" s="1"/>
  <c r="K37" i="10"/>
  <c r="X37" i="10" s="1"/>
  <c r="F40" i="10"/>
  <c r="W43" i="10"/>
  <c r="X44" i="10"/>
  <c r="U256" i="10"/>
  <c r="U257" i="10"/>
  <c r="R257" i="10"/>
  <c r="V257" i="10"/>
  <c r="R260" i="10"/>
  <c r="W260" i="10"/>
  <c r="T261" i="10"/>
  <c r="T263" i="10"/>
  <c r="Y263" i="10"/>
  <c r="U266" i="10"/>
  <c r="T267" i="10"/>
  <c r="Y267" i="10"/>
  <c r="S283" i="10"/>
  <c r="W283" i="10"/>
  <c r="T284" i="10"/>
  <c r="X285" i="10"/>
  <c r="S287" i="10"/>
  <c r="Y287" i="10"/>
  <c r="S296" i="10"/>
  <c r="T297" i="10"/>
  <c r="S299" i="10"/>
  <c r="W299" i="10"/>
  <c r="U300" i="10"/>
  <c r="R300" i="10"/>
  <c r="V300" i="10"/>
  <c r="U301" i="10"/>
  <c r="S301" i="10"/>
  <c r="W303" i="10"/>
  <c r="U305" i="10"/>
  <c r="W305" i="10"/>
  <c r="R306" i="10"/>
  <c r="X306" i="10"/>
  <c r="U310" i="10"/>
  <c r="S310" i="10"/>
  <c r="R312" i="10"/>
  <c r="U316" i="10"/>
  <c r="S316" i="10"/>
  <c r="V319" i="10"/>
  <c r="V331" i="10"/>
  <c r="J5" i="10"/>
  <c r="W5" i="10" s="1"/>
  <c r="H7" i="10"/>
  <c r="U7" i="10" s="1"/>
  <c r="E8" i="10"/>
  <c r="R8" i="10" s="1"/>
  <c r="E9" i="10"/>
  <c r="R9" i="10" s="1"/>
  <c r="J9" i="10"/>
  <c r="W9" i="10" s="1"/>
  <c r="J13" i="10"/>
  <c r="W13" i="10" s="1"/>
  <c r="H14" i="10"/>
  <c r="U14" i="10" s="1"/>
  <c r="K15" i="10"/>
  <c r="X15" i="10" s="1"/>
  <c r="E17" i="10"/>
  <c r="R17" i="10" s="1"/>
  <c r="J17" i="10"/>
  <c r="W17" i="10" s="1"/>
  <c r="J21" i="10"/>
  <c r="W21" i="10" s="1"/>
  <c r="H23" i="10"/>
  <c r="U23" i="10" s="1"/>
  <c r="E24" i="10"/>
  <c r="R24" i="10" s="1"/>
  <c r="E25" i="10"/>
  <c r="R25" i="10" s="1"/>
  <c r="W25" i="10"/>
  <c r="F29" i="10"/>
  <c r="S29" i="10" s="1"/>
  <c r="H30" i="10"/>
  <c r="U30" i="10" s="1"/>
  <c r="K31" i="10"/>
  <c r="X31" i="10" s="1"/>
  <c r="E33" i="10"/>
  <c r="R33" i="10" s="1"/>
  <c r="J33" i="10"/>
  <c r="W33" i="10" s="1"/>
  <c r="H37" i="10"/>
  <c r="U37" i="10" s="1"/>
  <c r="X38" i="10"/>
  <c r="E40" i="10"/>
  <c r="F43" i="10"/>
  <c r="S43" i="10" s="1"/>
  <c r="U44" i="10"/>
  <c r="T257" i="10"/>
  <c r="S260" i="10"/>
  <c r="Y260" i="10"/>
  <c r="U283" i="10"/>
  <c r="T300" i="10"/>
  <c r="Y301" i="10"/>
  <c r="X305" i="10"/>
  <c r="T306" i="10"/>
  <c r="Y306" i="10"/>
  <c r="S312" i="10"/>
  <c r="U332" i="10"/>
  <c r="S332" i="10"/>
  <c r="X45" i="10"/>
  <c r="U46" i="10"/>
  <c r="V48" i="10"/>
  <c r="T50" i="10"/>
  <c r="Y50" i="10"/>
  <c r="U57" i="10"/>
  <c r="H58" i="10"/>
  <c r="U58" i="10" s="1"/>
  <c r="S59" i="10"/>
  <c r="W59" i="10"/>
  <c r="Y61" i="10"/>
  <c r="W63" i="10"/>
  <c r="X64" i="10"/>
  <c r="T65" i="10"/>
  <c r="X65" i="10"/>
  <c r="U157" i="10"/>
  <c r="S157" i="10"/>
  <c r="T159" i="10"/>
  <c r="U161" i="10"/>
  <c r="S161" i="10"/>
  <c r="W161" i="10"/>
  <c r="U162" i="10"/>
  <c r="X349" i="10"/>
  <c r="U350" i="10"/>
  <c r="S351" i="10"/>
  <c r="W355" i="10"/>
  <c r="U359" i="10"/>
  <c r="S360" i="10"/>
  <c r="X365" i="10"/>
  <c r="V377" i="10"/>
  <c r="W378" i="10"/>
  <c r="X379" i="10"/>
  <c r="V381" i="10"/>
  <c r="U382" i="10"/>
  <c r="S382" i="10"/>
  <c r="X383" i="10"/>
  <c r="X387" i="10"/>
  <c r="Y388" i="10"/>
  <c r="U45" i="10"/>
  <c r="E46" i="10"/>
  <c r="F47" i="10"/>
  <c r="S47" i="10" s="1"/>
  <c r="E50" i="10"/>
  <c r="R50" i="10" s="1"/>
  <c r="X50" i="10"/>
  <c r="F51" i="10"/>
  <c r="S51" i="10" s="1"/>
  <c r="W51" i="10"/>
  <c r="Y53" i="10"/>
  <c r="W55" i="10"/>
  <c r="T57" i="10"/>
  <c r="X57" i="10"/>
  <c r="E58" i="10"/>
  <c r="R58" i="10" s="1"/>
  <c r="R59" i="10"/>
  <c r="V59" i="10"/>
  <c r="U61" i="10"/>
  <c r="T61" i="10"/>
  <c r="S63" i="10"/>
  <c r="U64" i="10"/>
  <c r="U65" i="10"/>
  <c r="U159" i="10"/>
  <c r="U334" i="10"/>
  <c r="U342" i="10"/>
  <c r="R350" i="10"/>
  <c r="U351" i="10"/>
  <c r="R351" i="10"/>
  <c r="U355" i="10"/>
  <c r="X357" i="10"/>
  <c r="U358" i="10"/>
  <c r="S359" i="10"/>
  <c r="U360" i="10"/>
  <c r="R360" i="10"/>
  <c r="U365" i="10"/>
  <c r="U372" i="10"/>
  <c r="S374" i="10"/>
  <c r="U375" i="10"/>
  <c r="U377" i="10"/>
  <c r="U378" i="10"/>
  <c r="R381" i="10"/>
  <c r="V385" i="10"/>
  <c r="Y5" i="10"/>
  <c r="K5" i="10"/>
  <c r="X5" i="10" s="1"/>
  <c r="G5" i="10"/>
  <c r="T5" i="10" s="1"/>
  <c r="E5" i="10"/>
  <c r="R5" i="10" s="1"/>
  <c r="I5" i="10"/>
  <c r="V5" i="10" s="1"/>
  <c r="P5" i="10"/>
  <c r="I10" i="10"/>
  <c r="V10" i="10" s="1"/>
  <c r="E10" i="10"/>
  <c r="R10" i="10" s="1"/>
  <c r="Y10" i="10"/>
  <c r="P10" i="10"/>
  <c r="K10" i="10"/>
  <c r="X10" i="10" s="1"/>
  <c r="Y13" i="10"/>
  <c r="K13" i="10"/>
  <c r="X13" i="10" s="1"/>
  <c r="G13" i="10"/>
  <c r="T13" i="10" s="1"/>
  <c r="E13" i="10"/>
  <c r="R13" i="10" s="1"/>
  <c r="I13" i="10"/>
  <c r="V13" i="10" s="1"/>
  <c r="K11" i="10"/>
  <c r="X11" i="10" s="1"/>
  <c r="H11" i="10"/>
  <c r="U11" i="10" s="1"/>
  <c r="G11" i="10"/>
  <c r="T11" i="10" s="1"/>
  <c r="V18" i="10"/>
  <c r="E18" i="10"/>
  <c r="R18" i="10" s="1"/>
  <c r="Y18" i="10"/>
  <c r="P18" i="10"/>
  <c r="X18" i="10"/>
  <c r="Y21" i="10"/>
  <c r="K21" i="10"/>
  <c r="X21" i="10" s="1"/>
  <c r="G21" i="10"/>
  <c r="T21" i="10" s="1"/>
  <c r="E21" i="10"/>
  <c r="R21" i="10" s="1"/>
  <c r="I21" i="10"/>
  <c r="V21" i="10" s="1"/>
  <c r="Y11" i="10"/>
  <c r="K19" i="10"/>
  <c r="X19" i="10" s="1"/>
  <c r="H19" i="10"/>
  <c r="U19" i="10" s="1"/>
  <c r="G19" i="10"/>
  <c r="T19" i="10" s="1"/>
  <c r="P21" i="10"/>
  <c r="V26" i="10"/>
  <c r="E26" i="10"/>
  <c r="R26" i="10" s="1"/>
  <c r="Y26" i="10"/>
  <c r="T26" i="10"/>
  <c r="Y27" i="10"/>
  <c r="Y29" i="10"/>
  <c r="K29" i="10"/>
  <c r="X29" i="10" s="1"/>
  <c r="G29" i="10"/>
  <c r="T29" i="10" s="1"/>
  <c r="P29" i="10"/>
  <c r="I34" i="10"/>
  <c r="V34" i="10" s="1"/>
  <c r="E34" i="10"/>
  <c r="R34" i="10" s="1"/>
  <c r="Y34" i="10"/>
  <c r="G34" i="10"/>
  <c r="T34" i="10" s="1"/>
  <c r="Y35" i="10"/>
  <c r="V41" i="10"/>
  <c r="E41" i="10"/>
  <c r="R41" i="10" s="1"/>
  <c r="Y41" i="10"/>
  <c r="T41" i="10"/>
  <c r="Y42" i="10"/>
  <c r="Y43" i="10"/>
  <c r="X43" i="10"/>
  <c r="T43" i="10"/>
  <c r="P43" i="10"/>
  <c r="W50" i="10"/>
  <c r="F50" i="10"/>
  <c r="S50" i="10" s="1"/>
  <c r="Q50" i="10"/>
  <c r="U50" i="10"/>
  <c r="V52" i="10"/>
  <c r="E52" i="10"/>
  <c r="R52" i="10" s="1"/>
  <c r="Y52" i="10"/>
  <c r="P52" i="10"/>
  <c r="X52" i="10"/>
  <c r="X54" i="10"/>
  <c r="T54" i="10"/>
  <c r="U54" i="10"/>
  <c r="E54" i="10"/>
  <c r="R54" i="10" s="1"/>
  <c r="V60" i="10"/>
  <c r="R60" i="10"/>
  <c r="Y60" i="10"/>
  <c r="P60" i="10"/>
  <c r="X60" i="10"/>
  <c r="X62" i="10"/>
  <c r="T62" i="10"/>
  <c r="U62" i="10"/>
  <c r="R62" i="10"/>
  <c r="U71" i="10"/>
  <c r="S71" i="10"/>
  <c r="Q71" i="10"/>
  <c r="Q79" i="10"/>
  <c r="Q87" i="10"/>
  <c r="Q95" i="10"/>
  <c r="Q102" i="10"/>
  <c r="Q109" i="10"/>
  <c r="Q117" i="10"/>
  <c r="P177" i="10"/>
  <c r="Y194" i="10"/>
  <c r="X194" i="10"/>
  <c r="T194" i="10"/>
  <c r="V194" i="10"/>
  <c r="P194" i="10"/>
  <c r="R194" i="10"/>
  <c r="W205" i="10"/>
  <c r="S205" i="10"/>
  <c r="V205" i="10"/>
  <c r="U205" i="10"/>
  <c r="Y205" i="10"/>
  <c r="R205" i="10"/>
  <c r="Q241" i="10"/>
  <c r="J7" i="10"/>
  <c r="W7" i="10" s="1"/>
  <c r="F7" i="10"/>
  <c r="S7" i="10" s="1"/>
  <c r="J10" i="10"/>
  <c r="W10" i="10" s="1"/>
  <c r="K12" i="10"/>
  <c r="X12" i="10" s="1"/>
  <c r="G12" i="10"/>
  <c r="T12" i="10" s="1"/>
  <c r="Y12" i="10"/>
  <c r="J15" i="10"/>
  <c r="W15" i="10" s="1"/>
  <c r="F15" i="10"/>
  <c r="S15" i="10" s="1"/>
  <c r="W18" i="10"/>
  <c r="X20" i="10"/>
  <c r="T20" i="10"/>
  <c r="Y20" i="10"/>
  <c r="J23" i="10"/>
  <c r="W23" i="10" s="1"/>
  <c r="F23" i="10"/>
  <c r="S23" i="10" s="1"/>
  <c r="W26" i="10"/>
  <c r="G27" i="10"/>
  <c r="T27" i="10" s="1"/>
  <c r="K28" i="10"/>
  <c r="X28" i="10" s="1"/>
  <c r="G28" i="10"/>
  <c r="T28" i="10" s="1"/>
  <c r="Y28" i="10"/>
  <c r="I29" i="10"/>
  <c r="V29" i="10" s="1"/>
  <c r="J31" i="10"/>
  <c r="W31" i="10" s="1"/>
  <c r="F31" i="10"/>
  <c r="S31" i="10" s="1"/>
  <c r="J34" i="10"/>
  <c r="W34" i="10" s="1"/>
  <c r="G35" i="10"/>
  <c r="T35" i="10" s="1"/>
  <c r="X36" i="10"/>
  <c r="T36" i="10"/>
  <c r="Y36" i="10"/>
  <c r="W38" i="10"/>
  <c r="F38" i="10"/>
  <c r="S38" i="10" s="1"/>
  <c r="W41" i="10"/>
  <c r="T42" i="10"/>
  <c r="V43" i="10"/>
  <c r="W45" i="10"/>
  <c r="F45" i="10"/>
  <c r="S45" i="10" s="1"/>
  <c r="U48" i="10"/>
  <c r="F48" i="10"/>
  <c r="S48" i="10" s="1"/>
  <c r="Q48" i="10"/>
  <c r="W48" i="10"/>
  <c r="U52" i="10"/>
  <c r="F52" i="10"/>
  <c r="S52" i="10" s="1"/>
  <c r="Q52" i="10"/>
  <c r="V54" i="10"/>
  <c r="U60" i="10"/>
  <c r="S60" i="10"/>
  <c r="Q60" i="10"/>
  <c r="V62" i="10"/>
  <c r="P169" i="10"/>
  <c r="U195" i="10"/>
  <c r="Q195" i="10"/>
  <c r="S195" i="10"/>
  <c r="W195" i="10"/>
  <c r="W208" i="10"/>
  <c r="S208" i="10"/>
  <c r="U208" i="10"/>
  <c r="Q208" i="10"/>
  <c r="P210" i="10"/>
  <c r="Q247" i="10"/>
  <c r="W376" i="10"/>
  <c r="S376" i="10"/>
  <c r="U376" i="10"/>
  <c r="Q376" i="10"/>
  <c r="X380" i="10"/>
  <c r="T380" i="10"/>
  <c r="Y380" i="10"/>
  <c r="U380" i="10"/>
  <c r="I6" i="10"/>
  <c r="V6" i="10" s="1"/>
  <c r="E6" i="10"/>
  <c r="R6" i="10" s="1"/>
  <c r="Y6" i="10"/>
  <c r="G6" i="10"/>
  <c r="T6" i="10" s="1"/>
  <c r="Y7" i="10"/>
  <c r="Y9" i="10"/>
  <c r="K9" i="10"/>
  <c r="X9" i="10" s="1"/>
  <c r="G9" i="10"/>
  <c r="T9" i="10" s="1"/>
  <c r="P9" i="10"/>
  <c r="E12" i="10"/>
  <c r="R12" i="10" s="1"/>
  <c r="I14" i="10"/>
  <c r="V14" i="10" s="1"/>
  <c r="E14" i="10"/>
  <c r="R14" i="10" s="1"/>
  <c r="Y14" i="10"/>
  <c r="G14" i="10"/>
  <c r="T14" i="10" s="1"/>
  <c r="Y15" i="10"/>
  <c r="Y17" i="10"/>
  <c r="K17" i="10"/>
  <c r="X17" i="10" s="1"/>
  <c r="G17" i="10"/>
  <c r="T17" i="10" s="1"/>
  <c r="P17" i="10"/>
  <c r="E20" i="10"/>
  <c r="R20" i="10" s="1"/>
  <c r="V22" i="10"/>
  <c r="E22" i="10"/>
  <c r="R22" i="10" s="1"/>
  <c r="Y22" i="10"/>
  <c r="T22" i="10"/>
  <c r="Y23" i="10"/>
  <c r="Y25" i="10"/>
  <c r="X25" i="10"/>
  <c r="T25" i="10"/>
  <c r="P25" i="10"/>
  <c r="X26" i="10"/>
  <c r="H27" i="10"/>
  <c r="U27" i="10" s="1"/>
  <c r="E28" i="10"/>
  <c r="R28" i="10" s="1"/>
  <c r="I30" i="10"/>
  <c r="V30" i="10" s="1"/>
  <c r="E30" i="10"/>
  <c r="R30" i="10" s="1"/>
  <c r="Y30" i="10"/>
  <c r="G30" i="10"/>
  <c r="T30" i="10" s="1"/>
  <c r="Y31" i="10"/>
  <c r="Y33" i="10"/>
  <c r="K33" i="10"/>
  <c r="X33" i="10" s="1"/>
  <c r="G33" i="10"/>
  <c r="T33" i="10" s="1"/>
  <c r="P33" i="10"/>
  <c r="K34" i="10"/>
  <c r="X34" i="10" s="1"/>
  <c r="H35" i="10"/>
  <c r="U35" i="10" s="1"/>
  <c r="E36" i="10"/>
  <c r="R36" i="10" s="1"/>
  <c r="I37" i="10"/>
  <c r="V37" i="10" s="1"/>
  <c r="E37" i="10"/>
  <c r="R37" i="10" s="1"/>
  <c r="Y37" i="10"/>
  <c r="T37" i="10"/>
  <c r="Y38" i="10"/>
  <c r="Y40" i="10"/>
  <c r="T40" i="10"/>
  <c r="P40" i="10"/>
  <c r="X41" i="10"/>
  <c r="U42" i="10"/>
  <c r="V44" i="10"/>
  <c r="E44" i="10"/>
  <c r="R44" i="10" s="1"/>
  <c r="Y44" i="10"/>
  <c r="T44" i="10"/>
  <c r="Y45" i="10"/>
  <c r="Y47" i="10"/>
  <c r="X47" i="10"/>
  <c r="T47" i="10"/>
  <c r="P47" i="10"/>
  <c r="F49" i="10"/>
  <c r="S49" i="10" s="1"/>
  <c r="Y54" i="10"/>
  <c r="Y55" i="10"/>
  <c r="X55" i="10"/>
  <c r="T55" i="10"/>
  <c r="E55" i="10"/>
  <c r="R55" i="10" s="1"/>
  <c r="V55" i="10"/>
  <c r="Y62" i="10"/>
  <c r="Y63" i="10"/>
  <c r="X63" i="10"/>
  <c r="T63" i="10"/>
  <c r="R63" i="10"/>
  <c r="V63" i="10"/>
  <c r="Q68" i="10"/>
  <c r="Q76" i="10"/>
  <c r="Q84" i="10"/>
  <c r="Q92" i="10"/>
  <c r="Q99" i="10"/>
  <c r="Q106" i="10"/>
  <c r="Q114" i="10"/>
  <c r="P119" i="10"/>
  <c r="Q211" i="10"/>
  <c r="P230" i="10"/>
  <c r="P238" i="10"/>
  <c r="Q252" i="10"/>
  <c r="J6" i="10"/>
  <c r="W6" i="10" s="1"/>
  <c r="Q7" i="10"/>
  <c r="K8" i="10"/>
  <c r="X8" i="10" s="1"/>
  <c r="G8" i="10"/>
  <c r="T8" i="10" s="1"/>
  <c r="Y8" i="10"/>
  <c r="I9" i="10"/>
  <c r="V9" i="10" s="1"/>
  <c r="F10" i="10"/>
  <c r="S10" i="10" s="1"/>
  <c r="J11" i="10"/>
  <c r="W11" i="10" s="1"/>
  <c r="F11" i="10"/>
  <c r="S11" i="10" s="1"/>
  <c r="H12" i="10"/>
  <c r="U12" i="10" s="1"/>
  <c r="J14" i="10"/>
  <c r="W14" i="10" s="1"/>
  <c r="Q15" i="10"/>
  <c r="X16" i="10"/>
  <c r="T16" i="10"/>
  <c r="Y16" i="10"/>
  <c r="I17" i="10"/>
  <c r="V17" i="10" s="1"/>
  <c r="S18" i="10"/>
  <c r="J19" i="10"/>
  <c r="W19" i="10" s="1"/>
  <c r="F19" i="10"/>
  <c r="S19" i="10" s="1"/>
  <c r="U20" i="10"/>
  <c r="W22" i="10"/>
  <c r="Q23" i="10"/>
  <c r="X24" i="10"/>
  <c r="T24" i="10"/>
  <c r="Y24" i="10"/>
  <c r="V25" i="10"/>
  <c r="F26" i="10"/>
  <c r="S26" i="10" s="1"/>
  <c r="P26" i="10"/>
  <c r="J27" i="10"/>
  <c r="W27" i="10" s="1"/>
  <c r="F27" i="10"/>
  <c r="S27" i="10" s="1"/>
  <c r="H28" i="10"/>
  <c r="U28" i="10" s="1"/>
  <c r="E29" i="10"/>
  <c r="R29" i="10" s="1"/>
  <c r="J30" i="10"/>
  <c r="W30" i="10" s="1"/>
  <c r="Q31" i="10"/>
  <c r="K32" i="10"/>
  <c r="X32" i="10" s="1"/>
  <c r="G32" i="10"/>
  <c r="T32" i="10" s="1"/>
  <c r="Y32" i="10"/>
  <c r="I33" i="10"/>
  <c r="V33" i="10" s="1"/>
  <c r="F34" i="10"/>
  <c r="S34" i="10" s="1"/>
  <c r="P34" i="10"/>
  <c r="J35" i="10"/>
  <c r="W35" i="10" s="1"/>
  <c r="F35" i="10"/>
  <c r="S35" i="10" s="1"/>
  <c r="U36" i="10"/>
  <c r="J37" i="10"/>
  <c r="W37" i="10" s="1"/>
  <c r="Q38" i="10"/>
  <c r="X39" i="10"/>
  <c r="T39" i="10"/>
  <c r="Y39" i="10"/>
  <c r="V40" i="10"/>
  <c r="F41" i="10"/>
  <c r="S41" i="10" s="1"/>
  <c r="P41" i="10"/>
  <c r="W42" i="10"/>
  <c r="F42" i="10"/>
  <c r="S42" i="10" s="1"/>
  <c r="E43" i="10"/>
  <c r="R43" i="10" s="1"/>
  <c r="W44" i="10"/>
  <c r="Q45" i="10"/>
  <c r="T46" i="10"/>
  <c r="Y46" i="10"/>
  <c r="V47" i="10"/>
  <c r="T52" i="10"/>
  <c r="W57" i="10"/>
  <c r="F57" i="10"/>
  <c r="S57" i="10" s="1"/>
  <c r="Q57" i="10"/>
  <c r="T60" i="10"/>
  <c r="W65" i="10"/>
  <c r="S65" i="10"/>
  <c r="Q65" i="10"/>
  <c r="V71" i="10"/>
  <c r="R71" i="10"/>
  <c r="Y71" i="10"/>
  <c r="P71" i="10"/>
  <c r="X71" i="10"/>
  <c r="W71" i="10"/>
  <c r="P74" i="10"/>
  <c r="P79" i="10"/>
  <c r="P82" i="10"/>
  <c r="P87" i="10"/>
  <c r="P90" i="10"/>
  <c r="P95" i="10"/>
  <c r="P98" i="10"/>
  <c r="P102" i="10"/>
  <c r="P109" i="10"/>
  <c r="P112" i="10"/>
  <c r="P117" i="10"/>
  <c r="Y157" i="10"/>
  <c r="X157" i="10"/>
  <c r="T157" i="10"/>
  <c r="V157" i="10"/>
  <c r="P157" i="10"/>
  <c r="R157" i="10"/>
  <c r="U158" i="10"/>
  <c r="Q158" i="10"/>
  <c r="S158" i="10"/>
  <c r="W158" i="10"/>
  <c r="V207" i="10"/>
  <c r="R207" i="10"/>
  <c r="Y207" i="10"/>
  <c r="X207" i="10"/>
  <c r="P207" i="10"/>
  <c r="T207" i="10"/>
  <c r="S297" i="10"/>
  <c r="Q297" i="10"/>
  <c r="W297" i="10"/>
  <c r="U297" i="10"/>
  <c r="Q119" i="10"/>
  <c r="Q124" i="10"/>
  <c r="Q137" i="10"/>
  <c r="Q140" i="10"/>
  <c r="P151" i="10"/>
  <c r="Q169" i="10"/>
  <c r="Q177" i="10"/>
  <c r="W186" i="10"/>
  <c r="S186" i="10"/>
  <c r="V186" i="10"/>
  <c r="U186" i="10"/>
  <c r="V188" i="10"/>
  <c r="R188" i="10"/>
  <c r="Y188" i="10"/>
  <c r="X188" i="10"/>
  <c r="T188" i="10"/>
  <c r="W189" i="10"/>
  <c r="S189" i="10"/>
  <c r="U189" i="10"/>
  <c r="Q189" i="10"/>
  <c r="V208" i="10"/>
  <c r="R208" i="10"/>
  <c r="T208" i="10"/>
  <c r="Q230" i="10"/>
  <c r="P242" i="10"/>
  <c r="P258" i="10"/>
  <c r="W327" i="10"/>
  <c r="S327" i="10"/>
  <c r="U327" i="10"/>
  <c r="Y327" i="10"/>
  <c r="V327" i="10"/>
  <c r="T376" i="10"/>
  <c r="Y376" i="10"/>
  <c r="X376" i="10"/>
  <c r="W387" i="10"/>
  <c r="S387" i="10"/>
  <c r="U387" i="10"/>
  <c r="Q387" i="10"/>
  <c r="E7" i="10"/>
  <c r="R7" i="10" s="1"/>
  <c r="I7" i="10"/>
  <c r="V7" i="10" s="1"/>
  <c r="F8" i="10"/>
  <c r="S8" i="10" s="1"/>
  <c r="J8" i="10"/>
  <c r="W8" i="10" s="1"/>
  <c r="E11" i="10"/>
  <c r="R11" i="10" s="1"/>
  <c r="I11" i="10"/>
  <c r="V11" i="10" s="1"/>
  <c r="F12" i="10"/>
  <c r="S12" i="10" s="1"/>
  <c r="J12" i="10"/>
  <c r="W12" i="10" s="1"/>
  <c r="E15" i="10"/>
  <c r="R15" i="10" s="1"/>
  <c r="I15" i="10"/>
  <c r="V15" i="10" s="1"/>
  <c r="S16" i="10"/>
  <c r="W16" i="10"/>
  <c r="E19" i="10"/>
  <c r="R19" i="10" s="1"/>
  <c r="I19" i="10"/>
  <c r="V19" i="10" s="1"/>
  <c r="F20" i="10"/>
  <c r="S20" i="10" s="1"/>
  <c r="W20" i="10"/>
  <c r="E23" i="10"/>
  <c r="R23" i="10" s="1"/>
  <c r="I23" i="10"/>
  <c r="V23" i="10" s="1"/>
  <c r="F24" i="10"/>
  <c r="S24" i="10" s="1"/>
  <c r="W24" i="10"/>
  <c r="E27" i="10"/>
  <c r="R27" i="10" s="1"/>
  <c r="I27" i="10"/>
  <c r="V27" i="10" s="1"/>
  <c r="F28" i="10"/>
  <c r="S28" i="10" s="1"/>
  <c r="J28" i="10"/>
  <c r="W28" i="10" s="1"/>
  <c r="E31" i="10"/>
  <c r="R31" i="10" s="1"/>
  <c r="I31" i="10"/>
  <c r="V31" i="10" s="1"/>
  <c r="F32" i="10"/>
  <c r="S32" i="10" s="1"/>
  <c r="J32" i="10"/>
  <c r="W32" i="10" s="1"/>
  <c r="E35" i="10"/>
  <c r="R35" i="10" s="1"/>
  <c r="I35" i="10"/>
  <c r="V35" i="10" s="1"/>
  <c r="F36" i="10"/>
  <c r="S36" i="10" s="1"/>
  <c r="W36" i="10"/>
  <c r="E38" i="10"/>
  <c r="R38" i="10" s="1"/>
  <c r="V38" i="10"/>
  <c r="F39" i="10"/>
  <c r="S39" i="10" s="1"/>
  <c r="W39" i="10"/>
  <c r="E42" i="10"/>
  <c r="R42" i="10" s="1"/>
  <c r="V42" i="10"/>
  <c r="E45" i="10"/>
  <c r="R45" i="10" s="1"/>
  <c r="V45" i="10"/>
  <c r="F46" i="10"/>
  <c r="E48" i="10"/>
  <c r="R48" i="10" s="1"/>
  <c r="V49" i="10"/>
  <c r="E49" i="10"/>
  <c r="R49" i="10" s="1"/>
  <c r="T49" i="10"/>
  <c r="Y49" i="10"/>
  <c r="Y51" i="10"/>
  <c r="X51" i="10"/>
  <c r="T51" i="10"/>
  <c r="P51" i="10"/>
  <c r="V56" i="10"/>
  <c r="E56" i="10"/>
  <c r="R56" i="10" s="1"/>
  <c r="Y56" i="10"/>
  <c r="T56" i="10"/>
  <c r="Q56" i="10"/>
  <c r="Y59" i="10"/>
  <c r="X59" i="10"/>
  <c r="T59" i="10"/>
  <c r="P59" i="10"/>
  <c r="V64" i="10"/>
  <c r="R64" i="10"/>
  <c r="Y64" i="10"/>
  <c r="T64" i="10"/>
  <c r="Q64" i="10"/>
  <c r="Q67" i="10"/>
  <c r="P70" i="10"/>
  <c r="Q75" i="10"/>
  <c r="P78" i="10"/>
  <c r="Q83" i="10"/>
  <c r="P86" i="10"/>
  <c r="Q91" i="10"/>
  <c r="P94" i="10"/>
  <c r="P101" i="10"/>
  <c r="Q105" i="10"/>
  <c r="P108" i="10"/>
  <c r="Q113" i="10"/>
  <c r="P116" i="10"/>
  <c r="Q120" i="10"/>
  <c r="P136" i="10"/>
  <c r="Q151" i="10"/>
  <c r="W160" i="10"/>
  <c r="S160" i="10"/>
  <c r="V160" i="10"/>
  <c r="U160" i="10"/>
  <c r="V162" i="10"/>
  <c r="R162" i="10"/>
  <c r="Y162" i="10"/>
  <c r="X162" i="10"/>
  <c r="T162" i="10"/>
  <c r="R183" i="10"/>
  <c r="R186" i="10"/>
  <c r="P188" i="10"/>
  <c r="V189" i="10"/>
  <c r="R189" i="10"/>
  <c r="T189" i="10"/>
  <c r="W197" i="10"/>
  <c r="S197" i="10"/>
  <c r="V197" i="10"/>
  <c r="U197" i="10"/>
  <c r="V199" i="10"/>
  <c r="R199" i="10"/>
  <c r="Y199" i="10"/>
  <c r="X199" i="10"/>
  <c r="T199" i="10"/>
  <c r="W200" i="10"/>
  <c r="S200" i="10"/>
  <c r="U200" i="10"/>
  <c r="Q200" i="10"/>
  <c r="Y202" i="10"/>
  <c r="X202" i="10"/>
  <c r="T202" i="10"/>
  <c r="V202" i="10"/>
  <c r="U203" i="10"/>
  <c r="Q203" i="10"/>
  <c r="S203" i="10"/>
  <c r="X208" i="10"/>
  <c r="Q216" i="10"/>
  <c r="Q219" i="10"/>
  <c r="Q255" i="10"/>
  <c r="X262" i="10"/>
  <c r="W262" i="10"/>
  <c r="S262" i="10"/>
  <c r="S309" i="10"/>
  <c r="U309" i="10"/>
  <c r="Q309" i="10"/>
  <c r="W309" i="10"/>
  <c r="W322" i="10"/>
  <c r="S322" i="10"/>
  <c r="Q322" i="10"/>
  <c r="U322" i="10"/>
  <c r="R327" i="10"/>
  <c r="X48" i="10"/>
  <c r="W53" i="10"/>
  <c r="F53" i="10"/>
  <c r="S53" i="10" s="1"/>
  <c r="W56" i="10"/>
  <c r="K58" i="10"/>
  <c r="X58" i="10" s="1"/>
  <c r="G58" i="10"/>
  <c r="T58" i="10" s="1"/>
  <c r="Y58" i="10"/>
  <c r="W61" i="10"/>
  <c r="S61" i="10"/>
  <c r="W64" i="10"/>
  <c r="Q129" i="10"/>
  <c r="Q132" i="10"/>
  <c r="Q145" i="10"/>
  <c r="Q166" i="10"/>
  <c r="Q174" i="10"/>
  <c r="Y183" i="10"/>
  <c r="X183" i="10"/>
  <c r="T183" i="10"/>
  <c r="V183" i="10"/>
  <c r="U184" i="10"/>
  <c r="Q184" i="10"/>
  <c r="S184" i="10"/>
  <c r="Y186" i="10"/>
  <c r="R197" i="10"/>
  <c r="P199" i="10"/>
  <c r="V200" i="10"/>
  <c r="R200" i="10"/>
  <c r="T200" i="10"/>
  <c r="Y208" i="10"/>
  <c r="P215" i="10"/>
  <c r="Q227" i="10"/>
  <c r="U264" i="10"/>
  <c r="S264" i="10"/>
  <c r="V264" i="10"/>
  <c r="R264" i="10"/>
  <c r="P281" i="10"/>
  <c r="V352" i="10"/>
  <c r="R352" i="10"/>
  <c r="Y352" i="10"/>
  <c r="P352" i="10"/>
  <c r="X352" i="10"/>
  <c r="T352" i="10"/>
  <c r="E53" i="10"/>
  <c r="R53" i="10" s="1"/>
  <c r="V53" i="10"/>
  <c r="F54" i="10"/>
  <c r="S54" i="10" s="1"/>
  <c r="W54" i="10"/>
  <c r="E57" i="10"/>
  <c r="R57" i="10" s="1"/>
  <c r="V57" i="10"/>
  <c r="F58" i="10"/>
  <c r="S58" i="10" s="1"/>
  <c r="J58" i="10"/>
  <c r="W58" i="10" s="1"/>
  <c r="R61" i="10"/>
  <c r="V61" i="10"/>
  <c r="S62" i="10"/>
  <c r="W62" i="10"/>
  <c r="R65" i="10"/>
  <c r="V65" i="10"/>
  <c r="Q121" i="10"/>
  <c r="P150" i="10"/>
  <c r="Q155" i="10"/>
  <c r="W159" i="10"/>
  <c r="S159" i="10"/>
  <c r="X160" i="10"/>
  <c r="W162" i="10"/>
  <c r="Q165" i="10"/>
  <c r="P168" i="10"/>
  <c r="Q173" i="10"/>
  <c r="P176" i="10"/>
  <c r="V181" i="10"/>
  <c r="R181" i="10"/>
  <c r="Y181" i="10"/>
  <c r="T181" i="10"/>
  <c r="Q181" i="10"/>
  <c r="W185" i="10"/>
  <c r="S185" i="10"/>
  <c r="X186" i="10"/>
  <c r="W188" i="10"/>
  <c r="W193" i="10"/>
  <c r="S193" i="10"/>
  <c r="Y193" i="10"/>
  <c r="W196" i="10"/>
  <c r="S196" i="10"/>
  <c r="X197" i="10"/>
  <c r="W199" i="10"/>
  <c r="W201" i="10"/>
  <c r="S201" i="10"/>
  <c r="Y201" i="10"/>
  <c r="W204" i="10"/>
  <c r="S204" i="10"/>
  <c r="X205" i="10"/>
  <c r="W207" i="10"/>
  <c r="Q226" i="10"/>
  <c r="P229" i="10"/>
  <c r="Q234" i="10"/>
  <c r="P235" i="10"/>
  <c r="Q244" i="10"/>
  <c r="Q281" i="10"/>
  <c r="W286" i="10"/>
  <c r="S286" i="10"/>
  <c r="U286" i="10"/>
  <c r="Q286" i="10"/>
  <c r="Y298" i="10"/>
  <c r="T298" i="10"/>
  <c r="X298" i="10"/>
  <c r="V298" i="10"/>
  <c r="W302" i="10"/>
  <c r="S302" i="10"/>
  <c r="U302" i="10"/>
  <c r="W306" i="10"/>
  <c r="S306" i="10"/>
  <c r="Q306" i="10"/>
  <c r="U306" i="10"/>
  <c r="Y308" i="10"/>
  <c r="R308" i="10"/>
  <c r="P308" i="10"/>
  <c r="V308" i="10"/>
  <c r="X308" i="10"/>
  <c r="V326" i="10"/>
  <c r="R326" i="10"/>
  <c r="X326" i="10"/>
  <c r="U326" i="10"/>
  <c r="T326" i="10"/>
  <c r="Y326" i="10"/>
  <c r="U333" i="10"/>
  <c r="Q333" i="10"/>
  <c r="S333" i="10"/>
  <c r="W333" i="10"/>
  <c r="V335" i="10"/>
  <c r="U335" i="10"/>
  <c r="Y335" i="10"/>
  <c r="P127" i="10"/>
  <c r="P135" i="10"/>
  <c r="P143" i="10"/>
  <c r="V158" i="10"/>
  <c r="R158" i="10"/>
  <c r="Y158" i="10"/>
  <c r="T158" i="10"/>
  <c r="V159" i="10"/>
  <c r="R159" i="10"/>
  <c r="Y159" i="10"/>
  <c r="Y161" i="10"/>
  <c r="X161" i="10"/>
  <c r="T161" i="10"/>
  <c r="P161" i="10"/>
  <c r="W181" i="10"/>
  <c r="V184" i="10"/>
  <c r="R184" i="10"/>
  <c r="Y184" i="10"/>
  <c r="T184" i="10"/>
  <c r="V185" i="10"/>
  <c r="R185" i="10"/>
  <c r="Y185" i="10"/>
  <c r="V195" i="10"/>
  <c r="R195" i="10"/>
  <c r="Y195" i="10"/>
  <c r="T195" i="10"/>
  <c r="V196" i="10"/>
  <c r="R196" i="10"/>
  <c r="Y196" i="10"/>
  <c r="Y198" i="10"/>
  <c r="X198" i="10"/>
  <c r="T198" i="10"/>
  <c r="P198" i="10"/>
  <c r="V203" i="10"/>
  <c r="R203" i="10"/>
  <c r="Y203" i="10"/>
  <c r="T203" i="10"/>
  <c r="V204" i="10"/>
  <c r="R204" i="10"/>
  <c r="Y204" i="10"/>
  <c r="Y206" i="10"/>
  <c r="X206" i="10"/>
  <c r="T206" i="10"/>
  <c r="P206" i="10"/>
  <c r="P214" i="10"/>
  <c r="Q236" i="10"/>
  <c r="P240" i="10"/>
  <c r="U261" i="10"/>
  <c r="S261" i="10"/>
  <c r="Q261" i="10"/>
  <c r="W261" i="10"/>
  <c r="Q272" i="10"/>
  <c r="Y282" i="10"/>
  <c r="T282" i="10"/>
  <c r="V282" i="10"/>
  <c r="R282" i="10"/>
  <c r="P292" i="10"/>
  <c r="X299" i="10"/>
  <c r="T299" i="10"/>
  <c r="R299" i="10"/>
  <c r="P299" i="10"/>
  <c r="V299" i="10"/>
  <c r="Y299" i="10"/>
  <c r="Y302" i="10"/>
  <c r="T302" i="10"/>
  <c r="X302" i="10"/>
  <c r="R302" i="10"/>
  <c r="V302" i="10"/>
  <c r="X303" i="10"/>
  <c r="T303" i="10"/>
  <c r="P303" i="10"/>
  <c r="V303" i="10"/>
  <c r="Y303" i="10"/>
  <c r="U308" i="10"/>
  <c r="Q308" i="10"/>
  <c r="W308" i="10"/>
  <c r="S308" i="10"/>
  <c r="Y320" i="10"/>
  <c r="X320" i="10"/>
  <c r="T320" i="10"/>
  <c r="R320" i="10"/>
  <c r="P320" i="10"/>
  <c r="V320" i="10"/>
  <c r="U325" i="10"/>
  <c r="S325" i="10"/>
  <c r="Q325" i="10"/>
  <c r="W325" i="10"/>
  <c r="Y328" i="10"/>
  <c r="X328" i="10"/>
  <c r="T328" i="10"/>
  <c r="R328" i="10"/>
  <c r="P328" i="10"/>
  <c r="V328" i="10"/>
  <c r="W330" i="10"/>
  <c r="S330" i="10"/>
  <c r="U330" i="10"/>
  <c r="Q330" i="10"/>
  <c r="R335" i="10"/>
  <c r="P122" i="10"/>
  <c r="Q123" i="10"/>
  <c r="P126" i="10"/>
  <c r="Q127" i="10"/>
  <c r="P130" i="10"/>
  <c r="Q131" i="10"/>
  <c r="P134" i="10"/>
  <c r="Q135" i="10"/>
  <c r="P138" i="10"/>
  <c r="Q139" i="10"/>
  <c r="P142" i="10"/>
  <c r="Q143" i="10"/>
  <c r="P146" i="10"/>
  <c r="Q147" i="10"/>
  <c r="P149" i="10"/>
  <c r="Q150" i="10"/>
  <c r="P153" i="10"/>
  <c r="Q154" i="10"/>
  <c r="Q157" i="10"/>
  <c r="P160" i="10"/>
  <c r="Q161" i="10"/>
  <c r="Q164" i="10"/>
  <c r="P167" i="10"/>
  <c r="Q168" i="10"/>
  <c r="P171" i="10"/>
  <c r="Q172" i="10"/>
  <c r="P175" i="10"/>
  <c r="Q176" i="10"/>
  <c r="P179" i="10"/>
  <c r="Q180" i="10"/>
  <c r="Q183" i="10"/>
  <c r="P186" i="10"/>
  <c r="P193" i="10"/>
  <c r="Q194" i="10"/>
  <c r="P197" i="10"/>
  <c r="Q198" i="10"/>
  <c r="P201" i="10"/>
  <c r="Q202" i="10"/>
  <c r="P205" i="10"/>
  <c r="Q206" i="10"/>
  <c r="P209" i="10"/>
  <c r="Q210" i="10"/>
  <c r="P213" i="10"/>
  <c r="Q214" i="10"/>
  <c r="P217" i="10"/>
  <c r="Q218" i="10"/>
  <c r="P221" i="10"/>
  <c r="P224" i="10"/>
  <c r="Q225" i="10"/>
  <c r="P228" i="10"/>
  <c r="Q229" i="10"/>
  <c r="P232" i="10"/>
  <c r="Q233" i="10"/>
  <c r="X253" i="10"/>
  <c r="T253" i="10"/>
  <c r="Y253" i="10"/>
  <c r="Y265" i="10"/>
  <c r="R265" i="10"/>
  <c r="P265" i="10"/>
  <c r="V265" i="10"/>
  <c r="T265" i="10"/>
  <c r="X266" i="10"/>
  <c r="P276" i="10"/>
  <c r="X283" i="10"/>
  <c r="T283" i="10"/>
  <c r="R283" i="10"/>
  <c r="P283" i="10"/>
  <c r="V283" i="10"/>
  <c r="Y286" i="10"/>
  <c r="T286" i="10"/>
  <c r="X286" i="10"/>
  <c r="R286" i="10"/>
  <c r="X287" i="10"/>
  <c r="T287" i="10"/>
  <c r="P287" i="10"/>
  <c r="V287" i="10"/>
  <c r="Q290" i="10"/>
  <c r="Q292" i="10"/>
  <c r="S295" i="10"/>
  <c r="W295" i="10"/>
  <c r="Y296" i="10"/>
  <c r="P296" i="10"/>
  <c r="V296" i="10"/>
  <c r="T296" i="10"/>
  <c r="V301" i="10"/>
  <c r="R301" i="10"/>
  <c r="P301" i="10"/>
  <c r="T301" i="10"/>
  <c r="U304" i="10"/>
  <c r="S304" i="10"/>
  <c r="Q304" i="10"/>
  <c r="W304" i="10"/>
  <c r="V310" i="10"/>
  <c r="R310" i="10"/>
  <c r="P310" i="10"/>
  <c r="Y310" i="10"/>
  <c r="X310" i="10"/>
  <c r="T310" i="10"/>
  <c r="W311" i="10"/>
  <c r="S311" i="10"/>
  <c r="Q311" i="10"/>
  <c r="U311" i="10"/>
  <c r="X312" i="10"/>
  <c r="T312" i="10"/>
  <c r="V312" i="10"/>
  <c r="V322" i="10"/>
  <c r="R322" i="10"/>
  <c r="T322" i="10"/>
  <c r="X322" i="10"/>
  <c r="V329" i="10"/>
  <c r="R329" i="10"/>
  <c r="Y329" i="10"/>
  <c r="P329" i="10"/>
  <c r="T329" i="10"/>
  <c r="P347" i="10"/>
  <c r="V369" i="10"/>
  <c r="R369" i="10"/>
  <c r="Y369" i="10"/>
  <c r="P369" i="10"/>
  <c r="X369" i="10"/>
  <c r="T369" i="10"/>
  <c r="T160" i="10"/>
  <c r="T186" i="10"/>
  <c r="T193" i="10"/>
  <c r="T197" i="10"/>
  <c r="T201" i="10"/>
  <c r="T205" i="10"/>
  <c r="P250" i="10"/>
  <c r="R253" i="10"/>
  <c r="X256" i="10"/>
  <c r="T256" i="10"/>
  <c r="R256" i="10"/>
  <c r="P256" i="10"/>
  <c r="V256" i="10"/>
  <c r="X260" i="10"/>
  <c r="T260" i="10"/>
  <c r="P260" i="10"/>
  <c r="V260" i="10"/>
  <c r="U262" i="10"/>
  <c r="W263" i="10"/>
  <c r="S263" i="10"/>
  <c r="Q263" i="10"/>
  <c r="U263" i="10"/>
  <c r="U265" i="10"/>
  <c r="Q265" i="10"/>
  <c r="W265" i="10"/>
  <c r="X265" i="10"/>
  <c r="S266" i="10"/>
  <c r="S268" i="10"/>
  <c r="W268" i="10"/>
  <c r="Q270" i="10"/>
  <c r="P271" i="10"/>
  <c r="Q274" i="10"/>
  <c r="Q276" i="10"/>
  <c r="P280" i="10"/>
  <c r="V285" i="10"/>
  <c r="R285" i="10"/>
  <c r="P285" i="10"/>
  <c r="T285" i="10"/>
  <c r="Q288" i="10"/>
  <c r="Q293" i="10"/>
  <c r="U295" i="10"/>
  <c r="V297" i="10"/>
  <c r="R297" i="10"/>
  <c r="X297" i="10"/>
  <c r="X301" i="10"/>
  <c r="U307" i="10"/>
  <c r="S307" i="10"/>
  <c r="X311" i="10"/>
  <c r="R311" i="10"/>
  <c r="T311" i="10"/>
  <c r="Y312" i="10"/>
  <c r="V314" i="10"/>
  <c r="R314" i="10"/>
  <c r="T314" i="10"/>
  <c r="Y314" i="10"/>
  <c r="X314" i="10"/>
  <c r="U317" i="10"/>
  <c r="S317" i="10"/>
  <c r="W317" i="10"/>
  <c r="V318" i="10"/>
  <c r="R318" i="10"/>
  <c r="X318" i="10"/>
  <c r="Y318" i="10"/>
  <c r="U318" i="10"/>
  <c r="Y322" i="10"/>
  <c r="Y324" i="10"/>
  <c r="X324" i="10"/>
  <c r="T324" i="10"/>
  <c r="V324" i="10"/>
  <c r="P324" i="10"/>
  <c r="R324" i="10"/>
  <c r="V325" i="10"/>
  <c r="R325" i="10"/>
  <c r="Y325" i="10"/>
  <c r="P325" i="10"/>
  <c r="T325" i="10"/>
  <c r="X325" i="10"/>
  <c r="X329" i="10"/>
  <c r="Y364" i="10"/>
  <c r="X364" i="10"/>
  <c r="T364" i="10"/>
  <c r="R364" i="10"/>
  <c r="P364" i="10"/>
  <c r="V364" i="10"/>
  <c r="S253" i="10"/>
  <c r="W253" i="10"/>
  <c r="S257" i="10"/>
  <c r="X257" i="10"/>
  <c r="R261" i="10"/>
  <c r="V262" i="10"/>
  <c r="R262" i="10"/>
  <c r="T262" i="10"/>
  <c r="Y262" i="10"/>
  <c r="X264" i="10"/>
  <c r="T264" i="10"/>
  <c r="Y264" i="10"/>
  <c r="W267" i="10"/>
  <c r="S267" i="10"/>
  <c r="U267" i="10"/>
  <c r="S284" i="10"/>
  <c r="X284" i="10"/>
  <c r="W294" i="10"/>
  <c r="S294" i="10"/>
  <c r="U294" i="10"/>
  <c r="S300" i="10"/>
  <c r="X300" i="10"/>
  <c r="R304" i="10"/>
  <c r="V305" i="10"/>
  <c r="R305" i="10"/>
  <c r="T305" i="10"/>
  <c r="Y305" i="10"/>
  <c r="X307" i="10"/>
  <c r="T307" i="10"/>
  <c r="Y307" i="10"/>
  <c r="V313" i="10"/>
  <c r="R313" i="10"/>
  <c r="Y313" i="10"/>
  <c r="T313" i="10"/>
  <c r="R316" i="10"/>
  <c r="T330" i="10"/>
  <c r="X330" i="10"/>
  <c r="Q341" i="10"/>
  <c r="V353" i="10"/>
  <c r="R353" i="10"/>
  <c r="X353" i="10"/>
  <c r="U353" i="10"/>
  <c r="Y353" i="10"/>
  <c r="W354" i="10"/>
  <c r="S354" i="10"/>
  <c r="U354" i="10"/>
  <c r="R354" i="10"/>
  <c r="Y354" i="10"/>
  <c r="V354" i="10"/>
  <c r="X261" i="10"/>
  <c r="V266" i="10"/>
  <c r="R266" i="10"/>
  <c r="T266" i="10"/>
  <c r="Y266" i="10"/>
  <c r="X268" i="10"/>
  <c r="T268" i="10"/>
  <c r="Y268" i="10"/>
  <c r="W282" i="10"/>
  <c r="S282" i="10"/>
  <c r="U282" i="10"/>
  <c r="X295" i="10"/>
  <c r="T295" i="10"/>
  <c r="Y295" i="10"/>
  <c r="W298" i="10"/>
  <c r="S298" i="10"/>
  <c r="U298" i="10"/>
  <c r="X304" i="10"/>
  <c r="V309" i="10"/>
  <c r="R309" i="10"/>
  <c r="T309" i="10"/>
  <c r="Y309" i="10"/>
  <c r="W312" i="10"/>
  <c r="W314" i="10"/>
  <c r="S314" i="10"/>
  <c r="Q314" i="10"/>
  <c r="Y316" i="10"/>
  <c r="X316" i="10"/>
  <c r="T316" i="10"/>
  <c r="V316" i="10"/>
  <c r="V317" i="10"/>
  <c r="R317" i="10"/>
  <c r="Y317" i="10"/>
  <c r="P317" i="10"/>
  <c r="W319" i="10"/>
  <c r="S319" i="10"/>
  <c r="U319" i="10"/>
  <c r="V321" i="10"/>
  <c r="R321" i="10"/>
  <c r="Y321" i="10"/>
  <c r="T321" i="10"/>
  <c r="Y332" i="10"/>
  <c r="X332" i="10"/>
  <c r="T332" i="10"/>
  <c r="V332" i="10"/>
  <c r="P332" i="10"/>
  <c r="R332" i="10"/>
  <c r="T353" i="10"/>
  <c r="W349" i="10"/>
  <c r="S349" i="10"/>
  <c r="Q349" i="10"/>
  <c r="U352" i="10"/>
  <c r="S352" i="10"/>
  <c r="Q352" i="10"/>
  <c r="U361" i="10"/>
  <c r="S361" i="10"/>
  <c r="W361" i="10"/>
  <c r="V370" i="10"/>
  <c r="R370" i="10"/>
  <c r="X370" i="10"/>
  <c r="U370" i="10"/>
  <c r="Y370" i="10"/>
  <c r="S371" i="10"/>
  <c r="W371" i="10"/>
  <c r="R371" i="10"/>
  <c r="X371" i="10"/>
  <c r="W313" i="10"/>
  <c r="W315" i="10"/>
  <c r="S315" i="10"/>
  <c r="Y315" i="10"/>
  <c r="W318" i="10"/>
  <c r="S318" i="10"/>
  <c r="X319" i="10"/>
  <c r="W321" i="10"/>
  <c r="W326" i="10"/>
  <c r="S326" i="10"/>
  <c r="X327" i="10"/>
  <c r="W329" i="10"/>
  <c r="P344" i="10"/>
  <c r="Y355" i="10"/>
  <c r="X355" i="10"/>
  <c r="T355" i="10"/>
  <c r="R355" i="10"/>
  <c r="V355" i="10"/>
  <c r="W357" i="10"/>
  <c r="S357" i="10"/>
  <c r="Q357" i="10"/>
  <c r="T370" i="10"/>
  <c r="V373" i="10"/>
  <c r="U373" i="10"/>
  <c r="Y373" i="10"/>
  <c r="P315" i="10"/>
  <c r="Q316" i="10"/>
  <c r="P319" i="10"/>
  <c r="Q320" i="10"/>
  <c r="P323" i="10"/>
  <c r="Q324" i="10"/>
  <c r="P327" i="10"/>
  <c r="Q328" i="10"/>
  <c r="Y331" i="10"/>
  <c r="W334" i="10"/>
  <c r="S334" i="10"/>
  <c r="X335" i="10"/>
  <c r="Y343" i="10"/>
  <c r="X343" i="10"/>
  <c r="T343" i="10"/>
  <c r="P343" i="10"/>
  <c r="V348" i="10"/>
  <c r="R348" i="10"/>
  <c r="Y348" i="10"/>
  <c r="T348" i="10"/>
  <c r="V349" i="10"/>
  <c r="R349" i="10"/>
  <c r="Y349" i="10"/>
  <c r="Y351" i="10"/>
  <c r="X351" i="10"/>
  <c r="T351" i="10"/>
  <c r="P351" i="10"/>
  <c r="V356" i="10"/>
  <c r="R356" i="10"/>
  <c r="Y356" i="10"/>
  <c r="T356" i="10"/>
  <c r="Y357" i="10"/>
  <c r="X359" i="10"/>
  <c r="T359" i="10"/>
  <c r="R359" i="10"/>
  <c r="P359" i="10"/>
  <c r="V359" i="10"/>
  <c r="V362" i="10"/>
  <c r="R362" i="10"/>
  <c r="X362" i="10"/>
  <c r="U362" i="10"/>
  <c r="W366" i="10"/>
  <c r="S366" i="10"/>
  <c r="Q366" i="10"/>
  <c r="U369" i="10"/>
  <c r="S369" i="10"/>
  <c r="Q369" i="10"/>
  <c r="V375" i="10"/>
  <c r="R375" i="10"/>
  <c r="Y375" i="10"/>
  <c r="X375" i="10"/>
  <c r="P375" i="10"/>
  <c r="T375" i="10"/>
  <c r="T315" i="10"/>
  <c r="T319" i="10"/>
  <c r="T327" i="10"/>
  <c r="P330" i="10"/>
  <c r="V330" i="10"/>
  <c r="R330" i="10"/>
  <c r="V333" i="10"/>
  <c r="R333" i="10"/>
  <c r="Y333" i="10"/>
  <c r="T333" i="10"/>
  <c r="V343" i="10"/>
  <c r="W348" i="10"/>
  <c r="T349" i="10"/>
  <c r="W350" i="10"/>
  <c r="S350" i="10"/>
  <c r="Y350" i="10"/>
  <c r="V351" i="10"/>
  <c r="W353" i="10"/>
  <c r="S353" i="10"/>
  <c r="X354" i="10"/>
  <c r="W356" i="10"/>
  <c r="Y359" i="10"/>
  <c r="V361" i="10"/>
  <c r="R361" i="10"/>
  <c r="Y361" i="10"/>
  <c r="P361" i="10"/>
  <c r="X361" i="10"/>
  <c r="T362" i="10"/>
  <c r="W363" i="10"/>
  <c r="S363" i="10"/>
  <c r="U363" i="10"/>
  <c r="R363" i="10"/>
  <c r="V382" i="10"/>
  <c r="R382" i="10"/>
  <c r="Y382" i="10"/>
  <c r="X382" i="10"/>
  <c r="T382" i="10"/>
  <c r="X384" i="10"/>
  <c r="T384" i="10"/>
  <c r="Y384" i="10"/>
  <c r="S331" i="10"/>
  <c r="W331" i="10"/>
  <c r="P331" i="10"/>
  <c r="Q332" i="10"/>
  <c r="R334" i="10"/>
  <c r="V334" i="10"/>
  <c r="S335" i="10"/>
  <c r="W335" i="10"/>
  <c r="P335" i="10"/>
  <c r="Q339" i="10"/>
  <c r="S342" i="10"/>
  <c r="W342" i="10"/>
  <c r="P342" i="10"/>
  <c r="Q343" i="10"/>
  <c r="P346" i="10"/>
  <c r="Q347" i="10"/>
  <c r="P350" i="10"/>
  <c r="Q351" i="10"/>
  <c r="P354" i="10"/>
  <c r="Q355" i="10"/>
  <c r="R357" i="10"/>
  <c r="V357" i="10"/>
  <c r="S358" i="10"/>
  <c r="W358" i="10"/>
  <c r="P358" i="10"/>
  <c r="Y360" i="10"/>
  <c r="X360" i="10"/>
  <c r="T360" i="10"/>
  <c r="P360" i="10"/>
  <c r="V365" i="10"/>
  <c r="R365" i="10"/>
  <c r="Y365" i="10"/>
  <c r="T365" i="10"/>
  <c r="V366" i="10"/>
  <c r="R366" i="10"/>
  <c r="Y366" i="10"/>
  <c r="Y368" i="10"/>
  <c r="X368" i="10"/>
  <c r="T368" i="10"/>
  <c r="P368" i="10"/>
  <c r="T331" i="10"/>
  <c r="T335" i="10"/>
  <c r="T342" i="10"/>
  <c r="T350" i="10"/>
  <c r="T354" i="10"/>
  <c r="T358" i="10"/>
  <c r="V360" i="10"/>
  <c r="W362" i="10"/>
  <c r="S362" i="10"/>
  <c r="X363" i="10"/>
  <c r="W365" i="10"/>
  <c r="T366" i="10"/>
  <c r="W367" i="10"/>
  <c r="S367" i="10"/>
  <c r="Y367" i="10"/>
  <c r="V368" i="10"/>
  <c r="W370" i="10"/>
  <c r="S370" i="10"/>
  <c r="V378" i="10"/>
  <c r="R378" i="10"/>
  <c r="Y378" i="10"/>
  <c r="X378" i="10"/>
  <c r="T378" i="10"/>
  <c r="P378" i="10"/>
  <c r="Q360" i="10"/>
  <c r="P363" i="10"/>
  <c r="Q364" i="10"/>
  <c r="P367" i="10"/>
  <c r="Q368" i="10"/>
  <c r="V371" i="10"/>
  <c r="Y371" i="10"/>
  <c r="P371" i="10"/>
  <c r="W372" i="10"/>
  <c r="S372" i="10"/>
  <c r="X373" i="10"/>
  <c r="W375" i="10"/>
  <c r="Y377" i="10"/>
  <c r="W383" i="10"/>
  <c r="S383" i="10"/>
  <c r="U383" i="10"/>
  <c r="Q383" i="10"/>
  <c r="T363" i="10"/>
  <c r="T367" i="10"/>
  <c r="U371" i="10"/>
  <c r="T371" i="10"/>
  <c r="Q371" i="10"/>
  <c r="Y374" i="10"/>
  <c r="X374" i="10"/>
  <c r="T374" i="10"/>
  <c r="P374" i="10"/>
  <c r="W379" i="10"/>
  <c r="S379" i="10"/>
  <c r="U379" i="10"/>
  <c r="Q379" i="10"/>
  <c r="V386" i="10"/>
  <c r="R386" i="10"/>
  <c r="Y386" i="10"/>
  <c r="X386" i="10"/>
  <c r="T386" i="10"/>
  <c r="X388" i="10"/>
  <c r="T388" i="10"/>
  <c r="R372" i="10"/>
  <c r="V372" i="10"/>
  <c r="S373" i="10"/>
  <c r="W373" i="10"/>
  <c r="P373" i="10"/>
  <c r="Q374" i="10"/>
  <c r="R376" i="10"/>
  <c r="V376" i="10"/>
  <c r="S377" i="10"/>
  <c r="W377" i="10"/>
  <c r="P377" i="10"/>
  <c r="Q378" i="10"/>
  <c r="Y379" i="10"/>
  <c r="R380" i="10"/>
  <c r="V380" i="10"/>
  <c r="S381" i="10"/>
  <c r="W381" i="10"/>
  <c r="P381" i="10"/>
  <c r="Q382" i="10"/>
  <c r="Y383" i="10"/>
  <c r="R384" i="10"/>
  <c r="V384" i="10"/>
  <c r="S385" i="10"/>
  <c r="W385" i="10"/>
  <c r="P385" i="10"/>
  <c r="Q386" i="10"/>
  <c r="Y387" i="10"/>
  <c r="R388" i="10"/>
  <c r="V388" i="10"/>
  <c r="T373" i="10"/>
  <c r="T377" i="10"/>
  <c r="R379" i="10"/>
  <c r="V379" i="10"/>
  <c r="S380" i="10"/>
  <c r="W380" i="10"/>
  <c r="T381" i="10"/>
  <c r="R383" i="10"/>
  <c r="V383" i="10"/>
  <c r="S384" i="10"/>
  <c r="W384" i="10"/>
  <c r="T385" i="10"/>
  <c r="R387" i="10"/>
  <c r="V387" i="10"/>
  <c r="S388" i="10"/>
  <c r="W388" i="10"/>
  <c r="U381" i="10"/>
  <c r="U385" i="10"/>
  <c r="D180" i="10"/>
  <c r="L180" i="10" s="1"/>
  <c r="D179" i="10"/>
  <c r="L179" i="10" s="1"/>
  <c r="D178" i="10"/>
  <c r="L178" i="10" s="1"/>
  <c r="D104" i="10"/>
  <c r="D103" i="10"/>
  <c r="D101" i="10"/>
  <c r="D100" i="10"/>
  <c r="D99" i="10"/>
  <c r="D212" i="9" l="1"/>
  <c r="D130" i="10"/>
  <c r="I130" i="10" s="1"/>
  <c r="D131" i="9"/>
  <c r="D135" i="10"/>
  <c r="L135" i="10" s="1"/>
  <c r="D136" i="9"/>
  <c r="D224" i="9"/>
  <c r="D146" i="10"/>
  <c r="L146" i="10" s="1"/>
  <c r="D147" i="9"/>
  <c r="D124" i="10"/>
  <c r="L124" i="10" s="1"/>
  <c r="D125" i="9"/>
  <c r="D69" i="10"/>
  <c r="G69" i="10" s="1"/>
  <c r="D70" i="9"/>
  <c r="D74" i="10"/>
  <c r="L74" i="10" s="1"/>
  <c r="D75" i="9"/>
  <c r="D78" i="10"/>
  <c r="I78" i="10" s="1"/>
  <c r="D79" i="9"/>
  <c r="D82" i="10"/>
  <c r="G82" i="10" s="1"/>
  <c r="D83" i="9"/>
  <c r="D86" i="10"/>
  <c r="L86" i="10" s="1"/>
  <c r="D87" i="9"/>
  <c r="D91" i="10"/>
  <c r="L91" i="10" s="1"/>
  <c r="D92" i="9"/>
  <c r="D95" i="10"/>
  <c r="L95" i="10" s="1"/>
  <c r="D96" i="9"/>
  <c r="D108" i="10"/>
  <c r="K108" i="10" s="1"/>
  <c r="D109" i="9"/>
  <c r="D112" i="10"/>
  <c r="K112" i="10" s="1"/>
  <c r="D113" i="9"/>
  <c r="D116" i="10"/>
  <c r="H116" i="10" s="1"/>
  <c r="D117" i="9"/>
  <c r="D120" i="10"/>
  <c r="K120" i="10" s="1"/>
  <c r="D121" i="9"/>
  <c r="D140" i="10"/>
  <c r="L140" i="10" s="1"/>
  <c r="D141" i="9"/>
  <c r="D149" i="10"/>
  <c r="L149" i="10" s="1"/>
  <c r="D150" i="9"/>
  <c r="D153" i="10"/>
  <c r="L153" i="10" s="1"/>
  <c r="D154" i="9"/>
  <c r="D165" i="10"/>
  <c r="L165" i="10" s="1"/>
  <c r="D166" i="9"/>
  <c r="D169" i="10"/>
  <c r="L169" i="10" s="1"/>
  <c r="D170" i="9"/>
  <c r="D173" i="10"/>
  <c r="L173" i="10" s="1"/>
  <c r="D174" i="9"/>
  <c r="D177" i="10"/>
  <c r="L177" i="10" s="1"/>
  <c r="D178" i="9"/>
  <c r="D210" i="9"/>
  <c r="D223" i="9"/>
  <c r="D215" i="9"/>
  <c r="D233" i="9"/>
  <c r="D237" i="9"/>
  <c r="D272" i="9"/>
  <c r="D276" i="9"/>
  <c r="D280" i="9"/>
  <c r="D290" i="9"/>
  <c r="D294" i="9"/>
  <c r="D131" i="10"/>
  <c r="L131" i="10" s="1"/>
  <c r="D132" i="9"/>
  <c r="D220" i="9"/>
  <c r="D142" i="10"/>
  <c r="L142" i="10" s="1"/>
  <c r="D143" i="9"/>
  <c r="D147" i="10"/>
  <c r="L147" i="10" s="1"/>
  <c r="D148" i="9"/>
  <c r="D125" i="10"/>
  <c r="L125" i="10" s="1"/>
  <c r="D126" i="9"/>
  <c r="D70" i="10"/>
  <c r="L70" i="10" s="1"/>
  <c r="D71" i="9"/>
  <c r="D75" i="10"/>
  <c r="L75" i="10" s="1"/>
  <c r="D76" i="9"/>
  <c r="D79" i="10"/>
  <c r="L79" i="10" s="1"/>
  <c r="D80" i="9"/>
  <c r="D83" i="10"/>
  <c r="L83" i="10" s="1"/>
  <c r="D84" i="9"/>
  <c r="D87" i="10"/>
  <c r="L87" i="10" s="1"/>
  <c r="D88" i="9"/>
  <c r="D92" i="10"/>
  <c r="L92" i="10" s="1"/>
  <c r="D93" i="9"/>
  <c r="D96" i="10"/>
  <c r="L96" i="10" s="1"/>
  <c r="D97" i="9"/>
  <c r="D109" i="10"/>
  <c r="L109" i="10" s="1"/>
  <c r="D110" i="9"/>
  <c r="D113" i="10"/>
  <c r="L113" i="10" s="1"/>
  <c r="D114" i="9"/>
  <c r="D117" i="10"/>
  <c r="L117" i="10" s="1"/>
  <c r="D118" i="9"/>
  <c r="D122" i="10"/>
  <c r="L122" i="10" s="1"/>
  <c r="D123" i="9"/>
  <c r="D136" i="10"/>
  <c r="L136" i="10" s="1"/>
  <c r="D137" i="9"/>
  <c r="D150" i="10"/>
  <c r="L150" i="10" s="1"/>
  <c r="D151" i="9"/>
  <c r="D154" i="10"/>
  <c r="L154" i="10" s="1"/>
  <c r="D155" i="9"/>
  <c r="D166" i="10"/>
  <c r="L166" i="10" s="1"/>
  <c r="D167" i="9"/>
  <c r="D170" i="10"/>
  <c r="L170" i="10" s="1"/>
  <c r="D171" i="9"/>
  <c r="D174" i="10"/>
  <c r="L174" i="10" s="1"/>
  <c r="D175" i="9"/>
  <c r="D230" i="9"/>
  <c r="D222" i="9"/>
  <c r="D238" i="9"/>
  <c r="D234" i="9"/>
  <c r="D273" i="9"/>
  <c r="D277" i="9"/>
  <c r="D281" i="9"/>
  <c r="D291" i="9"/>
  <c r="D323" i="10"/>
  <c r="D324" i="9"/>
  <c r="D127" i="10"/>
  <c r="L127" i="10" s="1"/>
  <c r="D128" i="9"/>
  <c r="D216" i="9"/>
  <c r="D138" i="10"/>
  <c r="I138" i="10" s="1"/>
  <c r="D139" i="9"/>
  <c r="D143" i="10"/>
  <c r="L143" i="10" s="1"/>
  <c r="D144" i="9"/>
  <c r="D121" i="10"/>
  <c r="L121" i="10" s="1"/>
  <c r="D122" i="9"/>
  <c r="D67" i="10"/>
  <c r="L67" i="10" s="1"/>
  <c r="D68" i="9"/>
  <c r="D72" i="10"/>
  <c r="L72" i="10" s="1"/>
  <c r="D73" i="9"/>
  <c r="D76" i="10"/>
  <c r="L76" i="10" s="1"/>
  <c r="D77" i="9"/>
  <c r="D80" i="10"/>
  <c r="G80" i="10" s="1"/>
  <c r="D81" i="9"/>
  <c r="D84" i="10"/>
  <c r="H84" i="10" s="1"/>
  <c r="D85" i="9"/>
  <c r="D88" i="10"/>
  <c r="G88" i="10" s="1"/>
  <c r="D89" i="9"/>
  <c r="D93" i="10"/>
  <c r="L93" i="10" s="1"/>
  <c r="D94" i="9"/>
  <c r="D97" i="10"/>
  <c r="L97" i="10" s="1"/>
  <c r="D98" i="9"/>
  <c r="D105" i="10"/>
  <c r="G105" i="10" s="1"/>
  <c r="D106" i="9"/>
  <c r="D110" i="10"/>
  <c r="K110" i="10" s="1"/>
  <c r="D111" i="9"/>
  <c r="D114" i="10"/>
  <c r="G114" i="10" s="1"/>
  <c r="D115" i="9"/>
  <c r="D118" i="10"/>
  <c r="J118" i="10" s="1"/>
  <c r="D119" i="9"/>
  <c r="D126" i="10"/>
  <c r="L126" i="10" s="1"/>
  <c r="D127" i="9"/>
  <c r="D132" i="10"/>
  <c r="K132" i="10" s="1"/>
  <c r="D133" i="9"/>
  <c r="D151" i="10"/>
  <c r="L151" i="10" s="1"/>
  <c r="D152" i="9"/>
  <c r="D155" i="10"/>
  <c r="L155" i="10" s="1"/>
  <c r="D156" i="9"/>
  <c r="D167" i="10"/>
  <c r="L167" i="10" s="1"/>
  <c r="D168" i="9"/>
  <c r="D172" i="10"/>
  <c r="L172" i="10" s="1"/>
  <c r="D173" i="9"/>
  <c r="D175" i="10"/>
  <c r="L175" i="10" s="1"/>
  <c r="D176" i="9"/>
  <c r="D227" i="9"/>
  <c r="D219" i="9"/>
  <c r="D231" i="9"/>
  <c r="D235" i="9"/>
  <c r="D274" i="9"/>
  <c r="D278" i="9"/>
  <c r="D282" i="9"/>
  <c r="D292" i="9"/>
  <c r="D128" i="10"/>
  <c r="L128" i="10" s="1"/>
  <c r="D129" i="9"/>
  <c r="D134" i="10"/>
  <c r="K134" i="10" s="1"/>
  <c r="D135" i="9"/>
  <c r="D139" i="10"/>
  <c r="L139" i="10" s="1"/>
  <c r="D140" i="9"/>
  <c r="D228" i="9"/>
  <c r="D123" i="10"/>
  <c r="L123" i="10" s="1"/>
  <c r="D124" i="9"/>
  <c r="D68" i="10"/>
  <c r="L68" i="10" s="1"/>
  <c r="D69" i="9"/>
  <c r="D73" i="10"/>
  <c r="L73" i="10" s="1"/>
  <c r="D74" i="9"/>
  <c r="D77" i="10"/>
  <c r="L77" i="10" s="1"/>
  <c r="D78" i="9"/>
  <c r="D81" i="10"/>
  <c r="L81" i="10" s="1"/>
  <c r="D82" i="9"/>
  <c r="D85" i="10"/>
  <c r="L85" i="10" s="1"/>
  <c r="D86" i="9"/>
  <c r="D89" i="10"/>
  <c r="L89" i="10" s="1"/>
  <c r="D90" i="9"/>
  <c r="D94" i="10"/>
  <c r="L94" i="10" s="1"/>
  <c r="D95" i="9"/>
  <c r="D98" i="10"/>
  <c r="G98" i="10" s="1"/>
  <c r="D99" i="9"/>
  <c r="D102" i="10"/>
  <c r="J102" i="10" s="1"/>
  <c r="D103" i="9"/>
  <c r="D107" i="10"/>
  <c r="K107" i="10" s="1"/>
  <c r="D108" i="9"/>
  <c r="D111" i="10"/>
  <c r="L111" i="10" s="1"/>
  <c r="D112" i="9"/>
  <c r="D115" i="10"/>
  <c r="L115" i="10" s="1"/>
  <c r="D116" i="9"/>
  <c r="D119" i="10"/>
  <c r="H119" i="10" s="1"/>
  <c r="D120" i="9"/>
  <c r="D144" i="10"/>
  <c r="L144" i="10" s="1"/>
  <c r="D145" i="9"/>
  <c r="D129" i="10"/>
  <c r="L129" i="10" s="1"/>
  <c r="D130" i="9"/>
  <c r="D152" i="10"/>
  <c r="L152" i="10" s="1"/>
  <c r="D153" i="9"/>
  <c r="D164" i="10"/>
  <c r="L164" i="10" s="1"/>
  <c r="D165" i="9"/>
  <c r="D168" i="10"/>
  <c r="L168" i="10" s="1"/>
  <c r="D169" i="9"/>
  <c r="D171" i="10"/>
  <c r="L171" i="10" s="1"/>
  <c r="D172" i="9"/>
  <c r="D176" i="10"/>
  <c r="L176" i="10" s="1"/>
  <c r="D177" i="9"/>
  <c r="D226" i="9"/>
  <c r="D218" i="9"/>
  <c r="D232" i="9"/>
  <c r="D236" i="9"/>
  <c r="D271" i="9"/>
  <c r="D275" i="9"/>
  <c r="D279" i="9"/>
  <c r="D289" i="9"/>
  <c r="D293" i="9"/>
  <c r="H134" i="10"/>
  <c r="J134" i="10"/>
  <c r="J99" i="10"/>
  <c r="G99" i="10"/>
  <c r="H99" i="10"/>
  <c r="I99" i="10"/>
  <c r="L99" i="10"/>
  <c r="K99" i="10"/>
  <c r="L103" i="10"/>
  <c r="K103" i="10"/>
  <c r="J103" i="10"/>
  <c r="H103" i="10"/>
  <c r="G103" i="10"/>
  <c r="I103" i="10"/>
  <c r="K100" i="10"/>
  <c r="L100" i="10"/>
  <c r="G100" i="10"/>
  <c r="H100" i="10"/>
  <c r="I100" i="10"/>
  <c r="J100" i="10"/>
  <c r="J104" i="10"/>
  <c r="I104" i="10"/>
  <c r="K104" i="10"/>
  <c r="G104" i="10"/>
  <c r="L104" i="10"/>
  <c r="H104" i="10"/>
  <c r="J128" i="10"/>
  <c r="H128" i="10"/>
  <c r="G128" i="10"/>
  <c r="H138" i="10"/>
  <c r="K138" i="10"/>
  <c r="G138" i="10"/>
  <c r="H80" i="10"/>
  <c r="K80" i="10"/>
  <c r="K88" i="10"/>
  <c r="J88" i="10"/>
  <c r="I88" i="10"/>
  <c r="J101" i="10"/>
  <c r="G101" i="10"/>
  <c r="L101" i="10"/>
  <c r="I101" i="10"/>
  <c r="H101" i="10"/>
  <c r="K101" i="10"/>
  <c r="K105" i="10"/>
  <c r="J105" i="10"/>
  <c r="L110" i="10"/>
  <c r="G110" i="10"/>
  <c r="I132" i="10"/>
  <c r="J132" i="10"/>
  <c r="G132" i="10"/>
  <c r="E138" i="10"/>
  <c r="F138" i="10"/>
  <c r="D223" i="10"/>
  <c r="L223" i="10" s="1"/>
  <c r="F121" i="10"/>
  <c r="H121" i="10"/>
  <c r="G121" i="10"/>
  <c r="K121" i="10"/>
  <c r="J121" i="10"/>
  <c r="E121" i="10"/>
  <c r="I121" i="10"/>
  <c r="F67" i="10"/>
  <c r="E67" i="10"/>
  <c r="J67" i="10"/>
  <c r="G72" i="10"/>
  <c r="F72" i="10"/>
  <c r="E72" i="10"/>
  <c r="I72" i="10"/>
  <c r="H72" i="10"/>
  <c r="J72" i="10"/>
  <c r="K76" i="10"/>
  <c r="E76" i="10"/>
  <c r="I76" i="10"/>
  <c r="H76" i="10"/>
  <c r="F88" i="10"/>
  <c r="E88" i="10"/>
  <c r="F93" i="10"/>
  <c r="E93" i="10"/>
  <c r="I93" i="10"/>
  <c r="F97" i="10"/>
  <c r="H97" i="10"/>
  <c r="J97" i="10"/>
  <c r="E97" i="10"/>
  <c r="I97" i="10"/>
  <c r="K97" i="10"/>
  <c r="G97" i="10"/>
  <c r="F99" i="10"/>
  <c r="E99" i="10"/>
  <c r="F101" i="10"/>
  <c r="E101" i="10"/>
  <c r="F103" i="10"/>
  <c r="E103" i="10"/>
  <c r="F105" i="10"/>
  <c r="E110" i="10"/>
  <c r="F110" i="10"/>
  <c r="E118" i="10"/>
  <c r="E132" i="10"/>
  <c r="F132" i="10"/>
  <c r="K151" i="10"/>
  <c r="G151" i="10"/>
  <c r="H151" i="10"/>
  <c r="K155" i="10"/>
  <c r="G155" i="10"/>
  <c r="F155" i="10"/>
  <c r="E155" i="10"/>
  <c r="J155" i="10"/>
  <c r="I155" i="10"/>
  <c r="H155" i="10"/>
  <c r="J165" i="10"/>
  <c r="F167" i="10"/>
  <c r="G167" i="10"/>
  <c r="J167" i="10"/>
  <c r="F169" i="10"/>
  <c r="K172" i="10"/>
  <c r="E172" i="10"/>
  <c r="F179" i="10"/>
  <c r="E179" i="10"/>
  <c r="K179" i="10"/>
  <c r="G179" i="10"/>
  <c r="J179" i="10"/>
  <c r="I179" i="10"/>
  <c r="H179" i="10"/>
  <c r="D209" i="10"/>
  <c r="L209" i="10" s="1"/>
  <c r="D226" i="10"/>
  <c r="L226" i="10" s="1"/>
  <c r="D222" i="10"/>
  <c r="L222" i="10" s="1"/>
  <c r="D218" i="10"/>
  <c r="L218" i="10" s="1"/>
  <c r="D214" i="10"/>
  <c r="D230" i="10"/>
  <c r="L230" i="10" s="1"/>
  <c r="D232" i="10"/>
  <c r="L232" i="10" s="1"/>
  <c r="D234" i="10"/>
  <c r="L234" i="10" s="1"/>
  <c r="D236" i="10"/>
  <c r="L236" i="10" s="1"/>
  <c r="D271" i="10"/>
  <c r="L271" i="10" s="1"/>
  <c r="D273" i="10"/>
  <c r="L273" i="10" s="1"/>
  <c r="D275" i="10"/>
  <c r="L275" i="10" s="1"/>
  <c r="D277" i="10"/>
  <c r="L277" i="10" s="1"/>
  <c r="D279" i="10"/>
  <c r="L279" i="10" s="1"/>
  <c r="D281" i="10"/>
  <c r="L281" i="10" s="1"/>
  <c r="D289" i="10"/>
  <c r="L289" i="10" s="1"/>
  <c r="D291" i="10"/>
  <c r="L291" i="10" s="1"/>
  <c r="D293" i="10"/>
  <c r="L293" i="10" s="1"/>
  <c r="D211" i="10"/>
  <c r="L211" i="10" s="1"/>
  <c r="D215" i="10"/>
  <c r="L215" i="10" s="1"/>
  <c r="K143" i="10"/>
  <c r="G143" i="10"/>
  <c r="H143" i="10"/>
  <c r="F128" i="10"/>
  <c r="E128" i="10"/>
  <c r="K131" i="10"/>
  <c r="F131" i="10"/>
  <c r="E131" i="10"/>
  <c r="G131" i="10"/>
  <c r="I131" i="10"/>
  <c r="J131" i="10"/>
  <c r="H131" i="10"/>
  <c r="F134" i="10"/>
  <c r="D219" i="10"/>
  <c r="F139" i="10"/>
  <c r="E139" i="10"/>
  <c r="J139" i="10"/>
  <c r="I139" i="10"/>
  <c r="H139" i="10"/>
  <c r="J142" i="10"/>
  <c r="D227" i="10"/>
  <c r="L227" i="10" s="1"/>
  <c r="E68" i="10"/>
  <c r="I85" i="10"/>
  <c r="H94" i="10"/>
  <c r="F100" i="10"/>
  <c r="E100" i="10"/>
  <c r="F104" i="10"/>
  <c r="E104" i="10"/>
  <c r="H111" i="10"/>
  <c r="E122" i="10"/>
  <c r="G154" i="10"/>
  <c r="I174" i="10"/>
  <c r="G178" i="10"/>
  <c r="K178" i="10"/>
  <c r="I178" i="10"/>
  <c r="E178" i="10"/>
  <c r="F178" i="10"/>
  <c r="J178" i="10"/>
  <c r="H178" i="10"/>
  <c r="G180" i="10"/>
  <c r="K180" i="10"/>
  <c r="E180" i="10"/>
  <c r="I180" i="10"/>
  <c r="H180" i="10"/>
  <c r="F180" i="10"/>
  <c r="J180" i="10"/>
  <c r="D229" i="10"/>
  <c r="L229" i="10" s="1"/>
  <c r="D225" i="10"/>
  <c r="L225" i="10" s="1"/>
  <c r="D221" i="10"/>
  <c r="L221" i="10" s="1"/>
  <c r="D217" i="10"/>
  <c r="L217" i="10" s="1"/>
  <c r="D237" i="10"/>
  <c r="L237" i="10" s="1"/>
  <c r="D231" i="10"/>
  <c r="L231" i="10" s="1"/>
  <c r="D233" i="10"/>
  <c r="L233" i="10" s="1"/>
  <c r="D235" i="10"/>
  <c r="L235" i="10" s="1"/>
  <c r="D270" i="10"/>
  <c r="L270" i="10" s="1"/>
  <c r="D272" i="10"/>
  <c r="L272" i="10" s="1"/>
  <c r="D274" i="10"/>
  <c r="L274" i="10" s="1"/>
  <c r="D276" i="10"/>
  <c r="L276" i="10" s="1"/>
  <c r="D278" i="10"/>
  <c r="L278" i="10" s="1"/>
  <c r="D280" i="10"/>
  <c r="L280" i="10" s="1"/>
  <c r="D288" i="10"/>
  <c r="L288" i="10" s="1"/>
  <c r="D290" i="10"/>
  <c r="L290" i="10" s="1"/>
  <c r="D292" i="10"/>
  <c r="L292" i="10" s="1"/>
  <c r="S46" i="10"/>
  <c r="X46" i="10"/>
  <c r="S40" i="10"/>
  <c r="X40" i="10"/>
  <c r="R46" i="10"/>
  <c r="W46" i="10"/>
  <c r="R40" i="10"/>
  <c r="W40" i="10"/>
  <c r="F126" i="10" l="1"/>
  <c r="F118" i="10"/>
  <c r="G126" i="10"/>
  <c r="F175" i="10"/>
  <c r="K127" i="10"/>
  <c r="E175" i="10"/>
  <c r="G150" i="10"/>
  <c r="G139" i="10"/>
  <c r="H172" i="10"/>
  <c r="K72" i="10"/>
  <c r="K139" i="10"/>
  <c r="J172" i="10"/>
  <c r="I118" i="10"/>
  <c r="V118" i="10" s="1"/>
  <c r="J175" i="10"/>
  <c r="I172" i="10"/>
  <c r="V172" i="10" s="1"/>
  <c r="L118" i="10"/>
  <c r="K126" i="10"/>
  <c r="I175" i="10"/>
  <c r="L84" i="10"/>
  <c r="E114" i="10"/>
  <c r="E84" i="10"/>
  <c r="K118" i="10"/>
  <c r="F172" i="10"/>
  <c r="F80" i="10"/>
  <c r="I114" i="10"/>
  <c r="J84" i="10"/>
  <c r="G172" i="10"/>
  <c r="E80" i="10"/>
  <c r="R80" i="10" s="1"/>
  <c r="I110" i="10"/>
  <c r="V110" i="10" s="1"/>
  <c r="J80" i="10"/>
  <c r="F75" i="10"/>
  <c r="S75" i="10" s="1"/>
  <c r="F123" i="10"/>
  <c r="S123" i="10" s="1"/>
  <c r="E134" i="10"/>
  <c r="I143" i="10"/>
  <c r="V143" i="10" s="1"/>
  <c r="E143" i="10"/>
  <c r="G175" i="10"/>
  <c r="H167" i="10"/>
  <c r="K167" i="10"/>
  <c r="X167" i="10" s="1"/>
  <c r="I151" i="10"/>
  <c r="E151" i="10"/>
  <c r="I126" i="10"/>
  <c r="J126" i="10"/>
  <c r="G93" i="10"/>
  <c r="J93" i="10"/>
  <c r="W93" i="10" s="1"/>
  <c r="G76" i="10"/>
  <c r="T76" i="10" s="1"/>
  <c r="H67" i="10"/>
  <c r="U67" i="10" s="1"/>
  <c r="G67" i="10"/>
  <c r="T67" i="10" s="1"/>
  <c r="H114" i="10"/>
  <c r="U114" i="10" s="1"/>
  <c r="K170" i="10"/>
  <c r="J115" i="10"/>
  <c r="W115" i="10" s="1"/>
  <c r="G81" i="10"/>
  <c r="J143" i="10"/>
  <c r="F143" i="10"/>
  <c r="H175" i="10"/>
  <c r="U175" i="10" s="1"/>
  <c r="K175" i="10"/>
  <c r="I167" i="10"/>
  <c r="E167" i="10"/>
  <c r="J151" i="10"/>
  <c r="W151" i="10" s="1"/>
  <c r="F151" i="10"/>
  <c r="E126" i="10"/>
  <c r="H126" i="10"/>
  <c r="U126" i="10" s="1"/>
  <c r="F114" i="10"/>
  <c r="S114" i="10" s="1"/>
  <c r="E105" i="10"/>
  <c r="R105" i="10" s="1"/>
  <c r="K93" i="10"/>
  <c r="X93" i="10" s="1"/>
  <c r="H93" i="10"/>
  <c r="F84" i="10"/>
  <c r="S84" i="10" s="1"/>
  <c r="J76" i="10"/>
  <c r="F76" i="10"/>
  <c r="I67" i="10"/>
  <c r="K67" i="10"/>
  <c r="X67" i="10" s="1"/>
  <c r="E146" i="10"/>
  <c r="K114" i="10"/>
  <c r="I105" i="10"/>
  <c r="G84" i="10"/>
  <c r="T84" i="10" s="1"/>
  <c r="L69" i="10"/>
  <c r="L132" i="10"/>
  <c r="H132" i="10"/>
  <c r="U132" i="10" s="1"/>
  <c r="G118" i="10"/>
  <c r="T118" i="10" s="1"/>
  <c r="L114" i="10"/>
  <c r="Y114" i="10" s="1"/>
  <c r="J114" i="10"/>
  <c r="W114" i="10" s="1"/>
  <c r="H110" i="10"/>
  <c r="L105" i="10"/>
  <c r="H105" i="10"/>
  <c r="L88" i="10"/>
  <c r="H88" i="10"/>
  <c r="K84" i="10"/>
  <c r="X84" i="10" s="1"/>
  <c r="I80" i="10"/>
  <c r="L80" i="10"/>
  <c r="J138" i="10"/>
  <c r="K128" i="10"/>
  <c r="X128" i="10" s="1"/>
  <c r="I128" i="10"/>
  <c r="I134" i="10"/>
  <c r="V134" i="10" s="1"/>
  <c r="H118" i="10"/>
  <c r="J110" i="10"/>
  <c r="W110" i="10" s="1"/>
  <c r="I84" i="10"/>
  <c r="V84" i="10" s="1"/>
  <c r="L138" i="10"/>
  <c r="Y138" i="10" s="1"/>
  <c r="K174" i="10"/>
  <c r="J152" i="10"/>
  <c r="F119" i="10"/>
  <c r="K109" i="10"/>
  <c r="I92" i="10"/>
  <c r="I79" i="10"/>
  <c r="V79" i="10" s="1"/>
  <c r="F73" i="10"/>
  <c r="E125" i="10"/>
  <c r="J87" i="10"/>
  <c r="J176" i="10"/>
  <c r="W176" i="10" s="1"/>
  <c r="E171" i="10"/>
  <c r="E164" i="10"/>
  <c r="R164" i="10" s="1"/>
  <c r="K152" i="10"/>
  <c r="H136" i="10"/>
  <c r="U136" i="10" s="1"/>
  <c r="K117" i="10"/>
  <c r="X117" i="10" s="1"/>
  <c r="F113" i="10"/>
  <c r="S113" i="10" s="1"/>
  <c r="I96" i="10"/>
  <c r="E92" i="10"/>
  <c r="E83" i="10"/>
  <c r="I77" i="10"/>
  <c r="V77" i="10" s="1"/>
  <c r="K70" i="10"/>
  <c r="H125" i="10"/>
  <c r="I95" i="10"/>
  <c r="E130" i="10"/>
  <c r="G120" i="10"/>
  <c r="L119" i="10"/>
  <c r="Y119" i="10" s="1"/>
  <c r="G168" i="10"/>
  <c r="E129" i="10"/>
  <c r="R129" i="10" s="1"/>
  <c r="E113" i="10"/>
  <c r="R113" i="10" s="1"/>
  <c r="J83" i="10"/>
  <c r="W83" i="10" s="1"/>
  <c r="G142" i="10"/>
  <c r="T142" i="10" s="1"/>
  <c r="K130" i="10"/>
  <c r="X130" i="10" s="1"/>
  <c r="G176" i="10"/>
  <c r="H170" i="10"/>
  <c r="U170" i="10" s="1"/>
  <c r="H154" i="10"/>
  <c r="F150" i="10"/>
  <c r="F136" i="10"/>
  <c r="K115" i="10"/>
  <c r="X115" i="10" s="1"/>
  <c r="I111" i="10"/>
  <c r="J96" i="10"/>
  <c r="F87" i="10"/>
  <c r="J81" i="10"/>
  <c r="W81" i="10" s="1"/>
  <c r="K77" i="10"/>
  <c r="J68" i="10"/>
  <c r="W68" i="10" s="1"/>
  <c r="J123" i="10"/>
  <c r="W123" i="10" s="1"/>
  <c r="G135" i="10"/>
  <c r="G108" i="10"/>
  <c r="I176" i="10"/>
  <c r="V176" i="10" s="1"/>
  <c r="K176" i="10"/>
  <c r="F174" i="10"/>
  <c r="H171" i="10"/>
  <c r="F171" i="10"/>
  <c r="J170" i="10"/>
  <c r="G170" i="10"/>
  <c r="T170" i="10" s="1"/>
  <c r="H164" i="10"/>
  <c r="F164" i="10"/>
  <c r="J154" i="10"/>
  <c r="I154" i="10"/>
  <c r="V154" i="10" s="1"/>
  <c r="E152" i="10"/>
  <c r="G152" i="10"/>
  <c r="I150" i="10"/>
  <c r="V150" i="10" s="1"/>
  <c r="K129" i="10"/>
  <c r="X129" i="10" s="1"/>
  <c r="J129" i="10"/>
  <c r="W129" i="10" s="1"/>
  <c r="J136" i="10"/>
  <c r="W136" i="10" s="1"/>
  <c r="K136" i="10"/>
  <c r="G122" i="10"/>
  <c r="T122" i="10" s="1"/>
  <c r="I117" i="10"/>
  <c r="G117" i="10"/>
  <c r="G115" i="10"/>
  <c r="F115" i="10"/>
  <c r="S115" i="10" s="1"/>
  <c r="J113" i="10"/>
  <c r="H113" i="10"/>
  <c r="U113" i="10" s="1"/>
  <c r="E111" i="10"/>
  <c r="I109" i="10"/>
  <c r="V109" i="10" s="1"/>
  <c r="G109" i="10"/>
  <c r="K96" i="10"/>
  <c r="X96" i="10" s="1"/>
  <c r="I94" i="10"/>
  <c r="E94" i="10"/>
  <c r="R94" i="10" s="1"/>
  <c r="G92" i="10"/>
  <c r="T92" i="10" s="1"/>
  <c r="J92" i="10"/>
  <c r="W92" i="10" s="1"/>
  <c r="H85" i="10"/>
  <c r="K85" i="10"/>
  <c r="X85" i="10" s="1"/>
  <c r="F83" i="10"/>
  <c r="G83" i="10"/>
  <c r="F81" i="10"/>
  <c r="E81" i="10"/>
  <c r="R81" i="10" s="1"/>
  <c r="K79" i="10"/>
  <c r="F77" i="10"/>
  <c r="J75" i="10"/>
  <c r="G75" i="10"/>
  <c r="J70" i="10"/>
  <c r="G70" i="10"/>
  <c r="H68" i="10"/>
  <c r="K68" i="10"/>
  <c r="X68" i="10" s="1"/>
  <c r="J125" i="10"/>
  <c r="W125" i="10" s="1"/>
  <c r="F125" i="10"/>
  <c r="S125" i="10" s="1"/>
  <c r="K123" i="10"/>
  <c r="H147" i="10"/>
  <c r="I142" i="10"/>
  <c r="K142" i="10"/>
  <c r="K135" i="10"/>
  <c r="I98" i="10"/>
  <c r="V98" i="10" s="1"/>
  <c r="I87" i="10"/>
  <c r="L130" i="10"/>
  <c r="I102" i="10"/>
  <c r="E176" i="10"/>
  <c r="R176" i="10" s="1"/>
  <c r="H174" i="10"/>
  <c r="E174" i="10"/>
  <c r="R174" i="10" s="1"/>
  <c r="I171" i="10"/>
  <c r="V171" i="10" s="1"/>
  <c r="G171" i="10"/>
  <c r="T171" i="10" s="1"/>
  <c r="F170" i="10"/>
  <c r="S170" i="10" s="1"/>
  <c r="I170" i="10"/>
  <c r="V170" i="10" s="1"/>
  <c r="J164" i="10"/>
  <c r="G164" i="10"/>
  <c r="E154" i="10"/>
  <c r="K154" i="10"/>
  <c r="I152" i="10"/>
  <c r="H150" i="10"/>
  <c r="U150" i="10" s="1"/>
  <c r="E150" i="10"/>
  <c r="G129" i="10"/>
  <c r="H129" i="10"/>
  <c r="I136" i="10"/>
  <c r="V136" i="10" s="1"/>
  <c r="G136" i="10"/>
  <c r="F122" i="10"/>
  <c r="S122" i="10" s="1"/>
  <c r="E117" i="10"/>
  <c r="R117" i="10" s="1"/>
  <c r="F117" i="10"/>
  <c r="S117" i="10" s="1"/>
  <c r="I115" i="10"/>
  <c r="V115" i="10" s="1"/>
  <c r="H115" i="10"/>
  <c r="U115" i="10" s="1"/>
  <c r="K113" i="10"/>
  <c r="K111" i="10"/>
  <c r="X111" i="10" s="1"/>
  <c r="J111" i="10"/>
  <c r="E109" i="10"/>
  <c r="F109" i="10"/>
  <c r="E102" i="10"/>
  <c r="R102" i="10" s="1"/>
  <c r="E98" i="10"/>
  <c r="H96" i="10"/>
  <c r="U96" i="10" s="1"/>
  <c r="G94" i="10"/>
  <c r="J94" i="10"/>
  <c r="W94" i="10" s="1"/>
  <c r="K92" i="10"/>
  <c r="F92" i="10"/>
  <c r="S92" i="10" s="1"/>
  <c r="J85" i="10"/>
  <c r="W85" i="10" s="1"/>
  <c r="E85" i="10"/>
  <c r="R85" i="10" s="1"/>
  <c r="H83" i="10"/>
  <c r="U83" i="10" s="1"/>
  <c r="K83" i="10"/>
  <c r="X83" i="10" s="1"/>
  <c r="I81" i="10"/>
  <c r="J79" i="10"/>
  <c r="W79" i="10" s="1"/>
  <c r="J77" i="10"/>
  <c r="G77" i="10"/>
  <c r="T77" i="10" s="1"/>
  <c r="H75" i="10"/>
  <c r="E75" i="10"/>
  <c r="R75" i="10" s="1"/>
  <c r="H70" i="10"/>
  <c r="I70" i="10"/>
  <c r="F68" i="10"/>
  <c r="G68" i="10"/>
  <c r="T68" i="10" s="1"/>
  <c r="K125" i="10"/>
  <c r="I123" i="10"/>
  <c r="G123" i="10"/>
  <c r="T123" i="10" s="1"/>
  <c r="J147" i="10"/>
  <c r="W147" i="10" s="1"/>
  <c r="F142" i="10"/>
  <c r="S142" i="10" s="1"/>
  <c r="L98" i="10"/>
  <c r="Y98" i="10" s="1"/>
  <c r="G87" i="10"/>
  <c r="H87" i="10"/>
  <c r="U87" i="10" s="1"/>
  <c r="J119" i="10"/>
  <c r="H102" i="10"/>
  <c r="U102" i="10" s="1"/>
  <c r="H176" i="10"/>
  <c r="F176" i="10"/>
  <c r="S176" i="10" s="1"/>
  <c r="J174" i="10"/>
  <c r="G174" i="10"/>
  <c r="J171" i="10"/>
  <c r="K171" i="10"/>
  <c r="X171" i="10" s="1"/>
  <c r="E170" i="10"/>
  <c r="E168" i="10"/>
  <c r="I164" i="10"/>
  <c r="V164" i="10" s="1"/>
  <c r="K164" i="10"/>
  <c r="X164" i="10" s="1"/>
  <c r="F154" i="10"/>
  <c r="S154" i="10" s="1"/>
  <c r="H152" i="10"/>
  <c r="U152" i="10" s="1"/>
  <c r="F152" i="10"/>
  <c r="J150" i="10"/>
  <c r="W150" i="10" s="1"/>
  <c r="K150" i="10"/>
  <c r="I129" i="10"/>
  <c r="F129" i="10"/>
  <c r="E136" i="10"/>
  <c r="R136" i="10" s="1"/>
  <c r="I122" i="10"/>
  <c r="E119" i="10"/>
  <c r="J117" i="10"/>
  <c r="H117" i="10"/>
  <c r="U117" i="10" s="1"/>
  <c r="E115" i="10"/>
  <c r="I113" i="10"/>
  <c r="V113" i="10" s="1"/>
  <c r="G113" i="10"/>
  <c r="T113" i="10" s="1"/>
  <c r="G111" i="10"/>
  <c r="T111" i="10" s="1"/>
  <c r="F111" i="10"/>
  <c r="J109" i="10"/>
  <c r="W109" i="10" s="1"/>
  <c r="H109" i="10"/>
  <c r="F102" i="10"/>
  <c r="S102" i="10" s="1"/>
  <c r="F98" i="10"/>
  <c r="E96" i="10"/>
  <c r="R96" i="10" s="1"/>
  <c r="K94" i="10"/>
  <c r="F94" i="10"/>
  <c r="H92" i="10"/>
  <c r="E87" i="10"/>
  <c r="F85" i="10"/>
  <c r="G85" i="10"/>
  <c r="I83" i="10"/>
  <c r="H81" i="10"/>
  <c r="U81" i="10" s="1"/>
  <c r="K81" i="10"/>
  <c r="H79" i="10"/>
  <c r="U79" i="10" s="1"/>
  <c r="H77" i="10"/>
  <c r="U77" i="10" s="1"/>
  <c r="E77" i="10"/>
  <c r="R77" i="10" s="1"/>
  <c r="I75" i="10"/>
  <c r="K75" i="10"/>
  <c r="X75" i="10" s="1"/>
  <c r="F70" i="10"/>
  <c r="E70" i="10"/>
  <c r="I68" i="10"/>
  <c r="I125" i="10"/>
  <c r="V125" i="10" s="1"/>
  <c r="G125" i="10"/>
  <c r="E123" i="10"/>
  <c r="H123" i="10"/>
  <c r="E147" i="10"/>
  <c r="R147" i="10" s="1"/>
  <c r="H142" i="10"/>
  <c r="E142" i="10"/>
  <c r="R142" i="10" s="1"/>
  <c r="H135" i="10"/>
  <c r="U135" i="10" s="1"/>
  <c r="J98" i="10"/>
  <c r="K87" i="10"/>
  <c r="X87" i="10" s="1"/>
  <c r="J130" i="10"/>
  <c r="W130" i="10" s="1"/>
  <c r="G119" i="10"/>
  <c r="G173" i="10"/>
  <c r="T173" i="10" s="1"/>
  <c r="H169" i="10"/>
  <c r="G149" i="10"/>
  <c r="T149" i="10" s="1"/>
  <c r="G140" i="10"/>
  <c r="F124" i="10"/>
  <c r="S124" i="10" s="1"/>
  <c r="H146" i="10"/>
  <c r="I120" i="10"/>
  <c r="J112" i="10"/>
  <c r="L78" i="10"/>
  <c r="Y78" i="10" s="1"/>
  <c r="H177" i="10"/>
  <c r="K165" i="10"/>
  <c r="X165" i="10" s="1"/>
  <c r="H153" i="10"/>
  <c r="U153" i="10" s="1"/>
  <c r="F95" i="10"/>
  <c r="G91" i="10"/>
  <c r="T91" i="10" s="1"/>
  <c r="G86" i="10"/>
  <c r="T86" i="10" s="1"/>
  <c r="H74" i="10"/>
  <c r="J116" i="10"/>
  <c r="W116" i="10" s="1"/>
  <c r="L82" i="10"/>
  <c r="F177" i="10"/>
  <c r="S177" i="10" s="1"/>
  <c r="J173" i="10"/>
  <c r="F153" i="10"/>
  <c r="S153" i="10" s="1"/>
  <c r="J149" i="10"/>
  <c r="J140" i="10"/>
  <c r="J91" i="10"/>
  <c r="K74" i="10"/>
  <c r="X74" i="10" s="1"/>
  <c r="E69" i="10"/>
  <c r="K124" i="10"/>
  <c r="H112" i="10"/>
  <c r="U112" i="10" s="1"/>
  <c r="I82" i="10"/>
  <c r="V82" i="10" s="1"/>
  <c r="J127" i="10"/>
  <c r="W127" i="10" s="1"/>
  <c r="F127" i="10"/>
  <c r="S127" i="10" s="1"/>
  <c r="E177" i="10"/>
  <c r="I173" i="10"/>
  <c r="K173" i="10"/>
  <c r="E169" i="10"/>
  <c r="I165" i="10"/>
  <c r="G165" i="10"/>
  <c r="T165" i="10" s="1"/>
  <c r="E153" i="10"/>
  <c r="I149" i="10"/>
  <c r="K149" i="10"/>
  <c r="H140" i="10"/>
  <c r="F140" i="10"/>
  <c r="K95" i="10"/>
  <c r="X95" i="10" s="1"/>
  <c r="H95" i="10"/>
  <c r="U95" i="10" s="1"/>
  <c r="E91" i="10"/>
  <c r="R91" i="10" s="1"/>
  <c r="F86" i="10"/>
  <c r="I86" i="10"/>
  <c r="V86" i="10" s="1"/>
  <c r="E82" i="10"/>
  <c r="F78" i="10"/>
  <c r="J74" i="10"/>
  <c r="F74" i="10"/>
  <c r="I69" i="10"/>
  <c r="E124" i="10"/>
  <c r="R124" i="10" s="1"/>
  <c r="H124" i="10"/>
  <c r="I146" i="10"/>
  <c r="J120" i="10"/>
  <c r="L120" i="10"/>
  <c r="Y120" i="10" s="1"/>
  <c r="G116" i="10"/>
  <c r="I112" i="10"/>
  <c r="V112" i="10" s="1"/>
  <c r="G112" i="10"/>
  <c r="T112" i="10" s="1"/>
  <c r="H108" i="10"/>
  <c r="U108" i="10" s="1"/>
  <c r="H82" i="10"/>
  <c r="U82" i="10" s="1"/>
  <c r="J82" i="10"/>
  <c r="W82" i="10" s="1"/>
  <c r="G78" i="10"/>
  <c r="K69" i="10"/>
  <c r="X69" i="10" s="1"/>
  <c r="I127" i="10"/>
  <c r="G127" i="10"/>
  <c r="I177" i="10"/>
  <c r="G177" i="10"/>
  <c r="E173" i="10"/>
  <c r="I169" i="10"/>
  <c r="V169" i="10" s="1"/>
  <c r="G169" i="10"/>
  <c r="E165" i="10"/>
  <c r="I153" i="10"/>
  <c r="K153" i="10"/>
  <c r="X153" i="10" s="1"/>
  <c r="E149" i="10"/>
  <c r="R149" i="10" s="1"/>
  <c r="I140" i="10"/>
  <c r="V140" i="10" s="1"/>
  <c r="K140" i="10"/>
  <c r="E120" i="10"/>
  <c r="R120" i="10" s="1"/>
  <c r="E116" i="10"/>
  <c r="E112" i="10"/>
  <c r="R112" i="10" s="1"/>
  <c r="E108" i="10"/>
  <c r="E95" i="10"/>
  <c r="R95" i="10" s="1"/>
  <c r="K91" i="10"/>
  <c r="H91" i="10"/>
  <c r="H86" i="10"/>
  <c r="K86" i="10"/>
  <c r="X86" i="10" s="1"/>
  <c r="I74" i="10"/>
  <c r="G74" i="10"/>
  <c r="T74" i="10" s="1"/>
  <c r="J69" i="10"/>
  <c r="F69" i="10"/>
  <c r="S69" i="10" s="1"/>
  <c r="G124" i="10"/>
  <c r="J146" i="10"/>
  <c r="W146" i="10" s="1"/>
  <c r="K146" i="10"/>
  <c r="H120" i="10"/>
  <c r="U120" i="10" s="1"/>
  <c r="I116" i="10"/>
  <c r="K116" i="10"/>
  <c r="X116" i="10" s="1"/>
  <c r="L112" i="10"/>
  <c r="I108" i="10"/>
  <c r="V108" i="10" s="1"/>
  <c r="L108" i="10"/>
  <c r="K82" i="10"/>
  <c r="X82" i="10" s="1"/>
  <c r="H78" i="10"/>
  <c r="K78" i="10"/>
  <c r="E127" i="10"/>
  <c r="H127" i="10"/>
  <c r="U127" i="10" s="1"/>
  <c r="J177" i="10"/>
  <c r="K177" i="10"/>
  <c r="X177" i="10" s="1"/>
  <c r="H173" i="10"/>
  <c r="U173" i="10" s="1"/>
  <c r="F173" i="10"/>
  <c r="S173" i="10" s="1"/>
  <c r="J169" i="10"/>
  <c r="W169" i="10" s="1"/>
  <c r="K169" i="10"/>
  <c r="X169" i="10" s="1"/>
  <c r="H165" i="10"/>
  <c r="F165" i="10"/>
  <c r="S165" i="10" s="1"/>
  <c r="J153" i="10"/>
  <c r="G153" i="10"/>
  <c r="H149" i="10"/>
  <c r="F149" i="10"/>
  <c r="S149" i="10" s="1"/>
  <c r="E140" i="10"/>
  <c r="F120" i="10"/>
  <c r="F116" i="10"/>
  <c r="F112" i="10"/>
  <c r="S112" i="10" s="1"/>
  <c r="F108" i="10"/>
  <c r="G95" i="10"/>
  <c r="J95" i="10"/>
  <c r="W95" i="10" s="1"/>
  <c r="I91" i="10"/>
  <c r="V91" i="10" s="1"/>
  <c r="F91" i="10"/>
  <c r="S91" i="10" s="1"/>
  <c r="J86" i="10"/>
  <c r="W86" i="10" s="1"/>
  <c r="E86" i="10"/>
  <c r="F82" i="10"/>
  <c r="S82" i="10" s="1"/>
  <c r="E78" i="10"/>
  <c r="E74" i="10"/>
  <c r="H69" i="10"/>
  <c r="I124" i="10"/>
  <c r="V124" i="10" s="1"/>
  <c r="J124" i="10"/>
  <c r="F146" i="10"/>
  <c r="G146" i="10"/>
  <c r="L116" i="10"/>
  <c r="Y116" i="10" s="1"/>
  <c r="J108" i="10"/>
  <c r="J78" i="10"/>
  <c r="W78" i="10" s="1"/>
  <c r="I168" i="10"/>
  <c r="J122" i="10"/>
  <c r="W122" i="10" s="1"/>
  <c r="K73" i="10"/>
  <c r="X73" i="10" s="1"/>
  <c r="G147" i="10"/>
  <c r="T147" i="10" s="1"/>
  <c r="G134" i="10"/>
  <c r="F168" i="10"/>
  <c r="S168" i="10" s="1"/>
  <c r="H122" i="10"/>
  <c r="K147" i="10"/>
  <c r="L134" i="10"/>
  <c r="Y134" i="10" s="1"/>
  <c r="K168" i="10"/>
  <c r="X168" i="10" s="1"/>
  <c r="G96" i="10"/>
  <c r="F147" i="10"/>
  <c r="H166" i="10"/>
  <c r="J166" i="10"/>
  <c r="W166" i="10" s="1"/>
  <c r="H144" i="10"/>
  <c r="F166" i="10"/>
  <c r="S166" i="10" s="1"/>
  <c r="J144" i="10"/>
  <c r="W144" i="10" s="1"/>
  <c r="I166" i="10"/>
  <c r="V166" i="10" s="1"/>
  <c r="I144" i="10"/>
  <c r="V144" i="10" s="1"/>
  <c r="G89" i="10"/>
  <c r="T89" i="10" s="1"/>
  <c r="I107" i="10"/>
  <c r="E166" i="10"/>
  <c r="R166" i="10" s="1"/>
  <c r="E144" i="10"/>
  <c r="E107" i="10"/>
  <c r="R107" i="10" s="1"/>
  <c r="F96" i="10"/>
  <c r="K89" i="10"/>
  <c r="X89" i="10" s="1"/>
  <c r="G79" i="10"/>
  <c r="G107" i="10"/>
  <c r="T107" i="10" s="1"/>
  <c r="G166" i="10"/>
  <c r="F144" i="10"/>
  <c r="S144" i="10" s="1"/>
  <c r="F107" i="10"/>
  <c r="I89" i="10"/>
  <c r="V89" i="10" s="1"/>
  <c r="E79" i="10"/>
  <c r="R79" i="10" s="1"/>
  <c r="H107" i="10"/>
  <c r="U107" i="10" s="1"/>
  <c r="K166" i="10"/>
  <c r="G144" i="10"/>
  <c r="T144" i="10" s="1"/>
  <c r="H89" i="10"/>
  <c r="U89" i="10" s="1"/>
  <c r="F79" i="10"/>
  <c r="S79" i="10" s="1"/>
  <c r="J73" i="10"/>
  <c r="K102" i="10"/>
  <c r="K144" i="10"/>
  <c r="E89" i="10"/>
  <c r="H73" i="10"/>
  <c r="J89" i="10"/>
  <c r="I73" i="10"/>
  <c r="H168" i="10"/>
  <c r="U168" i="10" s="1"/>
  <c r="F89" i="10"/>
  <c r="E73" i="10"/>
  <c r="R73" i="10" s="1"/>
  <c r="J168" i="10"/>
  <c r="K122" i="10"/>
  <c r="G73" i="10"/>
  <c r="T73" i="10" s="1"/>
  <c r="I147" i="10"/>
  <c r="V147" i="10" s="1"/>
  <c r="J135" i="10"/>
  <c r="E135" i="10"/>
  <c r="R135" i="10" s="1"/>
  <c r="F130" i="10"/>
  <c r="K98" i="10"/>
  <c r="H130" i="10"/>
  <c r="K119" i="10"/>
  <c r="X119" i="10" s="1"/>
  <c r="I119" i="10"/>
  <c r="L107" i="10"/>
  <c r="Y107" i="10" s="1"/>
  <c r="G102" i="10"/>
  <c r="L102" i="10"/>
  <c r="Y102" i="10" s="1"/>
  <c r="I135" i="10"/>
  <c r="F135" i="10"/>
  <c r="S135" i="10" s="1"/>
  <c r="H98" i="10"/>
  <c r="U98" i="10" s="1"/>
  <c r="G130" i="10"/>
  <c r="T130" i="10" s="1"/>
  <c r="J107" i="10"/>
  <c r="W107" i="10" s="1"/>
  <c r="D225" i="9"/>
  <c r="D133" i="10"/>
  <c r="L133" i="10" s="1"/>
  <c r="D134" i="9"/>
  <c r="N218" i="9"/>
  <c r="K218" i="9"/>
  <c r="Z218" i="9" s="1"/>
  <c r="F218" i="9"/>
  <c r="U218" i="9" s="1"/>
  <c r="E218" i="9"/>
  <c r="T218" i="9" s="1"/>
  <c r="M218" i="9"/>
  <c r="H218" i="9"/>
  <c r="W218" i="9" s="1"/>
  <c r="G218" i="9"/>
  <c r="V218" i="9" s="1"/>
  <c r="J218" i="9"/>
  <c r="Y218" i="9" s="1"/>
  <c r="I218" i="9"/>
  <c r="X218" i="9" s="1"/>
  <c r="L218" i="9"/>
  <c r="AA218" i="9" s="1"/>
  <c r="N129" i="9"/>
  <c r="E129" i="9"/>
  <c r="T129" i="9" s="1"/>
  <c r="G129" i="9"/>
  <c r="V129" i="9" s="1"/>
  <c r="I129" i="9"/>
  <c r="X129" i="9" s="1"/>
  <c r="K129" i="9"/>
  <c r="Z129" i="9" s="1"/>
  <c r="M129" i="9"/>
  <c r="H129" i="9"/>
  <c r="W129" i="9" s="1"/>
  <c r="J129" i="9"/>
  <c r="Y129" i="9" s="1"/>
  <c r="L129" i="9"/>
  <c r="AA129" i="9" s="1"/>
  <c r="F129" i="9"/>
  <c r="U129" i="9" s="1"/>
  <c r="I292" i="9"/>
  <c r="X292" i="9" s="1"/>
  <c r="K292" i="9"/>
  <c r="Z292" i="9" s="1"/>
  <c r="M292" i="9"/>
  <c r="E292" i="9"/>
  <c r="T292" i="9" s="1"/>
  <c r="G292" i="9"/>
  <c r="V292" i="9" s="1"/>
  <c r="L292" i="9"/>
  <c r="AA292" i="9" s="1"/>
  <c r="H292" i="9"/>
  <c r="W292" i="9" s="1"/>
  <c r="F292" i="9"/>
  <c r="U292" i="9" s="1"/>
  <c r="J292" i="9"/>
  <c r="Y292" i="9" s="1"/>
  <c r="N292" i="9"/>
  <c r="E282" i="9"/>
  <c r="T282" i="9" s="1"/>
  <c r="G282" i="9"/>
  <c r="V282" i="9" s="1"/>
  <c r="I282" i="9"/>
  <c r="X282" i="9" s="1"/>
  <c r="K282" i="9"/>
  <c r="Z282" i="9" s="1"/>
  <c r="M282" i="9"/>
  <c r="H282" i="9"/>
  <c r="W282" i="9" s="1"/>
  <c r="L282" i="9"/>
  <c r="AA282" i="9" s="1"/>
  <c r="J282" i="9"/>
  <c r="Y282" i="9" s="1"/>
  <c r="N282" i="9"/>
  <c r="F282" i="9"/>
  <c r="U282" i="9" s="1"/>
  <c r="G231" i="9"/>
  <c r="V231" i="9" s="1"/>
  <c r="E231" i="9"/>
  <c r="T231" i="9" s="1"/>
  <c r="K231" i="9"/>
  <c r="Z231" i="9" s="1"/>
  <c r="I231" i="9"/>
  <c r="X231" i="9" s="1"/>
  <c r="M231" i="9"/>
  <c r="J231" i="9"/>
  <c r="Y231" i="9" s="1"/>
  <c r="L231" i="9"/>
  <c r="AA231" i="9" s="1"/>
  <c r="F231" i="9"/>
  <c r="U231" i="9" s="1"/>
  <c r="N231" i="9"/>
  <c r="H231" i="9"/>
  <c r="W231" i="9" s="1"/>
  <c r="M168" i="9"/>
  <c r="E168" i="9"/>
  <c r="T168" i="9" s="1"/>
  <c r="G168" i="9"/>
  <c r="V168" i="9" s="1"/>
  <c r="I168" i="9"/>
  <c r="X168" i="9" s="1"/>
  <c r="K168" i="9"/>
  <c r="Z168" i="9" s="1"/>
  <c r="N168" i="9"/>
  <c r="F168" i="9"/>
  <c r="U168" i="9" s="1"/>
  <c r="L168" i="9"/>
  <c r="AA168" i="9" s="1"/>
  <c r="J168" i="9"/>
  <c r="Y168" i="9" s="1"/>
  <c r="H168" i="9"/>
  <c r="W168" i="9" s="1"/>
  <c r="N144" i="9"/>
  <c r="M144" i="9"/>
  <c r="L144" i="9"/>
  <c r="AA144" i="9" s="1"/>
  <c r="G144" i="9"/>
  <c r="V144" i="9" s="1"/>
  <c r="F144" i="9"/>
  <c r="U144" i="9" s="1"/>
  <c r="I144" i="9"/>
  <c r="X144" i="9" s="1"/>
  <c r="H144" i="9"/>
  <c r="W144" i="9" s="1"/>
  <c r="K144" i="9"/>
  <c r="Z144" i="9" s="1"/>
  <c r="E144" i="9"/>
  <c r="T144" i="9" s="1"/>
  <c r="J144" i="9"/>
  <c r="Y144" i="9" s="1"/>
  <c r="E324" i="9"/>
  <c r="T324" i="9" s="1"/>
  <c r="M324" i="9"/>
  <c r="I324" i="9"/>
  <c r="X324" i="9" s="1"/>
  <c r="G324" i="9"/>
  <c r="V324" i="9" s="1"/>
  <c r="K324" i="9"/>
  <c r="Z324" i="9" s="1"/>
  <c r="N324" i="9"/>
  <c r="F324" i="9"/>
  <c r="U324" i="9" s="1"/>
  <c r="L324" i="9"/>
  <c r="AA324" i="9" s="1"/>
  <c r="J324" i="9"/>
  <c r="Y324" i="9" s="1"/>
  <c r="H324" i="9"/>
  <c r="W324" i="9" s="1"/>
  <c r="N222" i="9"/>
  <c r="K222" i="9"/>
  <c r="Z222" i="9" s="1"/>
  <c r="F222" i="9"/>
  <c r="U222" i="9" s="1"/>
  <c r="E222" i="9"/>
  <c r="T222" i="9" s="1"/>
  <c r="M222" i="9"/>
  <c r="H222" i="9"/>
  <c r="W222" i="9" s="1"/>
  <c r="G222" i="9"/>
  <c r="V222" i="9" s="1"/>
  <c r="J222" i="9"/>
  <c r="Y222" i="9" s="1"/>
  <c r="I222" i="9"/>
  <c r="X222" i="9" s="1"/>
  <c r="L222" i="9"/>
  <c r="AA222" i="9" s="1"/>
  <c r="I290" i="9"/>
  <c r="X290" i="9" s="1"/>
  <c r="G290" i="9"/>
  <c r="V290" i="9" s="1"/>
  <c r="M290" i="9"/>
  <c r="K290" i="9"/>
  <c r="Z290" i="9" s="1"/>
  <c r="E290" i="9"/>
  <c r="T290" i="9" s="1"/>
  <c r="H290" i="9"/>
  <c r="W290" i="9" s="1"/>
  <c r="L290" i="9"/>
  <c r="AA290" i="9" s="1"/>
  <c r="J290" i="9"/>
  <c r="Y290" i="9" s="1"/>
  <c r="N290" i="9"/>
  <c r="F290" i="9"/>
  <c r="U290" i="9" s="1"/>
  <c r="I233" i="9"/>
  <c r="X233" i="9" s="1"/>
  <c r="G233" i="9"/>
  <c r="V233" i="9" s="1"/>
  <c r="E233" i="9"/>
  <c r="T233" i="9" s="1"/>
  <c r="M233" i="9"/>
  <c r="K233" i="9"/>
  <c r="Z233" i="9" s="1"/>
  <c r="F233" i="9"/>
  <c r="U233" i="9" s="1"/>
  <c r="N233" i="9"/>
  <c r="H233" i="9"/>
  <c r="W233" i="9" s="1"/>
  <c r="J233" i="9"/>
  <c r="Y233" i="9" s="1"/>
  <c r="L233" i="9"/>
  <c r="AA233" i="9" s="1"/>
  <c r="E178" i="9"/>
  <c r="T178" i="9" s="1"/>
  <c r="K178" i="9"/>
  <c r="Z178" i="9" s="1"/>
  <c r="I178" i="9"/>
  <c r="X178" i="9" s="1"/>
  <c r="G178" i="9"/>
  <c r="V178" i="9" s="1"/>
  <c r="M178" i="9"/>
  <c r="L178" i="9"/>
  <c r="AA178" i="9" s="1"/>
  <c r="J178" i="9"/>
  <c r="Y178" i="9" s="1"/>
  <c r="H178" i="9"/>
  <c r="W178" i="9" s="1"/>
  <c r="N178" i="9"/>
  <c r="F178" i="9"/>
  <c r="U178" i="9" s="1"/>
  <c r="M174" i="9"/>
  <c r="I174" i="9"/>
  <c r="X174" i="9" s="1"/>
  <c r="G174" i="9"/>
  <c r="V174" i="9" s="1"/>
  <c r="E174" i="9"/>
  <c r="T174" i="9" s="1"/>
  <c r="K174" i="9"/>
  <c r="Z174" i="9" s="1"/>
  <c r="H174" i="9"/>
  <c r="W174" i="9" s="1"/>
  <c r="N174" i="9"/>
  <c r="F174" i="9"/>
  <c r="U174" i="9" s="1"/>
  <c r="L174" i="9"/>
  <c r="AA174" i="9" s="1"/>
  <c r="J174" i="9"/>
  <c r="Y174" i="9" s="1"/>
  <c r="G170" i="9"/>
  <c r="V170" i="9" s="1"/>
  <c r="E170" i="9"/>
  <c r="T170" i="9" s="1"/>
  <c r="K170" i="9"/>
  <c r="Z170" i="9" s="1"/>
  <c r="I170" i="9"/>
  <c r="X170" i="9" s="1"/>
  <c r="M170" i="9"/>
  <c r="L170" i="9"/>
  <c r="AA170" i="9" s="1"/>
  <c r="J170" i="9"/>
  <c r="Y170" i="9" s="1"/>
  <c r="H170" i="9"/>
  <c r="W170" i="9" s="1"/>
  <c r="N170" i="9"/>
  <c r="F170" i="9"/>
  <c r="U170" i="9" s="1"/>
  <c r="I154" i="9"/>
  <c r="X154" i="9" s="1"/>
  <c r="K154" i="9"/>
  <c r="Z154" i="9" s="1"/>
  <c r="E154" i="9"/>
  <c r="T154" i="9" s="1"/>
  <c r="M154" i="9"/>
  <c r="G154" i="9"/>
  <c r="V154" i="9" s="1"/>
  <c r="N154" i="9"/>
  <c r="H154" i="9"/>
  <c r="W154" i="9" s="1"/>
  <c r="J154" i="9"/>
  <c r="Y154" i="9" s="1"/>
  <c r="L154" i="9"/>
  <c r="AA154" i="9" s="1"/>
  <c r="F154" i="9"/>
  <c r="U154" i="9" s="1"/>
  <c r="E150" i="9"/>
  <c r="T150" i="9" s="1"/>
  <c r="M150" i="9"/>
  <c r="G150" i="9"/>
  <c r="V150" i="9" s="1"/>
  <c r="K150" i="9"/>
  <c r="Z150" i="9" s="1"/>
  <c r="I150" i="9"/>
  <c r="X150" i="9" s="1"/>
  <c r="N150" i="9"/>
  <c r="H150" i="9"/>
  <c r="W150" i="9" s="1"/>
  <c r="J150" i="9"/>
  <c r="Y150" i="9" s="1"/>
  <c r="L150" i="9"/>
  <c r="AA150" i="9" s="1"/>
  <c r="F150" i="9"/>
  <c r="U150" i="9" s="1"/>
  <c r="M141" i="9"/>
  <c r="K141" i="9"/>
  <c r="Z141" i="9" s="1"/>
  <c r="N141" i="9"/>
  <c r="E141" i="9"/>
  <c r="T141" i="9" s="1"/>
  <c r="I141" i="9"/>
  <c r="X141" i="9" s="1"/>
  <c r="G141" i="9"/>
  <c r="V141" i="9" s="1"/>
  <c r="H141" i="9"/>
  <c r="W141" i="9" s="1"/>
  <c r="J141" i="9"/>
  <c r="Y141" i="9" s="1"/>
  <c r="L141" i="9"/>
  <c r="AA141" i="9" s="1"/>
  <c r="F141" i="9"/>
  <c r="U141" i="9" s="1"/>
  <c r="I121" i="9"/>
  <c r="X121" i="9" s="1"/>
  <c r="M121" i="9"/>
  <c r="G121" i="9"/>
  <c r="V121" i="9" s="1"/>
  <c r="N121" i="9"/>
  <c r="K121" i="9"/>
  <c r="Z121" i="9" s="1"/>
  <c r="E121" i="9"/>
  <c r="T121" i="9" s="1"/>
  <c r="H121" i="9"/>
  <c r="W121" i="9" s="1"/>
  <c r="J121" i="9"/>
  <c r="Y121" i="9" s="1"/>
  <c r="L121" i="9"/>
  <c r="AA121" i="9" s="1"/>
  <c r="F121" i="9"/>
  <c r="U121" i="9" s="1"/>
  <c r="E117" i="9"/>
  <c r="T117" i="9" s="1"/>
  <c r="K117" i="9"/>
  <c r="Z117" i="9" s="1"/>
  <c r="I117" i="9"/>
  <c r="X117" i="9" s="1"/>
  <c r="M117" i="9"/>
  <c r="N117" i="9"/>
  <c r="G117" i="9"/>
  <c r="V117" i="9" s="1"/>
  <c r="H117" i="9"/>
  <c r="W117" i="9" s="1"/>
  <c r="J117" i="9"/>
  <c r="Y117" i="9" s="1"/>
  <c r="L117" i="9"/>
  <c r="AA117" i="9" s="1"/>
  <c r="F117" i="9"/>
  <c r="U117" i="9" s="1"/>
  <c r="N113" i="9"/>
  <c r="E113" i="9"/>
  <c r="T113" i="9" s="1"/>
  <c r="G113" i="9"/>
  <c r="V113" i="9" s="1"/>
  <c r="I113" i="9"/>
  <c r="X113" i="9" s="1"/>
  <c r="K113" i="9"/>
  <c r="Z113" i="9" s="1"/>
  <c r="M113" i="9"/>
  <c r="H113" i="9"/>
  <c r="W113" i="9" s="1"/>
  <c r="J113" i="9"/>
  <c r="Y113" i="9" s="1"/>
  <c r="L113" i="9"/>
  <c r="AA113" i="9" s="1"/>
  <c r="F113" i="9"/>
  <c r="U113" i="9" s="1"/>
  <c r="M109" i="9"/>
  <c r="K109" i="9"/>
  <c r="Z109" i="9" s="1"/>
  <c r="N109" i="9"/>
  <c r="E109" i="9"/>
  <c r="T109" i="9" s="1"/>
  <c r="G109" i="9"/>
  <c r="V109" i="9" s="1"/>
  <c r="I109" i="9"/>
  <c r="X109" i="9" s="1"/>
  <c r="H109" i="9"/>
  <c r="W109" i="9" s="1"/>
  <c r="J109" i="9"/>
  <c r="Y109" i="9" s="1"/>
  <c r="L109" i="9"/>
  <c r="AA109" i="9" s="1"/>
  <c r="F109" i="9"/>
  <c r="U109" i="9" s="1"/>
  <c r="N96" i="9"/>
  <c r="M96" i="9"/>
  <c r="L96" i="9"/>
  <c r="AA96" i="9" s="1"/>
  <c r="G96" i="9"/>
  <c r="V96" i="9" s="1"/>
  <c r="F96" i="9"/>
  <c r="U96" i="9" s="1"/>
  <c r="I96" i="9"/>
  <c r="X96" i="9" s="1"/>
  <c r="H96" i="9"/>
  <c r="W96" i="9" s="1"/>
  <c r="K96" i="9"/>
  <c r="Z96" i="9" s="1"/>
  <c r="E96" i="9"/>
  <c r="T96" i="9" s="1"/>
  <c r="J96" i="9"/>
  <c r="Y96" i="9" s="1"/>
  <c r="N92" i="9"/>
  <c r="M92" i="9"/>
  <c r="L92" i="9"/>
  <c r="AA92" i="9" s="1"/>
  <c r="G92" i="9"/>
  <c r="V92" i="9" s="1"/>
  <c r="F92" i="9"/>
  <c r="U92" i="9" s="1"/>
  <c r="I92" i="9"/>
  <c r="X92" i="9" s="1"/>
  <c r="H92" i="9"/>
  <c r="W92" i="9" s="1"/>
  <c r="K92" i="9"/>
  <c r="Z92" i="9" s="1"/>
  <c r="J92" i="9"/>
  <c r="Y92" i="9" s="1"/>
  <c r="E92" i="9"/>
  <c r="T92" i="9" s="1"/>
  <c r="E87" i="9"/>
  <c r="T87" i="9" s="1"/>
  <c r="M87" i="9"/>
  <c r="G87" i="9"/>
  <c r="V87" i="9" s="1"/>
  <c r="K87" i="9"/>
  <c r="Z87" i="9" s="1"/>
  <c r="I87" i="9"/>
  <c r="X87" i="9" s="1"/>
  <c r="N87" i="9"/>
  <c r="H87" i="9"/>
  <c r="W87" i="9" s="1"/>
  <c r="J87" i="9"/>
  <c r="Y87" i="9" s="1"/>
  <c r="L87" i="9"/>
  <c r="AA87" i="9" s="1"/>
  <c r="F87" i="9"/>
  <c r="U87" i="9" s="1"/>
  <c r="M83" i="9"/>
  <c r="G83" i="9"/>
  <c r="V83" i="9" s="1"/>
  <c r="I83" i="9"/>
  <c r="X83" i="9" s="1"/>
  <c r="K83" i="9"/>
  <c r="Z83" i="9" s="1"/>
  <c r="E83" i="9"/>
  <c r="T83" i="9" s="1"/>
  <c r="N83" i="9"/>
  <c r="H83" i="9"/>
  <c r="W83" i="9" s="1"/>
  <c r="J83" i="9"/>
  <c r="Y83" i="9" s="1"/>
  <c r="L83" i="9"/>
  <c r="AA83" i="9" s="1"/>
  <c r="F83" i="9"/>
  <c r="U83" i="9" s="1"/>
  <c r="M79" i="9"/>
  <c r="I79" i="9"/>
  <c r="X79" i="9" s="1"/>
  <c r="G79" i="9"/>
  <c r="V79" i="9" s="1"/>
  <c r="N79" i="9"/>
  <c r="E79" i="9"/>
  <c r="T79" i="9" s="1"/>
  <c r="K79" i="9"/>
  <c r="Z79" i="9" s="1"/>
  <c r="H79" i="9"/>
  <c r="W79" i="9" s="1"/>
  <c r="J79" i="9"/>
  <c r="Y79" i="9" s="1"/>
  <c r="L79" i="9"/>
  <c r="AA79" i="9" s="1"/>
  <c r="F79" i="9"/>
  <c r="U79" i="9" s="1"/>
  <c r="L70" i="9"/>
  <c r="AA70" i="9" s="1"/>
  <c r="F70" i="9"/>
  <c r="U70" i="9" s="1"/>
  <c r="J70" i="9"/>
  <c r="Y70" i="9" s="1"/>
  <c r="N70" i="9"/>
  <c r="M70" i="9"/>
  <c r="E70" i="9"/>
  <c r="T70" i="9" s="1"/>
  <c r="G70" i="9"/>
  <c r="V70" i="9" s="1"/>
  <c r="H70" i="9"/>
  <c r="W70" i="9" s="1"/>
  <c r="K70" i="9"/>
  <c r="Z70" i="9" s="1"/>
  <c r="I70" i="9"/>
  <c r="X70" i="9" s="1"/>
  <c r="M125" i="9"/>
  <c r="K125" i="9"/>
  <c r="Z125" i="9" s="1"/>
  <c r="N125" i="9"/>
  <c r="E125" i="9"/>
  <c r="T125" i="9" s="1"/>
  <c r="I125" i="9"/>
  <c r="X125" i="9" s="1"/>
  <c r="G125" i="9"/>
  <c r="V125" i="9" s="1"/>
  <c r="H125" i="9"/>
  <c r="W125" i="9" s="1"/>
  <c r="J125" i="9"/>
  <c r="Y125" i="9" s="1"/>
  <c r="L125" i="9"/>
  <c r="AA125" i="9" s="1"/>
  <c r="F125" i="9"/>
  <c r="U125" i="9" s="1"/>
  <c r="M147" i="9"/>
  <c r="N147" i="9"/>
  <c r="G147" i="9"/>
  <c r="V147" i="9" s="1"/>
  <c r="I147" i="9"/>
  <c r="X147" i="9" s="1"/>
  <c r="K147" i="9"/>
  <c r="Z147" i="9" s="1"/>
  <c r="E147" i="9"/>
  <c r="T147" i="9" s="1"/>
  <c r="H147" i="9"/>
  <c r="W147" i="9" s="1"/>
  <c r="J147" i="9"/>
  <c r="Y147" i="9" s="1"/>
  <c r="L147" i="9"/>
  <c r="AA147" i="9" s="1"/>
  <c r="F147" i="9"/>
  <c r="U147" i="9" s="1"/>
  <c r="D221" i="9"/>
  <c r="D145" i="10"/>
  <c r="G145" i="10" s="1"/>
  <c r="D146" i="9"/>
  <c r="D229" i="9"/>
  <c r="N232" i="9"/>
  <c r="G232" i="9"/>
  <c r="V232" i="9" s="1"/>
  <c r="F232" i="9"/>
  <c r="U232" i="9" s="1"/>
  <c r="I232" i="9"/>
  <c r="X232" i="9" s="1"/>
  <c r="H232" i="9"/>
  <c r="W232" i="9" s="1"/>
  <c r="K232" i="9"/>
  <c r="Z232" i="9" s="1"/>
  <c r="J232" i="9"/>
  <c r="Y232" i="9" s="1"/>
  <c r="L232" i="9"/>
  <c r="AA232" i="9" s="1"/>
  <c r="E232" i="9"/>
  <c r="T232" i="9" s="1"/>
  <c r="M232" i="9"/>
  <c r="N165" i="9"/>
  <c r="M165" i="9"/>
  <c r="F165" i="9"/>
  <c r="U165" i="9" s="1"/>
  <c r="G165" i="9"/>
  <c r="V165" i="9" s="1"/>
  <c r="H165" i="9"/>
  <c r="W165" i="9" s="1"/>
  <c r="I165" i="9"/>
  <c r="X165" i="9" s="1"/>
  <c r="J165" i="9"/>
  <c r="Y165" i="9" s="1"/>
  <c r="K165" i="9"/>
  <c r="Z165" i="9" s="1"/>
  <c r="L165" i="9"/>
  <c r="AA165" i="9" s="1"/>
  <c r="E165" i="9"/>
  <c r="T165" i="9" s="1"/>
  <c r="N145" i="9"/>
  <c r="E145" i="9"/>
  <c r="T145" i="9" s="1"/>
  <c r="G145" i="9"/>
  <c r="V145" i="9" s="1"/>
  <c r="I145" i="9"/>
  <c r="X145" i="9" s="1"/>
  <c r="K145" i="9"/>
  <c r="Z145" i="9" s="1"/>
  <c r="M145" i="9"/>
  <c r="H145" i="9"/>
  <c r="W145" i="9" s="1"/>
  <c r="J145" i="9"/>
  <c r="Y145" i="9" s="1"/>
  <c r="L145" i="9"/>
  <c r="AA145" i="9" s="1"/>
  <c r="F145" i="9"/>
  <c r="U145" i="9" s="1"/>
  <c r="N74" i="9"/>
  <c r="L74" i="9"/>
  <c r="AA74" i="9" s="1"/>
  <c r="J74" i="9"/>
  <c r="Y74" i="9" s="1"/>
  <c r="F74" i="9"/>
  <c r="U74" i="9" s="1"/>
  <c r="M74" i="9"/>
  <c r="E74" i="9"/>
  <c r="T74" i="9" s="1"/>
  <c r="I74" i="9"/>
  <c r="X74" i="9" s="1"/>
  <c r="G74" i="9"/>
  <c r="V74" i="9" s="1"/>
  <c r="H74" i="9"/>
  <c r="W74" i="9" s="1"/>
  <c r="K74" i="9"/>
  <c r="Z74" i="9" s="1"/>
  <c r="N140" i="9"/>
  <c r="M140" i="9"/>
  <c r="L140" i="9"/>
  <c r="AA140" i="9" s="1"/>
  <c r="G140" i="9"/>
  <c r="V140" i="9" s="1"/>
  <c r="F140" i="9"/>
  <c r="U140" i="9" s="1"/>
  <c r="I140" i="9"/>
  <c r="X140" i="9" s="1"/>
  <c r="H140" i="9"/>
  <c r="W140" i="9" s="1"/>
  <c r="K140" i="9"/>
  <c r="Z140" i="9" s="1"/>
  <c r="J140" i="9"/>
  <c r="Y140" i="9" s="1"/>
  <c r="E140" i="9"/>
  <c r="T140" i="9" s="1"/>
  <c r="E135" i="9"/>
  <c r="T135" i="9" s="1"/>
  <c r="G135" i="9"/>
  <c r="V135" i="9" s="1"/>
  <c r="I135" i="9"/>
  <c r="X135" i="9" s="1"/>
  <c r="N135" i="9"/>
  <c r="K135" i="9"/>
  <c r="Z135" i="9" s="1"/>
  <c r="M135" i="9"/>
  <c r="H135" i="9"/>
  <c r="W135" i="9" s="1"/>
  <c r="J135" i="9"/>
  <c r="Y135" i="9" s="1"/>
  <c r="L135" i="9"/>
  <c r="AA135" i="9" s="1"/>
  <c r="F135" i="9"/>
  <c r="U135" i="9" s="1"/>
  <c r="E278" i="9"/>
  <c r="T278" i="9" s="1"/>
  <c r="I278" i="9"/>
  <c r="X278" i="9" s="1"/>
  <c r="M278" i="9"/>
  <c r="G278" i="9"/>
  <c r="V278" i="9" s="1"/>
  <c r="K278" i="9"/>
  <c r="Z278" i="9" s="1"/>
  <c r="L278" i="9"/>
  <c r="AA278" i="9" s="1"/>
  <c r="H278" i="9"/>
  <c r="W278" i="9" s="1"/>
  <c r="F278" i="9"/>
  <c r="U278" i="9" s="1"/>
  <c r="N278" i="9"/>
  <c r="J278" i="9"/>
  <c r="Y278" i="9" s="1"/>
  <c r="E274" i="9"/>
  <c r="T274" i="9" s="1"/>
  <c r="I274" i="9"/>
  <c r="X274" i="9" s="1"/>
  <c r="M274" i="9"/>
  <c r="G274" i="9"/>
  <c r="V274" i="9" s="1"/>
  <c r="K274" i="9"/>
  <c r="Z274" i="9" s="1"/>
  <c r="J274" i="9"/>
  <c r="Y274" i="9" s="1"/>
  <c r="N274" i="9"/>
  <c r="F274" i="9"/>
  <c r="U274" i="9" s="1"/>
  <c r="H274" i="9"/>
  <c r="W274" i="9" s="1"/>
  <c r="L274" i="9"/>
  <c r="AA274" i="9" s="1"/>
  <c r="K235" i="9"/>
  <c r="Z235" i="9" s="1"/>
  <c r="M235" i="9"/>
  <c r="G235" i="9"/>
  <c r="V235" i="9" s="1"/>
  <c r="E235" i="9"/>
  <c r="T235" i="9" s="1"/>
  <c r="I235" i="9"/>
  <c r="X235" i="9" s="1"/>
  <c r="J235" i="9"/>
  <c r="Y235" i="9" s="1"/>
  <c r="L235" i="9"/>
  <c r="AA235" i="9" s="1"/>
  <c r="F235" i="9"/>
  <c r="U235" i="9" s="1"/>
  <c r="N235" i="9"/>
  <c r="H235" i="9"/>
  <c r="W235" i="9" s="1"/>
  <c r="E176" i="9"/>
  <c r="T176" i="9" s="1"/>
  <c r="G176" i="9"/>
  <c r="V176" i="9" s="1"/>
  <c r="M176" i="9"/>
  <c r="K176" i="9"/>
  <c r="Z176" i="9" s="1"/>
  <c r="I176" i="9"/>
  <c r="X176" i="9" s="1"/>
  <c r="J176" i="9"/>
  <c r="Y176" i="9" s="1"/>
  <c r="H176" i="9"/>
  <c r="W176" i="9" s="1"/>
  <c r="N176" i="9"/>
  <c r="F176" i="9"/>
  <c r="U176" i="9" s="1"/>
  <c r="L176" i="9"/>
  <c r="AA176" i="9" s="1"/>
  <c r="N173" i="9"/>
  <c r="G173" i="9"/>
  <c r="V173" i="9" s="1"/>
  <c r="M173" i="9"/>
  <c r="E173" i="9"/>
  <c r="T173" i="9" s="1"/>
  <c r="F173" i="9"/>
  <c r="U173" i="9" s="1"/>
  <c r="K173" i="9"/>
  <c r="Z173" i="9" s="1"/>
  <c r="H173" i="9"/>
  <c r="W173" i="9" s="1"/>
  <c r="J173" i="9"/>
  <c r="Y173" i="9" s="1"/>
  <c r="I173" i="9"/>
  <c r="X173" i="9" s="1"/>
  <c r="L173" i="9"/>
  <c r="AA173" i="9" s="1"/>
  <c r="M156" i="9"/>
  <c r="N156" i="9"/>
  <c r="G156" i="9"/>
  <c r="V156" i="9" s="1"/>
  <c r="E156" i="9"/>
  <c r="T156" i="9" s="1"/>
  <c r="K156" i="9"/>
  <c r="Z156" i="9" s="1"/>
  <c r="I156" i="9"/>
  <c r="X156" i="9" s="1"/>
  <c r="H156" i="9"/>
  <c r="W156" i="9" s="1"/>
  <c r="J156" i="9"/>
  <c r="Y156" i="9" s="1"/>
  <c r="L156" i="9"/>
  <c r="AA156" i="9" s="1"/>
  <c r="F156" i="9"/>
  <c r="U156" i="9" s="1"/>
  <c r="I152" i="9"/>
  <c r="X152" i="9" s="1"/>
  <c r="K152" i="9"/>
  <c r="Z152" i="9" s="1"/>
  <c r="M152" i="9"/>
  <c r="N152" i="9"/>
  <c r="E152" i="9"/>
  <c r="T152" i="9" s="1"/>
  <c r="G152" i="9"/>
  <c r="V152" i="9" s="1"/>
  <c r="H152" i="9"/>
  <c r="W152" i="9" s="1"/>
  <c r="J152" i="9"/>
  <c r="Y152" i="9" s="1"/>
  <c r="L152" i="9"/>
  <c r="AA152" i="9" s="1"/>
  <c r="F152" i="9"/>
  <c r="U152" i="9" s="1"/>
  <c r="E133" i="9"/>
  <c r="T133" i="9" s="1"/>
  <c r="K133" i="9"/>
  <c r="Z133" i="9" s="1"/>
  <c r="I133" i="9"/>
  <c r="X133" i="9" s="1"/>
  <c r="M133" i="9"/>
  <c r="N133" i="9"/>
  <c r="G133" i="9"/>
  <c r="V133" i="9" s="1"/>
  <c r="H133" i="9"/>
  <c r="W133" i="9" s="1"/>
  <c r="J133" i="9"/>
  <c r="Y133" i="9" s="1"/>
  <c r="L133" i="9"/>
  <c r="AA133" i="9" s="1"/>
  <c r="F133" i="9"/>
  <c r="U133" i="9" s="1"/>
  <c r="M127" i="9"/>
  <c r="E127" i="9"/>
  <c r="T127" i="9" s="1"/>
  <c r="G127" i="9"/>
  <c r="V127" i="9" s="1"/>
  <c r="N127" i="9"/>
  <c r="I127" i="9"/>
  <c r="X127" i="9" s="1"/>
  <c r="K127" i="9"/>
  <c r="Z127" i="9" s="1"/>
  <c r="H127" i="9"/>
  <c r="W127" i="9" s="1"/>
  <c r="J127" i="9"/>
  <c r="Y127" i="9" s="1"/>
  <c r="L127" i="9"/>
  <c r="AA127" i="9" s="1"/>
  <c r="F127" i="9"/>
  <c r="U127" i="9" s="1"/>
  <c r="E119" i="9"/>
  <c r="T119" i="9" s="1"/>
  <c r="I119" i="9"/>
  <c r="X119" i="9" s="1"/>
  <c r="M119" i="9"/>
  <c r="G119" i="9"/>
  <c r="V119" i="9" s="1"/>
  <c r="K119" i="9"/>
  <c r="Z119" i="9" s="1"/>
  <c r="N119" i="9"/>
  <c r="H119" i="9"/>
  <c r="W119" i="9" s="1"/>
  <c r="J119" i="9"/>
  <c r="Y119" i="9" s="1"/>
  <c r="L119" i="9"/>
  <c r="AA119" i="9" s="1"/>
  <c r="F119" i="9"/>
  <c r="U119" i="9" s="1"/>
  <c r="M115" i="9"/>
  <c r="E115" i="9"/>
  <c r="T115" i="9" s="1"/>
  <c r="G115" i="9"/>
  <c r="V115" i="9" s="1"/>
  <c r="I115" i="9"/>
  <c r="X115" i="9" s="1"/>
  <c r="K115" i="9"/>
  <c r="Z115" i="9" s="1"/>
  <c r="N115" i="9"/>
  <c r="H115" i="9"/>
  <c r="W115" i="9" s="1"/>
  <c r="J115" i="9"/>
  <c r="Y115" i="9" s="1"/>
  <c r="L115" i="9"/>
  <c r="AA115" i="9" s="1"/>
  <c r="F115" i="9"/>
  <c r="U115" i="9" s="1"/>
  <c r="M111" i="9"/>
  <c r="I111" i="9"/>
  <c r="X111" i="9" s="1"/>
  <c r="G111" i="9"/>
  <c r="V111" i="9" s="1"/>
  <c r="N111" i="9"/>
  <c r="E111" i="9"/>
  <c r="T111" i="9" s="1"/>
  <c r="K111" i="9"/>
  <c r="Z111" i="9" s="1"/>
  <c r="H111" i="9"/>
  <c r="W111" i="9" s="1"/>
  <c r="J111" i="9"/>
  <c r="Y111" i="9" s="1"/>
  <c r="L111" i="9"/>
  <c r="AA111" i="9" s="1"/>
  <c r="F111" i="9"/>
  <c r="U111" i="9" s="1"/>
  <c r="M106" i="9"/>
  <c r="N106" i="9"/>
  <c r="H106" i="9"/>
  <c r="W106" i="9" s="1"/>
  <c r="G106" i="9"/>
  <c r="V106" i="9" s="1"/>
  <c r="J106" i="9"/>
  <c r="Y106" i="9" s="1"/>
  <c r="I106" i="9"/>
  <c r="X106" i="9" s="1"/>
  <c r="L106" i="9"/>
  <c r="AA106" i="9" s="1"/>
  <c r="K106" i="9"/>
  <c r="Z106" i="9" s="1"/>
  <c r="F106" i="9"/>
  <c r="U106" i="9" s="1"/>
  <c r="E106" i="9"/>
  <c r="T106" i="9" s="1"/>
  <c r="N98" i="9"/>
  <c r="M98" i="9"/>
  <c r="H98" i="9"/>
  <c r="W98" i="9" s="1"/>
  <c r="G98" i="9"/>
  <c r="V98" i="9" s="1"/>
  <c r="J98" i="9"/>
  <c r="Y98" i="9" s="1"/>
  <c r="I98" i="9"/>
  <c r="X98" i="9" s="1"/>
  <c r="L98" i="9"/>
  <c r="AA98" i="9" s="1"/>
  <c r="K98" i="9"/>
  <c r="Z98" i="9" s="1"/>
  <c r="F98" i="9"/>
  <c r="U98" i="9" s="1"/>
  <c r="E98" i="9"/>
  <c r="T98" i="9" s="1"/>
  <c r="M94" i="9"/>
  <c r="N94" i="9"/>
  <c r="H94" i="9"/>
  <c r="W94" i="9" s="1"/>
  <c r="G94" i="9"/>
  <c r="V94" i="9" s="1"/>
  <c r="J94" i="9"/>
  <c r="Y94" i="9" s="1"/>
  <c r="I94" i="9"/>
  <c r="X94" i="9" s="1"/>
  <c r="L94" i="9"/>
  <c r="AA94" i="9" s="1"/>
  <c r="K94" i="9"/>
  <c r="Z94" i="9" s="1"/>
  <c r="F94" i="9"/>
  <c r="U94" i="9" s="1"/>
  <c r="E94" i="9"/>
  <c r="T94" i="9" s="1"/>
  <c r="I89" i="9"/>
  <c r="X89" i="9" s="1"/>
  <c r="M89" i="9"/>
  <c r="G89" i="9"/>
  <c r="V89" i="9" s="1"/>
  <c r="N89" i="9"/>
  <c r="K89" i="9"/>
  <c r="Z89" i="9" s="1"/>
  <c r="E89" i="9"/>
  <c r="T89" i="9" s="1"/>
  <c r="H89" i="9"/>
  <c r="W89" i="9" s="1"/>
  <c r="J89" i="9"/>
  <c r="Y89" i="9" s="1"/>
  <c r="L89" i="9"/>
  <c r="AA89" i="9" s="1"/>
  <c r="F89" i="9"/>
  <c r="U89" i="9" s="1"/>
  <c r="E85" i="9"/>
  <c r="T85" i="9" s="1"/>
  <c r="K85" i="9"/>
  <c r="Z85" i="9" s="1"/>
  <c r="I85" i="9"/>
  <c r="X85" i="9" s="1"/>
  <c r="M85" i="9"/>
  <c r="N85" i="9"/>
  <c r="G85" i="9"/>
  <c r="V85" i="9" s="1"/>
  <c r="H85" i="9"/>
  <c r="W85" i="9" s="1"/>
  <c r="J85" i="9"/>
  <c r="Y85" i="9" s="1"/>
  <c r="L85" i="9"/>
  <c r="AA85" i="9" s="1"/>
  <c r="F85" i="9"/>
  <c r="U85" i="9" s="1"/>
  <c r="N81" i="9"/>
  <c r="E81" i="9"/>
  <c r="T81" i="9" s="1"/>
  <c r="G81" i="9"/>
  <c r="V81" i="9" s="1"/>
  <c r="I81" i="9"/>
  <c r="X81" i="9" s="1"/>
  <c r="K81" i="9"/>
  <c r="Z81" i="9" s="1"/>
  <c r="M81" i="9"/>
  <c r="H81" i="9"/>
  <c r="W81" i="9" s="1"/>
  <c r="J81" i="9"/>
  <c r="Y81" i="9" s="1"/>
  <c r="L81" i="9"/>
  <c r="AA81" i="9" s="1"/>
  <c r="F81" i="9"/>
  <c r="U81" i="9" s="1"/>
  <c r="M77" i="9"/>
  <c r="K77" i="9"/>
  <c r="Z77" i="9" s="1"/>
  <c r="E77" i="9"/>
  <c r="T77" i="9" s="1"/>
  <c r="G77" i="9"/>
  <c r="V77" i="9" s="1"/>
  <c r="I77" i="9"/>
  <c r="X77" i="9" s="1"/>
  <c r="L77" i="9"/>
  <c r="AA77" i="9" s="1"/>
  <c r="H77" i="9"/>
  <c r="W77" i="9" s="1"/>
  <c r="F77" i="9"/>
  <c r="U77" i="9" s="1"/>
  <c r="N77" i="9"/>
  <c r="J77" i="9"/>
  <c r="Y77" i="9" s="1"/>
  <c r="M73" i="9"/>
  <c r="G73" i="9"/>
  <c r="V73" i="9" s="1"/>
  <c r="E73" i="9"/>
  <c r="T73" i="9" s="1"/>
  <c r="K73" i="9"/>
  <c r="Z73" i="9" s="1"/>
  <c r="I73" i="9"/>
  <c r="X73" i="9" s="1"/>
  <c r="J73" i="9"/>
  <c r="Y73" i="9" s="1"/>
  <c r="N73" i="9"/>
  <c r="L73" i="9"/>
  <c r="AA73" i="9" s="1"/>
  <c r="H73" i="9"/>
  <c r="W73" i="9" s="1"/>
  <c r="F73" i="9"/>
  <c r="U73" i="9" s="1"/>
  <c r="L68" i="9"/>
  <c r="AA68" i="9" s="1"/>
  <c r="I68" i="9"/>
  <c r="X68" i="9" s="1"/>
  <c r="J68" i="9"/>
  <c r="Y68" i="9" s="1"/>
  <c r="M68" i="9"/>
  <c r="H68" i="9"/>
  <c r="W68" i="9" s="1"/>
  <c r="N68" i="9"/>
  <c r="K68" i="9"/>
  <c r="Z68" i="9" s="1"/>
  <c r="G68" i="9"/>
  <c r="V68" i="9" s="1"/>
  <c r="F68" i="9"/>
  <c r="U68" i="9" s="1"/>
  <c r="E68" i="9"/>
  <c r="T68" i="9" s="1"/>
  <c r="M122" i="9"/>
  <c r="N122" i="9"/>
  <c r="H122" i="9"/>
  <c r="W122" i="9" s="1"/>
  <c r="G122" i="9"/>
  <c r="V122" i="9" s="1"/>
  <c r="J122" i="9"/>
  <c r="Y122" i="9" s="1"/>
  <c r="I122" i="9"/>
  <c r="X122" i="9" s="1"/>
  <c r="L122" i="9"/>
  <c r="AA122" i="9" s="1"/>
  <c r="K122" i="9"/>
  <c r="Z122" i="9" s="1"/>
  <c r="F122" i="9"/>
  <c r="U122" i="9" s="1"/>
  <c r="E122" i="9"/>
  <c r="T122" i="9" s="1"/>
  <c r="I139" i="9"/>
  <c r="X139" i="9" s="1"/>
  <c r="K139" i="9"/>
  <c r="Z139" i="9" s="1"/>
  <c r="E139" i="9"/>
  <c r="T139" i="9" s="1"/>
  <c r="N139" i="9"/>
  <c r="M139" i="9"/>
  <c r="G139" i="9"/>
  <c r="V139" i="9" s="1"/>
  <c r="H139" i="9"/>
  <c r="W139" i="9" s="1"/>
  <c r="J139" i="9"/>
  <c r="Y139" i="9" s="1"/>
  <c r="L139" i="9"/>
  <c r="AA139" i="9" s="1"/>
  <c r="F139" i="9"/>
  <c r="U139" i="9" s="1"/>
  <c r="N216" i="9"/>
  <c r="G216" i="9"/>
  <c r="V216" i="9" s="1"/>
  <c r="F216" i="9"/>
  <c r="U216" i="9" s="1"/>
  <c r="I216" i="9"/>
  <c r="X216" i="9" s="1"/>
  <c r="H216" i="9"/>
  <c r="W216" i="9" s="1"/>
  <c r="K216" i="9"/>
  <c r="Z216" i="9" s="1"/>
  <c r="J216" i="9"/>
  <c r="Y216" i="9" s="1"/>
  <c r="L216" i="9"/>
  <c r="AA216" i="9" s="1"/>
  <c r="E216" i="9"/>
  <c r="T216" i="9" s="1"/>
  <c r="M216" i="9"/>
  <c r="N291" i="9"/>
  <c r="E291" i="9"/>
  <c r="T291" i="9" s="1"/>
  <c r="M291" i="9"/>
  <c r="I291" i="9"/>
  <c r="X291" i="9" s="1"/>
  <c r="L291" i="9"/>
  <c r="AA291" i="9" s="1"/>
  <c r="F291" i="9"/>
  <c r="U291" i="9" s="1"/>
  <c r="G291" i="9"/>
  <c r="V291" i="9" s="1"/>
  <c r="H291" i="9"/>
  <c r="W291" i="9" s="1"/>
  <c r="K291" i="9"/>
  <c r="Z291" i="9" s="1"/>
  <c r="J291" i="9"/>
  <c r="Y291" i="9" s="1"/>
  <c r="N281" i="9"/>
  <c r="I281" i="9"/>
  <c r="X281" i="9" s="1"/>
  <c r="E281" i="9"/>
  <c r="T281" i="9" s="1"/>
  <c r="M281" i="9"/>
  <c r="L281" i="9"/>
  <c r="AA281" i="9" s="1"/>
  <c r="G281" i="9"/>
  <c r="V281" i="9" s="1"/>
  <c r="F281" i="9"/>
  <c r="U281" i="9" s="1"/>
  <c r="K281" i="9"/>
  <c r="Z281" i="9" s="1"/>
  <c r="H281" i="9"/>
  <c r="W281" i="9" s="1"/>
  <c r="J281" i="9"/>
  <c r="Y281" i="9" s="1"/>
  <c r="L277" i="9"/>
  <c r="AA277" i="9" s="1"/>
  <c r="J277" i="9"/>
  <c r="Y277" i="9" s="1"/>
  <c r="M277" i="9"/>
  <c r="E277" i="9"/>
  <c r="T277" i="9" s="1"/>
  <c r="N277" i="9"/>
  <c r="I277" i="9"/>
  <c r="X277" i="9" s="1"/>
  <c r="H277" i="9"/>
  <c r="W277" i="9" s="1"/>
  <c r="K277" i="9"/>
  <c r="Z277" i="9" s="1"/>
  <c r="F277" i="9"/>
  <c r="U277" i="9" s="1"/>
  <c r="G277" i="9"/>
  <c r="V277" i="9" s="1"/>
  <c r="N238" i="9"/>
  <c r="K238" i="9"/>
  <c r="Z238" i="9" s="1"/>
  <c r="F238" i="9"/>
  <c r="U238" i="9" s="1"/>
  <c r="E238" i="9"/>
  <c r="T238" i="9" s="1"/>
  <c r="M238" i="9"/>
  <c r="H238" i="9"/>
  <c r="W238" i="9" s="1"/>
  <c r="G238" i="9"/>
  <c r="V238" i="9" s="1"/>
  <c r="J238" i="9"/>
  <c r="Y238" i="9" s="1"/>
  <c r="I238" i="9"/>
  <c r="X238" i="9" s="1"/>
  <c r="L238" i="9"/>
  <c r="AA238" i="9" s="1"/>
  <c r="N132" i="9"/>
  <c r="M132" i="9"/>
  <c r="L132" i="9"/>
  <c r="AA132" i="9" s="1"/>
  <c r="G132" i="9"/>
  <c r="V132" i="9" s="1"/>
  <c r="F132" i="9"/>
  <c r="U132" i="9" s="1"/>
  <c r="I132" i="9"/>
  <c r="X132" i="9" s="1"/>
  <c r="H132" i="9"/>
  <c r="W132" i="9" s="1"/>
  <c r="K132" i="9"/>
  <c r="Z132" i="9" s="1"/>
  <c r="J132" i="9"/>
  <c r="Y132" i="9" s="1"/>
  <c r="E132" i="9"/>
  <c r="T132" i="9" s="1"/>
  <c r="E294" i="9"/>
  <c r="T294" i="9" s="1"/>
  <c r="G294" i="9"/>
  <c r="V294" i="9" s="1"/>
  <c r="I294" i="9"/>
  <c r="X294" i="9" s="1"/>
  <c r="K294" i="9"/>
  <c r="Z294" i="9" s="1"/>
  <c r="M294" i="9"/>
  <c r="H294" i="9"/>
  <c r="W294" i="9" s="1"/>
  <c r="L294" i="9"/>
  <c r="AA294" i="9" s="1"/>
  <c r="F294" i="9"/>
  <c r="U294" i="9" s="1"/>
  <c r="J294" i="9"/>
  <c r="Y294" i="9" s="1"/>
  <c r="N294" i="9"/>
  <c r="E280" i="9"/>
  <c r="T280" i="9" s="1"/>
  <c r="I280" i="9"/>
  <c r="X280" i="9" s="1"/>
  <c r="K280" i="9"/>
  <c r="Z280" i="9" s="1"/>
  <c r="G280" i="9"/>
  <c r="V280" i="9" s="1"/>
  <c r="M280" i="9"/>
  <c r="L280" i="9"/>
  <c r="AA280" i="9" s="1"/>
  <c r="H280" i="9"/>
  <c r="W280" i="9" s="1"/>
  <c r="N280" i="9"/>
  <c r="F280" i="9"/>
  <c r="U280" i="9" s="1"/>
  <c r="J280" i="9"/>
  <c r="Y280" i="9" s="1"/>
  <c r="M276" i="9"/>
  <c r="I276" i="9"/>
  <c r="X276" i="9" s="1"/>
  <c r="E276" i="9"/>
  <c r="T276" i="9" s="1"/>
  <c r="G276" i="9"/>
  <c r="V276" i="9" s="1"/>
  <c r="K276" i="9"/>
  <c r="Z276" i="9" s="1"/>
  <c r="H276" i="9"/>
  <c r="W276" i="9" s="1"/>
  <c r="N276" i="9"/>
  <c r="F276" i="9"/>
  <c r="U276" i="9" s="1"/>
  <c r="L276" i="9"/>
  <c r="AA276" i="9" s="1"/>
  <c r="J276" i="9"/>
  <c r="Y276" i="9" s="1"/>
  <c r="E272" i="9"/>
  <c r="T272" i="9" s="1"/>
  <c r="M272" i="9"/>
  <c r="K272" i="9"/>
  <c r="Z272" i="9" s="1"/>
  <c r="I272" i="9"/>
  <c r="X272" i="9" s="1"/>
  <c r="G272" i="9"/>
  <c r="V272" i="9" s="1"/>
  <c r="H272" i="9"/>
  <c r="W272" i="9" s="1"/>
  <c r="N272" i="9"/>
  <c r="F272" i="9"/>
  <c r="U272" i="9" s="1"/>
  <c r="L272" i="9"/>
  <c r="AA272" i="9" s="1"/>
  <c r="J272" i="9"/>
  <c r="Y272" i="9" s="1"/>
  <c r="M237" i="9"/>
  <c r="E237" i="9"/>
  <c r="T237" i="9" s="1"/>
  <c r="G237" i="9"/>
  <c r="V237" i="9" s="1"/>
  <c r="I237" i="9"/>
  <c r="X237" i="9" s="1"/>
  <c r="K237" i="9"/>
  <c r="Z237" i="9" s="1"/>
  <c r="F237" i="9"/>
  <c r="U237" i="9" s="1"/>
  <c r="N237" i="9"/>
  <c r="H237" i="9"/>
  <c r="W237" i="9" s="1"/>
  <c r="J237" i="9"/>
  <c r="Y237" i="9" s="1"/>
  <c r="L237" i="9"/>
  <c r="AA237" i="9" s="1"/>
  <c r="N210" i="9"/>
  <c r="K210" i="9"/>
  <c r="Z210" i="9" s="1"/>
  <c r="F210" i="9"/>
  <c r="U210" i="9" s="1"/>
  <c r="E210" i="9"/>
  <c r="T210" i="9" s="1"/>
  <c r="M210" i="9"/>
  <c r="H210" i="9"/>
  <c r="W210" i="9" s="1"/>
  <c r="G210" i="9"/>
  <c r="V210" i="9" s="1"/>
  <c r="J210" i="9"/>
  <c r="Y210" i="9" s="1"/>
  <c r="L210" i="9"/>
  <c r="AA210" i="9" s="1"/>
  <c r="I210" i="9"/>
  <c r="X210" i="9" s="1"/>
  <c r="D211" i="9"/>
  <c r="D213" i="9"/>
  <c r="D137" i="10"/>
  <c r="D138" i="9"/>
  <c r="D217" i="9"/>
  <c r="D214" i="9"/>
  <c r="D141" i="10"/>
  <c r="L141" i="10" s="1"/>
  <c r="D142" i="9"/>
  <c r="N293" i="9"/>
  <c r="I293" i="9"/>
  <c r="X293" i="9" s="1"/>
  <c r="E293" i="9"/>
  <c r="T293" i="9" s="1"/>
  <c r="M293" i="9"/>
  <c r="K293" i="9"/>
  <c r="Z293" i="9" s="1"/>
  <c r="L293" i="9"/>
  <c r="AA293" i="9" s="1"/>
  <c r="F293" i="9"/>
  <c r="U293" i="9" s="1"/>
  <c r="H293" i="9"/>
  <c r="W293" i="9" s="1"/>
  <c r="G293" i="9"/>
  <c r="V293" i="9" s="1"/>
  <c r="J293" i="9"/>
  <c r="Y293" i="9" s="1"/>
  <c r="N289" i="9"/>
  <c r="I289" i="9"/>
  <c r="X289" i="9" s="1"/>
  <c r="E289" i="9"/>
  <c r="T289" i="9" s="1"/>
  <c r="M289" i="9"/>
  <c r="L289" i="9"/>
  <c r="AA289" i="9" s="1"/>
  <c r="G289" i="9"/>
  <c r="V289" i="9" s="1"/>
  <c r="F289" i="9"/>
  <c r="U289" i="9" s="1"/>
  <c r="K289" i="9"/>
  <c r="Z289" i="9" s="1"/>
  <c r="H289" i="9"/>
  <c r="W289" i="9" s="1"/>
  <c r="J289" i="9"/>
  <c r="Y289" i="9" s="1"/>
  <c r="N236" i="9"/>
  <c r="G236" i="9"/>
  <c r="V236" i="9" s="1"/>
  <c r="F236" i="9"/>
  <c r="U236" i="9" s="1"/>
  <c r="I236" i="9"/>
  <c r="X236" i="9" s="1"/>
  <c r="H236" i="9"/>
  <c r="W236" i="9" s="1"/>
  <c r="K236" i="9"/>
  <c r="Z236" i="9" s="1"/>
  <c r="J236" i="9"/>
  <c r="Y236" i="9" s="1"/>
  <c r="E236" i="9"/>
  <c r="T236" i="9" s="1"/>
  <c r="L236" i="9"/>
  <c r="AA236" i="9" s="1"/>
  <c r="M236" i="9"/>
  <c r="N177" i="9"/>
  <c r="K177" i="9"/>
  <c r="Z177" i="9" s="1"/>
  <c r="H177" i="9"/>
  <c r="W177" i="9" s="1"/>
  <c r="F177" i="9"/>
  <c r="U177" i="9" s="1"/>
  <c r="I177" i="9"/>
  <c r="X177" i="9" s="1"/>
  <c r="L177" i="9"/>
  <c r="AA177" i="9" s="1"/>
  <c r="J177" i="9"/>
  <c r="Y177" i="9" s="1"/>
  <c r="G177" i="9"/>
  <c r="V177" i="9" s="1"/>
  <c r="M177" i="9"/>
  <c r="E177" i="9"/>
  <c r="T177" i="9" s="1"/>
  <c r="K172" i="9"/>
  <c r="Z172" i="9" s="1"/>
  <c r="E172" i="9"/>
  <c r="T172" i="9" s="1"/>
  <c r="G172" i="9"/>
  <c r="V172" i="9" s="1"/>
  <c r="I172" i="9"/>
  <c r="X172" i="9" s="1"/>
  <c r="M172" i="9"/>
  <c r="L172" i="9"/>
  <c r="AA172" i="9" s="1"/>
  <c r="J172" i="9"/>
  <c r="Y172" i="9" s="1"/>
  <c r="H172" i="9"/>
  <c r="W172" i="9" s="1"/>
  <c r="F172" i="9"/>
  <c r="U172" i="9" s="1"/>
  <c r="N172" i="9"/>
  <c r="N169" i="9"/>
  <c r="K169" i="9"/>
  <c r="Z169" i="9" s="1"/>
  <c r="H169" i="9"/>
  <c r="W169" i="9" s="1"/>
  <c r="I169" i="9"/>
  <c r="X169" i="9" s="1"/>
  <c r="L169" i="9"/>
  <c r="AA169" i="9" s="1"/>
  <c r="G169" i="9"/>
  <c r="V169" i="9" s="1"/>
  <c r="F169" i="9"/>
  <c r="U169" i="9" s="1"/>
  <c r="J169" i="9"/>
  <c r="Y169" i="9" s="1"/>
  <c r="M169" i="9"/>
  <c r="E169" i="9"/>
  <c r="T169" i="9" s="1"/>
  <c r="M153" i="9"/>
  <c r="N153" i="9"/>
  <c r="J153" i="9"/>
  <c r="Y153" i="9" s="1"/>
  <c r="G153" i="9"/>
  <c r="V153" i="9" s="1"/>
  <c r="L153" i="9"/>
  <c r="AA153" i="9" s="1"/>
  <c r="I153" i="9"/>
  <c r="X153" i="9" s="1"/>
  <c r="F153" i="9"/>
  <c r="U153" i="9" s="1"/>
  <c r="K153" i="9"/>
  <c r="Z153" i="9" s="1"/>
  <c r="E153" i="9"/>
  <c r="T153" i="9" s="1"/>
  <c r="H153" i="9"/>
  <c r="W153" i="9" s="1"/>
  <c r="N130" i="9"/>
  <c r="M130" i="9"/>
  <c r="H130" i="9"/>
  <c r="W130" i="9" s="1"/>
  <c r="G130" i="9"/>
  <c r="V130" i="9" s="1"/>
  <c r="J130" i="9"/>
  <c r="Y130" i="9" s="1"/>
  <c r="I130" i="9"/>
  <c r="X130" i="9" s="1"/>
  <c r="L130" i="9"/>
  <c r="AA130" i="9" s="1"/>
  <c r="K130" i="9"/>
  <c r="Z130" i="9" s="1"/>
  <c r="F130" i="9"/>
  <c r="U130" i="9" s="1"/>
  <c r="E130" i="9"/>
  <c r="T130" i="9" s="1"/>
  <c r="N120" i="9"/>
  <c r="M120" i="9"/>
  <c r="L120" i="9"/>
  <c r="AA120" i="9" s="1"/>
  <c r="G120" i="9"/>
  <c r="V120" i="9" s="1"/>
  <c r="F120" i="9"/>
  <c r="U120" i="9" s="1"/>
  <c r="I120" i="9"/>
  <c r="X120" i="9" s="1"/>
  <c r="H120" i="9"/>
  <c r="W120" i="9" s="1"/>
  <c r="K120" i="9"/>
  <c r="Z120" i="9" s="1"/>
  <c r="E120" i="9"/>
  <c r="T120" i="9" s="1"/>
  <c r="J120" i="9"/>
  <c r="Y120" i="9" s="1"/>
  <c r="N116" i="9"/>
  <c r="M116" i="9"/>
  <c r="L116" i="9"/>
  <c r="AA116" i="9" s="1"/>
  <c r="G116" i="9"/>
  <c r="V116" i="9" s="1"/>
  <c r="F116" i="9"/>
  <c r="U116" i="9" s="1"/>
  <c r="I116" i="9"/>
  <c r="X116" i="9" s="1"/>
  <c r="H116" i="9"/>
  <c r="W116" i="9" s="1"/>
  <c r="K116" i="9"/>
  <c r="Z116" i="9" s="1"/>
  <c r="J116" i="9"/>
  <c r="Y116" i="9" s="1"/>
  <c r="E116" i="9"/>
  <c r="T116" i="9" s="1"/>
  <c r="N112" i="9"/>
  <c r="M112" i="9"/>
  <c r="L112" i="9"/>
  <c r="AA112" i="9" s="1"/>
  <c r="G112" i="9"/>
  <c r="V112" i="9" s="1"/>
  <c r="F112" i="9"/>
  <c r="U112" i="9" s="1"/>
  <c r="I112" i="9"/>
  <c r="X112" i="9" s="1"/>
  <c r="H112" i="9"/>
  <c r="W112" i="9" s="1"/>
  <c r="K112" i="9"/>
  <c r="Z112" i="9" s="1"/>
  <c r="E112" i="9"/>
  <c r="T112" i="9" s="1"/>
  <c r="J112" i="9"/>
  <c r="Y112" i="9" s="1"/>
  <c r="N108" i="9"/>
  <c r="M108" i="9"/>
  <c r="L108" i="9"/>
  <c r="AA108" i="9" s="1"/>
  <c r="G108" i="9"/>
  <c r="V108" i="9" s="1"/>
  <c r="F108" i="9"/>
  <c r="U108" i="9" s="1"/>
  <c r="I108" i="9"/>
  <c r="X108" i="9" s="1"/>
  <c r="H108" i="9"/>
  <c r="W108" i="9" s="1"/>
  <c r="K108" i="9"/>
  <c r="Z108" i="9" s="1"/>
  <c r="J108" i="9"/>
  <c r="Y108" i="9" s="1"/>
  <c r="E108" i="9"/>
  <c r="T108" i="9" s="1"/>
  <c r="E103" i="9"/>
  <c r="T103" i="9" s="1"/>
  <c r="G103" i="9"/>
  <c r="V103" i="9" s="1"/>
  <c r="N103" i="9"/>
  <c r="K103" i="9"/>
  <c r="Z103" i="9" s="1"/>
  <c r="M103" i="9"/>
  <c r="I103" i="9"/>
  <c r="X103" i="9" s="1"/>
  <c r="H103" i="9"/>
  <c r="W103" i="9" s="1"/>
  <c r="J103" i="9"/>
  <c r="Y103" i="9" s="1"/>
  <c r="L103" i="9"/>
  <c r="AA103" i="9" s="1"/>
  <c r="F103" i="9"/>
  <c r="U103" i="9" s="1"/>
  <c r="M99" i="9"/>
  <c r="E99" i="9"/>
  <c r="T99" i="9" s="1"/>
  <c r="I99" i="9"/>
  <c r="X99" i="9" s="1"/>
  <c r="G99" i="9"/>
  <c r="V99" i="9" s="1"/>
  <c r="K99" i="9"/>
  <c r="Z99" i="9" s="1"/>
  <c r="N99" i="9"/>
  <c r="H99" i="9"/>
  <c r="W99" i="9" s="1"/>
  <c r="J99" i="9"/>
  <c r="Y99" i="9" s="1"/>
  <c r="L99" i="9"/>
  <c r="AA99" i="9" s="1"/>
  <c r="F99" i="9"/>
  <c r="U99" i="9" s="1"/>
  <c r="M95" i="9"/>
  <c r="N95" i="9"/>
  <c r="E95" i="9"/>
  <c r="T95" i="9" s="1"/>
  <c r="I95" i="9"/>
  <c r="X95" i="9" s="1"/>
  <c r="G95" i="9"/>
  <c r="V95" i="9" s="1"/>
  <c r="K95" i="9"/>
  <c r="Z95" i="9" s="1"/>
  <c r="H95" i="9"/>
  <c r="W95" i="9" s="1"/>
  <c r="J95" i="9"/>
  <c r="Y95" i="9" s="1"/>
  <c r="L95" i="9"/>
  <c r="AA95" i="9" s="1"/>
  <c r="F95" i="9"/>
  <c r="U95" i="9" s="1"/>
  <c r="N90" i="9"/>
  <c r="M90" i="9"/>
  <c r="H90" i="9"/>
  <c r="W90" i="9" s="1"/>
  <c r="G90" i="9"/>
  <c r="V90" i="9" s="1"/>
  <c r="J90" i="9"/>
  <c r="Y90" i="9" s="1"/>
  <c r="I90" i="9"/>
  <c r="X90" i="9" s="1"/>
  <c r="L90" i="9"/>
  <c r="AA90" i="9" s="1"/>
  <c r="K90" i="9"/>
  <c r="Z90" i="9" s="1"/>
  <c r="E90" i="9"/>
  <c r="T90" i="9" s="1"/>
  <c r="F90" i="9"/>
  <c r="U90" i="9" s="1"/>
  <c r="M86" i="9"/>
  <c r="N86" i="9"/>
  <c r="H86" i="9"/>
  <c r="W86" i="9" s="1"/>
  <c r="G86" i="9"/>
  <c r="V86" i="9" s="1"/>
  <c r="J86" i="9"/>
  <c r="Y86" i="9" s="1"/>
  <c r="I86" i="9"/>
  <c r="X86" i="9" s="1"/>
  <c r="L86" i="9"/>
  <c r="AA86" i="9" s="1"/>
  <c r="K86" i="9"/>
  <c r="Z86" i="9" s="1"/>
  <c r="E86" i="9"/>
  <c r="T86" i="9" s="1"/>
  <c r="F86" i="9"/>
  <c r="U86" i="9" s="1"/>
  <c r="N82" i="9"/>
  <c r="M82" i="9"/>
  <c r="H82" i="9"/>
  <c r="W82" i="9" s="1"/>
  <c r="G82" i="9"/>
  <c r="V82" i="9" s="1"/>
  <c r="J82" i="9"/>
  <c r="Y82" i="9" s="1"/>
  <c r="I82" i="9"/>
  <c r="X82" i="9" s="1"/>
  <c r="L82" i="9"/>
  <c r="AA82" i="9" s="1"/>
  <c r="K82" i="9"/>
  <c r="Z82" i="9" s="1"/>
  <c r="E82" i="9"/>
  <c r="T82" i="9" s="1"/>
  <c r="F82" i="9"/>
  <c r="U82" i="9" s="1"/>
  <c r="M78" i="9"/>
  <c r="N78" i="9"/>
  <c r="H78" i="9"/>
  <c r="W78" i="9" s="1"/>
  <c r="G78" i="9"/>
  <c r="V78" i="9" s="1"/>
  <c r="J78" i="9"/>
  <c r="Y78" i="9" s="1"/>
  <c r="I78" i="9"/>
  <c r="X78" i="9" s="1"/>
  <c r="L78" i="9"/>
  <c r="AA78" i="9" s="1"/>
  <c r="K78" i="9"/>
  <c r="Z78" i="9" s="1"/>
  <c r="E78" i="9"/>
  <c r="T78" i="9" s="1"/>
  <c r="F78" i="9"/>
  <c r="U78" i="9" s="1"/>
  <c r="M69" i="9"/>
  <c r="K69" i="9"/>
  <c r="Z69" i="9" s="1"/>
  <c r="E69" i="9"/>
  <c r="T69" i="9" s="1"/>
  <c r="I69" i="9"/>
  <c r="X69" i="9" s="1"/>
  <c r="G69" i="9"/>
  <c r="V69" i="9" s="1"/>
  <c r="H69" i="9"/>
  <c r="W69" i="9" s="1"/>
  <c r="J69" i="9"/>
  <c r="Y69" i="9" s="1"/>
  <c r="F69" i="9"/>
  <c r="U69" i="9" s="1"/>
  <c r="N69" i="9"/>
  <c r="L69" i="9"/>
  <c r="AA69" i="9" s="1"/>
  <c r="N124" i="9"/>
  <c r="M124" i="9"/>
  <c r="L124" i="9"/>
  <c r="AA124" i="9" s="1"/>
  <c r="G124" i="9"/>
  <c r="V124" i="9" s="1"/>
  <c r="F124" i="9"/>
  <c r="U124" i="9" s="1"/>
  <c r="I124" i="9"/>
  <c r="X124" i="9" s="1"/>
  <c r="H124" i="9"/>
  <c r="W124" i="9" s="1"/>
  <c r="K124" i="9"/>
  <c r="Z124" i="9" s="1"/>
  <c r="J124" i="9"/>
  <c r="Y124" i="9" s="1"/>
  <c r="E124" i="9"/>
  <c r="T124" i="9" s="1"/>
  <c r="N228" i="9"/>
  <c r="G228" i="9"/>
  <c r="V228" i="9" s="1"/>
  <c r="F228" i="9"/>
  <c r="U228" i="9" s="1"/>
  <c r="I228" i="9"/>
  <c r="X228" i="9" s="1"/>
  <c r="H228" i="9"/>
  <c r="W228" i="9" s="1"/>
  <c r="K228" i="9"/>
  <c r="Z228" i="9" s="1"/>
  <c r="J228" i="9"/>
  <c r="Y228" i="9" s="1"/>
  <c r="E228" i="9"/>
  <c r="T228" i="9" s="1"/>
  <c r="M228" i="9"/>
  <c r="L228" i="9"/>
  <c r="AA228" i="9" s="1"/>
  <c r="K227" i="9"/>
  <c r="Z227" i="9" s="1"/>
  <c r="M227" i="9"/>
  <c r="G227" i="9"/>
  <c r="V227" i="9" s="1"/>
  <c r="E227" i="9"/>
  <c r="T227" i="9" s="1"/>
  <c r="I227" i="9"/>
  <c r="X227" i="9" s="1"/>
  <c r="J227" i="9"/>
  <c r="Y227" i="9" s="1"/>
  <c r="L227" i="9"/>
  <c r="AA227" i="9" s="1"/>
  <c r="F227" i="9"/>
  <c r="U227" i="9" s="1"/>
  <c r="N227" i="9"/>
  <c r="H227" i="9"/>
  <c r="W227" i="9" s="1"/>
  <c r="F323" i="10"/>
  <c r="S323" i="10" s="1"/>
  <c r="H323" i="10"/>
  <c r="U323" i="10" s="1"/>
  <c r="L323" i="10"/>
  <c r="Y323" i="10" s="1"/>
  <c r="K323" i="10"/>
  <c r="X323" i="10" s="1"/>
  <c r="E323" i="10"/>
  <c r="R323" i="10" s="1"/>
  <c r="I323" i="10"/>
  <c r="V323" i="10" s="1"/>
  <c r="J323" i="10"/>
  <c r="W323" i="10" s="1"/>
  <c r="G323" i="10"/>
  <c r="T323" i="10" s="1"/>
  <c r="L273" i="9"/>
  <c r="AA273" i="9" s="1"/>
  <c r="J273" i="9"/>
  <c r="Y273" i="9" s="1"/>
  <c r="K273" i="9"/>
  <c r="Z273" i="9" s="1"/>
  <c r="H273" i="9"/>
  <c r="W273" i="9" s="1"/>
  <c r="N273" i="9"/>
  <c r="G273" i="9"/>
  <c r="V273" i="9" s="1"/>
  <c r="I273" i="9"/>
  <c r="X273" i="9" s="1"/>
  <c r="F273" i="9"/>
  <c r="U273" i="9" s="1"/>
  <c r="E273" i="9"/>
  <c r="T273" i="9" s="1"/>
  <c r="M273" i="9"/>
  <c r="N234" i="9"/>
  <c r="K234" i="9"/>
  <c r="Z234" i="9" s="1"/>
  <c r="F234" i="9"/>
  <c r="U234" i="9" s="1"/>
  <c r="E234" i="9"/>
  <c r="T234" i="9" s="1"/>
  <c r="M234" i="9"/>
  <c r="H234" i="9"/>
  <c r="W234" i="9" s="1"/>
  <c r="G234" i="9"/>
  <c r="V234" i="9" s="1"/>
  <c r="J234" i="9"/>
  <c r="Y234" i="9" s="1"/>
  <c r="I234" i="9"/>
  <c r="X234" i="9" s="1"/>
  <c r="L234" i="9"/>
  <c r="AA234" i="9" s="1"/>
  <c r="L175" i="9"/>
  <c r="AA175" i="9" s="1"/>
  <c r="F175" i="9"/>
  <c r="U175" i="9" s="1"/>
  <c r="J175" i="9"/>
  <c r="Y175" i="9" s="1"/>
  <c r="N175" i="9"/>
  <c r="K175" i="9"/>
  <c r="Z175" i="9" s="1"/>
  <c r="H175" i="9"/>
  <c r="W175" i="9" s="1"/>
  <c r="I175" i="9"/>
  <c r="X175" i="9" s="1"/>
  <c r="G175" i="9"/>
  <c r="V175" i="9" s="1"/>
  <c r="M175" i="9"/>
  <c r="E175" i="9"/>
  <c r="T175" i="9" s="1"/>
  <c r="L171" i="9"/>
  <c r="AA171" i="9" s="1"/>
  <c r="J171" i="9"/>
  <c r="Y171" i="9" s="1"/>
  <c r="F171" i="9"/>
  <c r="U171" i="9" s="1"/>
  <c r="N171" i="9"/>
  <c r="M171" i="9"/>
  <c r="E171" i="9"/>
  <c r="T171" i="9" s="1"/>
  <c r="K171" i="9"/>
  <c r="Z171" i="9" s="1"/>
  <c r="H171" i="9"/>
  <c r="W171" i="9" s="1"/>
  <c r="I171" i="9"/>
  <c r="X171" i="9" s="1"/>
  <c r="G171" i="9"/>
  <c r="V171" i="9" s="1"/>
  <c r="L167" i="9"/>
  <c r="AA167" i="9" s="1"/>
  <c r="F167" i="9"/>
  <c r="U167" i="9" s="1"/>
  <c r="J167" i="9"/>
  <c r="Y167" i="9" s="1"/>
  <c r="N167" i="9"/>
  <c r="G167" i="9"/>
  <c r="V167" i="9" s="1"/>
  <c r="M167" i="9"/>
  <c r="E167" i="9"/>
  <c r="T167" i="9" s="1"/>
  <c r="K167" i="9"/>
  <c r="Z167" i="9" s="1"/>
  <c r="H167" i="9"/>
  <c r="W167" i="9" s="1"/>
  <c r="I167" i="9"/>
  <c r="X167" i="9" s="1"/>
  <c r="N155" i="9"/>
  <c r="M155" i="9"/>
  <c r="F155" i="9"/>
  <c r="U155" i="9" s="1"/>
  <c r="G155" i="9"/>
  <c r="V155" i="9" s="1"/>
  <c r="H155" i="9"/>
  <c r="W155" i="9" s="1"/>
  <c r="I155" i="9"/>
  <c r="X155" i="9" s="1"/>
  <c r="J155" i="9"/>
  <c r="Y155" i="9" s="1"/>
  <c r="K155" i="9"/>
  <c r="Z155" i="9" s="1"/>
  <c r="L155" i="9"/>
  <c r="AA155" i="9" s="1"/>
  <c r="E155" i="9"/>
  <c r="T155" i="9" s="1"/>
  <c r="N151" i="9"/>
  <c r="M151" i="9"/>
  <c r="F151" i="9"/>
  <c r="U151" i="9" s="1"/>
  <c r="G151" i="9"/>
  <c r="V151" i="9" s="1"/>
  <c r="H151" i="9"/>
  <c r="W151" i="9" s="1"/>
  <c r="I151" i="9"/>
  <c r="X151" i="9" s="1"/>
  <c r="J151" i="9"/>
  <c r="Y151" i="9" s="1"/>
  <c r="K151" i="9"/>
  <c r="Z151" i="9" s="1"/>
  <c r="L151" i="9"/>
  <c r="AA151" i="9" s="1"/>
  <c r="E151" i="9"/>
  <c r="T151" i="9" s="1"/>
  <c r="I137" i="9"/>
  <c r="X137" i="9" s="1"/>
  <c r="M137" i="9"/>
  <c r="G137" i="9"/>
  <c r="V137" i="9" s="1"/>
  <c r="N137" i="9"/>
  <c r="K137" i="9"/>
  <c r="Z137" i="9" s="1"/>
  <c r="E137" i="9"/>
  <c r="T137" i="9" s="1"/>
  <c r="H137" i="9"/>
  <c r="W137" i="9" s="1"/>
  <c r="J137" i="9"/>
  <c r="Y137" i="9" s="1"/>
  <c r="L137" i="9"/>
  <c r="AA137" i="9" s="1"/>
  <c r="F137" i="9"/>
  <c r="U137" i="9" s="1"/>
  <c r="I123" i="9"/>
  <c r="X123" i="9" s="1"/>
  <c r="K123" i="9"/>
  <c r="Z123" i="9" s="1"/>
  <c r="E123" i="9"/>
  <c r="T123" i="9" s="1"/>
  <c r="N123" i="9"/>
  <c r="M123" i="9"/>
  <c r="G123" i="9"/>
  <c r="V123" i="9" s="1"/>
  <c r="H123" i="9"/>
  <c r="W123" i="9" s="1"/>
  <c r="J123" i="9"/>
  <c r="Y123" i="9" s="1"/>
  <c r="L123" i="9"/>
  <c r="AA123" i="9" s="1"/>
  <c r="F123" i="9"/>
  <c r="U123" i="9" s="1"/>
  <c r="N118" i="9"/>
  <c r="M118" i="9"/>
  <c r="H118" i="9"/>
  <c r="W118" i="9" s="1"/>
  <c r="G118" i="9"/>
  <c r="V118" i="9" s="1"/>
  <c r="J118" i="9"/>
  <c r="Y118" i="9" s="1"/>
  <c r="I118" i="9"/>
  <c r="X118" i="9" s="1"/>
  <c r="L118" i="9"/>
  <c r="AA118" i="9" s="1"/>
  <c r="K118" i="9"/>
  <c r="Z118" i="9" s="1"/>
  <c r="E118" i="9"/>
  <c r="T118" i="9" s="1"/>
  <c r="F118" i="9"/>
  <c r="U118" i="9" s="1"/>
  <c r="N114" i="9"/>
  <c r="M114" i="9"/>
  <c r="H114" i="9"/>
  <c r="W114" i="9" s="1"/>
  <c r="G114" i="9"/>
  <c r="V114" i="9" s="1"/>
  <c r="J114" i="9"/>
  <c r="Y114" i="9" s="1"/>
  <c r="I114" i="9"/>
  <c r="X114" i="9" s="1"/>
  <c r="L114" i="9"/>
  <c r="AA114" i="9" s="1"/>
  <c r="K114" i="9"/>
  <c r="Z114" i="9" s="1"/>
  <c r="F114" i="9"/>
  <c r="U114" i="9" s="1"/>
  <c r="E114" i="9"/>
  <c r="T114" i="9" s="1"/>
  <c r="M110" i="9"/>
  <c r="N110" i="9"/>
  <c r="H110" i="9"/>
  <c r="W110" i="9" s="1"/>
  <c r="G110" i="9"/>
  <c r="V110" i="9" s="1"/>
  <c r="J110" i="9"/>
  <c r="Y110" i="9" s="1"/>
  <c r="I110" i="9"/>
  <c r="X110" i="9" s="1"/>
  <c r="L110" i="9"/>
  <c r="AA110" i="9" s="1"/>
  <c r="K110" i="9"/>
  <c r="Z110" i="9" s="1"/>
  <c r="E110" i="9"/>
  <c r="T110" i="9" s="1"/>
  <c r="F110" i="9"/>
  <c r="U110" i="9" s="1"/>
  <c r="N97" i="9"/>
  <c r="E97" i="9"/>
  <c r="T97" i="9" s="1"/>
  <c r="G97" i="9"/>
  <c r="V97" i="9" s="1"/>
  <c r="I97" i="9"/>
  <c r="X97" i="9" s="1"/>
  <c r="K97" i="9"/>
  <c r="Z97" i="9" s="1"/>
  <c r="M97" i="9"/>
  <c r="H97" i="9"/>
  <c r="W97" i="9" s="1"/>
  <c r="J97" i="9"/>
  <c r="Y97" i="9" s="1"/>
  <c r="L97" i="9"/>
  <c r="AA97" i="9" s="1"/>
  <c r="F97" i="9"/>
  <c r="U97" i="9" s="1"/>
  <c r="M93" i="9"/>
  <c r="K93" i="9"/>
  <c r="Z93" i="9" s="1"/>
  <c r="N93" i="9"/>
  <c r="E93" i="9"/>
  <c r="T93" i="9" s="1"/>
  <c r="I93" i="9"/>
  <c r="X93" i="9" s="1"/>
  <c r="G93" i="9"/>
  <c r="V93" i="9" s="1"/>
  <c r="H93" i="9"/>
  <c r="W93" i="9" s="1"/>
  <c r="J93" i="9"/>
  <c r="Y93" i="9" s="1"/>
  <c r="L93" i="9"/>
  <c r="AA93" i="9" s="1"/>
  <c r="F93" i="9"/>
  <c r="U93" i="9" s="1"/>
  <c r="N88" i="9"/>
  <c r="M88" i="9"/>
  <c r="L88" i="9"/>
  <c r="AA88" i="9" s="1"/>
  <c r="G88" i="9"/>
  <c r="V88" i="9" s="1"/>
  <c r="F88" i="9"/>
  <c r="U88" i="9" s="1"/>
  <c r="I88" i="9"/>
  <c r="X88" i="9" s="1"/>
  <c r="H88" i="9"/>
  <c r="W88" i="9" s="1"/>
  <c r="K88" i="9"/>
  <c r="Z88" i="9" s="1"/>
  <c r="J88" i="9"/>
  <c r="Y88" i="9" s="1"/>
  <c r="E88" i="9"/>
  <c r="T88" i="9" s="1"/>
  <c r="N84" i="9"/>
  <c r="M84" i="9"/>
  <c r="L84" i="9"/>
  <c r="AA84" i="9" s="1"/>
  <c r="G84" i="9"/>
  <c r="V84" i="9" s="1"/>
  <c r="F84" i="9"/>
  <c r="U84" i="9" s="1"/>
  <c r="I84" i="9"/>
  <c r="X84" i="9" s="1"/>
  <c r="H84" i="9"/>
  <c r="W84" i="9" s="1"/>
  <c r="K84" i="9"/>
  <c r="Z84" i="9" s="1"/>
  <c r="J84" i="9"/>
  <c r="Y84" i="9" s="1"/>
  <c r="E84" i="9"/>
  <c r="T84" i="9" s="1"/>
  <c r="N80" i="9"/>
  <c r="M80" i="9"/>
  <c r="L80" i="9"/>
  <c r="AA80" i="9" s="1"/>
  <c r="G80" i="9"/>
  <c r="V80" i="9" s="1"/>
  <c r="F80" i="9"/>
  <c r="U80" i="9" s="1"/>
  <c r="I80" i="9"/>
  <c r="X80" i="9" s="1"/>
  <c r="H80" i="9"/>
  <c r="W80" i="9" s="1"/>
  <c r="K80" i="9"/>
  <c r="Z80" i="9" s="1"/>
  <c r="J80" i="9"/>
  <c r="Y80" i="9" s="1"/>
  <c r="E80" i="9"/>
  <c r="T80" i="9" s="1"/>
  <c r="L76" i="9"/>
  <c r="AA76" i="9" s="1"/>
  <c r="M76" i="9"/>
  <c r="E76" i="9"/>
  <c r="T76" i="9" s="1"/>
  <c r="H76" i="9"/>
  <c r="W76" i="9" s="1"/>
  <c r="F76" i="9"/>
  <c r="U76" i="9" s="1"/>
  <c r="K76" i="9"/>
  <c r="Z76" i="9" s="1"/>
  <c r="J76" i="9"/>
  <c r="Y76" i="9" s="1"/>
  <c r="I76" i="9"/>
  <c r="X76" i="9" s="1"/>
  <c r="N76" i="9"/>
  <c r="G76" i="9"/>
  <c r="V76" i="9" s="1"/>
  <c r="I71" i="9"/>
  <c r="X71" i="9" s="1"/>
  <c r="K71" i="9"/>
  <c r="Z71" i="9" s="1"/>
  <c r="M71" i="9"/>
  <c r="L71" i="9"/>
  <c r="AA71" i="9" s="1"/>
  <c r="E71" i="9"/>
  <c r="T71" i="9" s="1"/>
  <c r="G71" i="9"/>
  <c r="V71" i="9" s="1"/>
  <c r="J71" i="9"/>
  <c r="Y71" i="9" s="1"/>
  <c r="H71" i="9"/>
  <c r="W71" i="9" s="1"/>
  <c r="F71" i="9"/>
  <c r="U71" i="9" s="1"/>
  <c r="N71" i="9"/>
  <c r="N126" i="9"/>
  <c r="M126" i="9"/>
  <c r="H126" i="9"/>
  <c r="W126" i="9" s="1"/>
  <c r="G126" i="9"/>
  <c r="V126" i="9" s="1"/>
  <c r="J126" i="9"/>
  <c r="Y126" i="9" s="1"/>
  <c r="I126" i="9"/>
  <c r="X126" i="9" s="1"/>
  <c r="L126" i="9"/>
  <c r="AA126" i="9" s="1"/>
  <c r="K126" i="9"/>
  <c r="Z126" i="9" s="1"/>
  <c r="E126" i="9"/>
  <c r="T126" i="9" s="1"/>
  <c r="F126" i="9"/>
  <c r="U126" i="9" s="1"/>
  <c r="N148" i="9"/>
  <c r="M148" i="9"/>
  <c r="L148" i="9"/>
  <c r="AA148" i="9" s="1"/>
  <c r="G148" i="9"/>
  <c r="V148" i="9" s="1"/>
  <c r="F148" i="9"/>
  <c r="U148" i="9" s="1"/>
  <c r="I148" i="9"/>
  <c r="X148" i="9" s="1"/>
  <c r="H148" i="9"/>
  <c r="W148" i="9" s="1"/>
  <c r="K148" i="9"/>
  <c r="Z148" i="9" s="1"/>
  <c r="J148" i="9"/>
  <c r="Y148" i="9" s="1"/>
  <c r="E148" i="9"/>
  <c r="T148" i="9" s="1"/>
  <c r="M143" i="9"/>
  <c r="I143" i="9"/>
  <c r="X143" i="9" s="1"/>
  <c r="G143" i="9"/>
  <c r="V143" i="9" s="1"/>
  <c r="N143" i="9"/>
  <c r="E143" i="9"/>
  <c r="T143" i="9" s="1"/>
  <c r="K143" i="9"/>
  <c r="Z143" i="9" s="1"/>
  <c r="H143" i="9"/>
  <c r="W143" i="9" s="1"/>
  <c r="J143" i="9"/>
  <c r="Y143" i="9" s="1"/>
  <c r="L143" i="9"/>
  <c r="AA143" i="9" s="1"/>
  <c r="F143" i="9"/>
  <c r="U143" i="9" s="1"/>
  <c r="N220" i="9"/>
  <c r="G220" i="9"/>
  <c r="V220" i="9" s="1"/>
  <c r="F220" i="9"/>
  <c r="U220" i="9" s="1"/>
  <c r="I220" i="9"/>
  <c r="X220" i="9" s="1"/>
  <c r="H220" i="9"/>
  <c r="W220" i="9" s="1"/>
  <c r="K220" i="9"/>
  <c r="Z220" i="9" s="1"/>
  <c r="J220" i="9"/>
  <c r="Y220" i="9" s="1"/>
  <c r="E220" i="9"/>
  <c r="T220" i="9" s="1"/>
  <c r="L220" i="9"/>
  <c r="AA220" i="9" s="1"/>
  <c r="M220" i="9"/>
  <c r="G223" i="9"/>
  <c r="V223" i="9" s="1"/>
  <c r="E223" i="9"/>
  <c r="T223" i="9" s="1"/>
  <c r="K223" i="9"/>
  <c r="Z223" i="9" s="1"/>
  <c r="I223" i="9"/>
  <c r="X223" i="9" s="1"/>
  <c r="M223" i="9"/>
  <c r="J223" i="9"/>
  <c r="Y223" i="9" s="1"/>
  <c r="L223" i="9"/>
  <c r="AA223" i="9" s="1"/>
  <c r="F223" i="9"/>
  <c r="U223" i="9" s="1"/>
  <c r="N223" i="9"/>
  <c r="H223" i="9"/>
  <c r="W223" i="9" s="1"/>
  <c r="F279" i="9"/>
  <c r="U279" i="9" s="1"/>
  <c r="K279" i="9"/>
  <c r="Z279" i="9" s="1"/>
  <c r="N279" i="9"/>
  <c r="I279" i="9"/>
  <c r="X279" i="9" s="1"/>
  <c r="L279" i="9"/>
  <c r="AA279" i="9" s="1"/>
  <c r="G279" i="9"/>
  <c r="V279" i="9" s="1"/>
  <c r="J279" i="9"/>
  <c r="Y279" i="9" s="1"/>
  <c r="M279" i="9"/>
  <c r="E279" i="9"/>
  <c r="T279" i="9" s="1"/>
  <c r="H279" i="9"/>
  <c r="W279" i="9" s="1"/>
  <c r="L275" i="9"/>
  <c r="AA275" i="9" s="1"/>
  <c r="J275" i="9"/>
  <c r="Y275" i="9" s="1"/>
  <c r="F275" i="9"/>
  <c r="U275" i="9" s="1"/>
  <c r="N275" i="9"/>
  <c r="I275" i="9"/>
  <c r="X275" i="9" s="1"/>
  <c r="G275" i="9"/>
  <c r="V275" i="9" s="1"/>
  <c r="M275" i="9"/>
  <c r="E275" i="9"/>
  <c r="T275" i="9" s="1"/>
  <c r="K275" i="9"/>
  <c r="Z275" i="9" s="1"/>
  <c r="H275" i="9"/>
  <c r="W275" i="9" s="1"/>
  <c r="L271" i="9"/>
  <c r="AA271" i="9" s="1"/>
  <c r="J271" i="9"/>
  <c r="Y271" i="9" s="1"/>
  <c r="F271" i="9"/>
  <c r="U271" i="9" s="1"/>
  <c r="N271" i="9"/>
  <c r="I271" i="9"/>
  <c r="X271" i="9" s="1"/>
  <c r="G271" i="9"/>
  <c r="V271" i="9" s="1"/>
  <c r="M271" i="9"/>
  <c r="E271" i="9"/>
  <c r="T271" i="9" s="1"/>
  <c r="K271" i="9"/>
  <c r="Z271" i="9" s="1"/>
  <c r="H271" i="9"/>
  <c r="W271" i="9" s="1"/>
  <c r="N226" i="9"/>
  <c r="K226" i="9"/>
  <c r="Z226" i="9" s="1"/>
  <c r="F226" i="9"/>
  <c r="U226" i="9" s="1"/>
  <c r="E226" i="9"/>
  <c r="T226" i="9" s="1"/>
  <c r="M226" i="9"/>
  <c r="H226" i="9"/>
  <c r="W226" i="9" s="1"/>
  <c r="G226" i="9"/>
  <c r="V226" i="9" s="1"/>
  <c r="J226" i="9"/>
  <c r="Y226" i="9" s="1"/>
  <c r="L226" i="9"/>
  <c r="AA226" i="9" s="1"/>
  <c r="I226" i="9"/>
  <c r="X226" i="9" s="1"/>
  <c r="K219" i="9"/>
  <c r="Z219" i="9" s="1"/>
  <c r="I219" i="9"/>
  <c r="X219" i="9" s="1"/>
  <c r="M219" i="9"/>
  <c r="E219" i="9"/>
  <c r="T219" i="9" s="1"/>
  <c r="G219" i="9"/>
  <c r="V219" i="9" s="1"/>
  <c r="J219" i="9"/>
  <c r="Y219" i="9" s="1"/>
  <c r="L219" i="9"/>
  <c r="AA219" i="9" s="1"/>
  <c r="F219" i="9"/>
  <c r="U219" i="9" s="1"/>
  <c r="N219" i="9"/>
  <c r="H219" i="9"/>
  <c r="W219" i="9" s="1"/>
  <c r="N128" i="9"/>
  <c r="M128" i="9"/>
  <c r="L128" i="9"/>
  <c r="AA128" i="9" s="1"/>
  <c r="G128" i="9"/>
  <c r="V128" i="9" s="1"/>
  <c r="F128" i="9"/>
  <c r="U128" i="9" s="1"/>
  <c r="I128" i="9"/>
  <c r="X128" i="9" s="1"/>
  <c r="H128" i="9"/>
  <c r="W128" i="9" s="1"/>
  <c r="K128" i="9"/>
  <c r="Z128" i="9" s="1"/>
  <c r="E128" i="9"/>
  <c r="T128" i="9" s="1"/>
  <c r="J128" i="9"/>
  <c r="Y128" i="9" s="1"/>
  <c r="N230" i="9"/>
  <c r="K230" i="9"/>
  <c r="Z230" i="9" s="1"/>
  <c r="F230" i="9"/>
  <c r="U230" i="9" s="1"/>
  <c r="E230" i="9"/>
  <c r="T230" i="9" s="1"/>
  <c r="M230" i="9"/>
  <c r="H230" i="9"/>
  <c r="W230" i="9" s="1"/>
  <c r="G230" i="9"/>
  <c r="V230" i="9" s="1"/>
  <c r="J230" i="9"/>
  <c r="Y230" i="9" s="1"/>
  <c r="I230" i="9"/>
  <c r="X230" i="9" s="1"/>
  <c r="L230" i="9"/>
  <c r="AA230" i="9" s="1"/>
  <c r="G215" i="9"/>
  <c r="V215" i="9" s="1"/>
  <c r="E215" i="9"/>
  <c r="T215" i="9" s="1"/>
  <c r="K215" i="9"/>
  <c r="Z215" i="9" s="1"/>
  <c r="M215" i="9"/>
  <c r="I215" i="9"/>
  <c r="X215" i="9" s="1"/>
  <c r="J215" i="9"/>
  <c r="Y215" i="9" s="1"/>
  <c r="L215" i="9"/>
  <c r="AA215" i="9" s="1"/>
  <c r="F215" i="9"/>
  <c r="U215" i="9" s="1"/>
  <c r="N215" i="9"/>
  <c r="H215" i="9"/>
  <c r="W215" i="9" s="1"/>
  <c r="E166" i="9"/>
  <c r="T166" i="9" s="1"/>
  <c r="M166" i="9"/>
  <c r="I166" i="9"/>
  <c r="X166" i="9" s="1"/>
  <c r="H166" i="9"/>
  <c r="W166" i="9" s="1"/>
  <c r="K166" i="9"/>
  <c r="Z166" i="9" s="1"/>
  <c r="N166" i="9"/>
  <c r="F166" i="9"/>
  <c r="U166" i="9" s="1"/>
  <c r="L166" i="9"/>
  <c r="AA166" i="9" s="1"/>
  <c r="J166" i="9"/>
  <c r="Y166" i="9" s="1"/>
  <c r="G166" i="9"/>
  <c r="V166" i="9" s="1"/>
  <c r="I75" i="9"/>
  <c r="X75" i="9" s="1"/>
  <c r="M75" i="9"/>
  <c r="G75" i="9"/>
  <c r="V75" i="9" s="1"/>
  <c r="K75" i="9"/>
  <c r="Z75" i="9" s="1"/>
  <c r="E75" i="9"/>
  <c r="T75" i="9" s="1"/>
  <c r="L75" i="9"/>
  <c r="AA75" i="9" s="1"/>
  <c r="N75" i="9"/>
  <c r="J75" i="9"/>
  <c r="Y75" i="9" s="1"/>
  <c r="H75" i="9"/>
  <c r="W75" i="9" s="1"/>
  <c r="F75" i="9"/>
  <c r="U75" i="9" s="1"/>
  <c r="N224" i="9"/>
  <c r="G224" i="9"/>
  <c r="V224" i="9" s="1"/>
  <c r="F224" i="9"/>
  <c r="U224" i="9" s="1"/>
  <c r="I224" i="9"/>
  <c r="X224" i="9" s="1"/>
  <c r="H224" i="9"/>
  <c r="W224" i="9" s="1"/>
  <c r="K224" i="9"/>
  <c r="Z224" i="9" s="1"/>
  <c r="J224" i="9"/>
  <c r="Y224" i="9" s="1"/>
  <c r="M224" i="9"/>
  <c r="L224" i="9"/>
  <c r="AA224" i="9" s="1"/>
  <c r="E224" i="9"/>
  <c r="T224" i="9" s="1"/>
  <c r="N136" i="9"/>
  <c r="M136" i="9"/>
  <c r="L136" i="9"/>
  <c r="AA136" i="9" s="1"/>
  <c r="G136" i="9"/>
  <c r="V136" i="9" s="1"/>
  <c r="F136" i="9"/>
  <c r="U136" i="9" s="1"/>
  <c r="I136" i="9"/>
  <c r="X136" i="9" s="1"/>
  <c r="H136" i="9"/>
  <c r="W136" i="9" s="1"/>
  <c r="K136" i="9"/>
  <c r="Z136" i="9" s="1"/>
  <c r="E136" i="9"/>
  <c r="T136" i="9" s="1"/>
  <c r="J136" i="9"/>
  <c r="Y136" i="9" s="1"/>
  <c r="I131" i="9"/>
  <c r="X131" i="9" s="1"/>
  <c r="N131" i="9"/>
  <c r="M131" i="9"/>
  <c r="G131" i="9"/>
  <c r="V131" i="9" s="1"/>
  <c r="E131" i="9"/>
  <c r="T131" i="9" s="1"/>
  <c r="K131" i="9"/>
  <c r="Z131" i="9" s="1"/>
  <c r="H131" i="9"/>
  <c r="W131" i="9" s="1"/>
  <c r="J131" i="9"/>
  <c r="Y131" i="9" s="1"/>
  <c r="L131" i="9"/>
  <c r="AA131" i="9" s="1"/>
  <c r="F131" i="9"/>
  <c r="U131" i="9" s="1"/>
  <c r="N212" i="9"/>
  <c r="G212" i="9"/>
  <c r="V212" i="9" s="1"/>
  <c r="F212" i="9"/>
  <c r="U212" i="9" s="1"/>
  <c r="I212" i="9"/>
  <c r="X212" i="9" s="1"/>
  <c r="H212" i="9"/>
  <c r="W212" i="9" s="1"/>
  <c r="K212" i="9"/>
  <c r="Z212" i="9" s="1"/>
  <c r="J212" i="9"/>
  <c r="Y212" i="9" s="1"/>
  <c r="E212" i="9"/>
  <c r="T212" i="9" s="1"/>
  <c r="M212" i="9"/>
  <c r="L212" i="9"/>
  <c r="AA212" i="9" s="1"/>
  <c r="I219" i="10"/>
  <c r="V219" i="10" s="1"/>
  <c r="H219" i="10"/>
  <c r="U219" i="10" s="1"/>
  <c r="K219" i="10"/>
  <c r="G219" i="10"/>
  <c r="J219" i="10"/>
  <c r="L219" i="10"/>
  <c r="J214" i="10"/>
  <c r="I214" i="10"/>
  <c r="V214" i="10" s="1"/>
  <c r="H214" i="10"/>
  <c r="U214" i="10" s="1"/>
  <c r="L214" i="10"/>
  <c r="K214" i="10"/>
  <c r="G214" i="10"/>
  <c r="I137" i="10"/>
  <c r="L137" i="10"/>
  <c r="K137" i="10"/>
  <c r="G137" i="10"/>
  <c r="J137" i="10"/>
  <c r="H137" i="10"/>
  <c r="D220" i="10"/>
  <c r="D210" i="10"/>
  <c r="E137" i="10"/>
  <c r="F137" i="10"/>
  <c r="D216" i="10"/>
  <c r="D224" i="10"/>
  <c r="L224" i="10" s="1"/>
  <c r="D213" i="10"/>
  <c r="L213" i="10" s="1"/>
  <c r="K133" i="10"/>
  <c r="G133" i="10"/>
  <c r="F133" i="10"/>
  <c r="E133" i="10"/>
  <c r="I133" i="10"/>
  <c r="J133" i="10"/>
  <c r="H133" i="10"/>
  <c r="K141" i="10"/>
  <c r="G141" i="10"/>
  <c r="F141" i="10"/>
  <c r="E141" i="10"/>
  <c r="J141" i="10"/>
  <c r="I141" i="10"/>
  <c r="H141" i="10"/>
  <c r="U346" i="10"/>
  <c r="T346" i="10"/>
  <c r="W346" i="10"/>
  <c r="V346" i="10"/>
  <c r="V344" i="10"/>
  <c r="T344" i="10"/>
  <c r="F292" i="10"/>
  <c r="S292" i="10" s="1"/>
  <c r="H292" i="10"/>
  <c r="U292" i="10" s="1"/>
  <c r="E292" i="10"/>
  <c r="R292" i="10" s="1"/>
  <c r="J292" i="10"/>
  <c r="W292" i="10" s="1"/>
  <c r="I292" i="10"/>
  <c r="V292" i="10" s="1"/>
  <c r="K292" i="10"/>
  <c r="X292" i="10" s="1"/>
  <c r="G292" i="10"/>
  <c r="T292" i="10" s="1"/>
  <c r="F290" i="10"/>
  <c r="S290" i="10" s="1"/>
  <c r="H290" i="10"/>
  <c r="U290" i="10" s="1"/>
  <c r="E290" i="10"/>
  <c r="R290" i="10" s="1"/>
  <c r="J290" i="10"/>
  <c r="W290" i="10" s="1"/>
  <c r="I290" i="10"/>
  <c r="V290" i="10" s="1"/>
  <c r="K290" i="10"/>
  <c r="X290" i="10" s="1"/>
  <c r="G290" i="10"/>
  <c r="T290" i="10" s="1"/>
  <c r="F288" i="10"/>
  <c r="S288" i="10" s="1"/>
  <c r="H288" i="10"/>
  <c r="U288" i="10" s="1"/>
  <c r="E288" i="10"/>
  <c r="R288" i="10" s="1"/>
  <c r="J288" i="10"/>
  <c r="W288" i="10" s="1"/>
  <c r="I288" i="10"/>
  <c r="V288" i="10" s="1"/>
  <c r="K288" i="10"/>
  <c r="X288" i="10" s="1"/>
  <c r="G288" i="10"/>
  <c r="T288" i="10" s="1"/>
  <c r="F280" i="10"/>
  <c r="S280" i="10" s="1"/>
  <c r="H280" i="10"/>
  <c r="U280" i="10" s="1"/>
  <c r="E280" i="10"/>
  <c r="R280" i="10" s="1"/>
  <c r="J280" i="10"/>
  <c r="W280" i="10" s="1"/>
  <c r="I280" i="10"/>
  <c r="V280" i="10" s="1"/>
  <c r="K280" i="10"/>
  <c r="X280" i="10" s="1"/>
  <c r="G280" i="10"/>
  <c r="T280" i="10" s="1"/>
  <c r="F278" i="10"/>
  <c r="S278" i="10" s="1"/>
  <c r="H278" i="10"/>
  <c r="U278" i="10" s="1"/>
  <c r="E278" i="10"/>
  <c r="R278" i="10" s="1"/>
  <c r="J278" i="10"/>
  <c r="W278" i="10" s="1"/>
  <c r="I278" i="10"/>
  <c r="V278" i="10" s="1"/>
  <c r="K278" i="10"/>
  <c r="X278" i="10" s="1"/>
  <c r="G278" i="10"/>
  <c r="T278" i="10" s="1"/>
  <c r="F276" i="10"/>
  <c r="S276" i="10" s="1"/>
  <c r="H276" i="10"/>
  <c r="U276" i="10" s="1"/>
  <c r="E276" i="10"/>
  <c r="R276" i="10" s="1"/>
  <c r="J276" i="10"/>
  <c r="W276" i="10" s="1"/>
  <c r="I276" i="10"/>
  <c r="V276" i="10" s="1"/>
  <c r="K276" i="10"/>
  <c r="X276" i="10" s="1"/>
  <c r="G276" i="10"/>
  <c r="F274" i="10"/>
  <c r="S274" i="10" s="1"/>
  <c r="H274" i="10"/>
  <c r="U274" i="10" s="1"/>
  <c r="E274" i="10"/>
  <c r="R274" i="10" s="1"/>
  <c r="J274" i="10"/>
  <c r="W274" i="10" s="1"/>
  <c r="I274" i="10"/>
  <c r="V274" i="10" s="1"/>
  <c r="K274" i="10"/>
  <c r="X274" i="10" s="1"/>
  <c r="G274" i="10"/>
  <c r="T274" i="10" s="1"/>
  <c r="F272" i="10"/>
  <c r="S272" i="10" s="1"/>
  <c r="H272" i="10"/>
  <c r="U272" i="10" s="1"/>
  <c r="J272" i="10"/>
  <c r="W272" i="10" s="1"/>
  <c r="E272" i="10"/>
  <c r="R272" i="10" s="1"/>
  <c r="K272" i="10"/>
  <c r="X272" i="10" s="1"/>
  <c r="G272" i="10"/>
  <c r="T272" i="10" s="1"/>
  <c r="I272" i="10"/>
  <c r="V272" i="10" s="1"/>
  <c r="F270" i="10"/>
  <c r="S270" i="10" s="1"/>
  <c r="H270" i="10"/>
  <c r="U270" i="10" s="1"/>
  <c r="E270" i="10"/>
  <c r="R270" i="10" s="1"/>
  <c r="J270" i="10"/>
  <c r="W270" i="10" s="1"/>
  <c r="I270" i="10"/>
  <c r="V270" i="10" s="1"/>
  <c r="K270" i="10"/>
  <c r="X270" i="10" s="1"/>
  <c r="G270" i="10"/>
  <c r="T270" i="10" s="1"/>
  <c r="F235" i="10"/>
  <c r="H235" i="10"/>
  <c r="J235" i="10"/>
  <c r="E235" i="10"/>
  <c r="K235" i="10"/>
  <c r="G235" i="10"/>
  <c r="I235" i="10"/>
  <c r="F233" i="10"/>
  <c r="S233" i="10" s="1"/>
  <c r="J233" i="10"/>
  <c r="W233" i="10" s="1"/>
  <c r="H233" i="10"/>
  <c r="U233" i="10" s="1"/>
  <c r="E233" i="10"/>
  <c r="R233" i="10" s="1"/>
  <c r="K233" i="10"/>
  <c r="X233" i="10" s="1"/>
  <c r="G233" i="10"/>
  <c r="T233" i="10" s="1"/>
  <c r="I233" i="10"/>
  <c r="V233" i="10" s="1"/>
  <c r="F237" i="10"/>
  <c r="S237" i="10" s="1"/>
  <c r="J237" i="10"/>
  <c r="W237" i="10" s="1"/>
  <c r="H237" i="10"/>
  <c r="E237" i="10"/>
  <c r="R237" i="10" s="1"/>
  <c r="K237" i="10"/>
  <c r="X237" i="10" s="1"/>
  <c r="G237" i="10"/>
  <c r="T237" i="10" s="1"/>
  <c r="I237" i="10"/>
  <c r="K217" i="10"/>
  <c r="X217" i="10" s="1"/>
  <c r="E217" i="10"/>
  <c r="R217" i="10" s="1"/>
  <c r="G217" i="10"/>
  <c r="T217" i="10" s="1"/>
  <c r="Y217" i="10"/>
  <c r="H217" i="10"/>
  <c r="U217" i="10" s="1"/>
  <c r="I217" i="10"/>
  <c r="V217" i="10" s="1"/>
  <c r="F217" i="10"/>
  <c r="S217" i="10" s="1"/>
  <c r="J217" i="10"/>
  <c r="W217" i="10" s="1"/>
  <c r="G221" i="10"/>
  <c r="T221" i="10" s="1"/>
  <c r="K221" i="10"/>
  <c r="X221" i="10" s="1"/>
  <c r="E221" i="10"/>
  <c r="R221" i="10" s="1"/>
  <c r="I221" i="10"/>
  <c r="V221" i="10" s="1"/>
  <c r="H221" i="10"/>
  <c r="U221" i="10" s="1"/>
  <c r="Y221" i="10"/>
  <c r="F221" i="10"/>
  <c r="S221" i="10" s="1"/>
  <c r="J221" i="10"/>
  <c r="W221" i="10" s="1"/>
  <c r="K225" i="10"/>
  <c r="G225" i="10"/>
  <c r="E225" i="10"/>
  <c r="H225" i="10"/>
  <c r="I225" i="10"/>
  <c r="F225" i="10"/>
  <c r="J225" i="10"/>
  <c r="F229" i="10"/>
  <c r="S229" i="10" s="1"/>
  <c r="J229" i="10"/>
  <c r="W229" i="10" s="1"/>
  <c r="H229" i="10"/>
  <c r="U229" i="10" s="1"/>
  <c r="E229" i="10"/>
  <c r="R229" i="10" s="1"/>
  <c r="K229" i="10"/>
  <c r="X229" i="10" s="1"/>
  <c r="G229" i="10"/>
  <c r="T229" i="10" s="1"/>
  <c r="I229" i="10"/>
  <c r="V229" i="10" s="1"/>
  <c r="F219" i="10"/>
  <c r="E219" i="10"/>
  <c r="K215" i="10"/>
  <c r="X215" i="10" s="1"/>
  <c r="E215" i="10"/>
  <c r="R215" i="10" s="1"/>
  <c r="G215" i="10"/>
  <c r="T215" i="10" s="1"/>
  <c r="Y215" i="10"/>
  <c r="F215" i="10"/>
  <c r="S215" i="10" s="1"/>
  <c r="J215" i="10"/>
  <c r="W215" i="10" s="1"/>
  <c r="I215" i="10"/>
  <c r="V215" i="10" s="1"/>
  <c r="H215" i="10"/>
  <c r="U215" i="10" s="1"/>
  <c r="K211" i="10"/>
  <c r="X211" i="10" s="1"/>
  <c r="E211" i="10"/>
  <c r="R211" i="10" s="1"/>
  <c r="G211" i="10"/>
  <c r="T211" i="10" s="1"/>
  <c r="Y211" i="10"/>
  <c r="F211" i="10"/>
  <c r="S211" i="10" s="1"/>
  <c r="J211" i="10"/>
  <c r="W211" i="10" s="1"/>
  <c r="I211" i="10"/>
  <c r="V211" i="10" s="1"/>
  <c r="H211" i="10"/>
  <c r="U211" i="10" s="1"/>
  <c r="U347" i="10"/>
  <c r="W347" i="10"/>
  <c r="X347" i="10"/>
  <c r="V347" i="10"/>
  <c r="U345" i="10"/>
  <c r="W345" i="10"/>
  <c r="X345" i="10"/>
  <c r="V345" i="10"/>
  <c r="F293" i="10"/>
  <c r="S293" i="10" s="1"/>
  <c r="H293" i="10"/>
  <c r="U293" i="10" s="1"/>
  <c r="E293" i="10"/>
  <c r="R293" i="10" s="1"/>
  <c r="J293" i="10"/>
  <c r="W293" i="10" s="1"/>
  <c r="K293" i="10"/>
  <c r="X293" i="10" s="1"/>
  <c r="G293" i="10"/>
  <c r="T293" i="10" s="1"/>
  <c r="I293" i="10"/>
  <c r="V293" i="10" s="1"/>
  <c r="F291" i="10"/>
  <c r="S291" i="10" s="1"/>
  <c r="H291" i="10"/>
  <c r="U291" i="10" s="1"/>
  <c r="J291" i="10"/>
  <c r="W291" i="10" s="1"/>
  <c r="E291" i="10"/>
  <c r="R291" i="10" s="1"/>
  <c r="K291" i="10"/>
  <c r="X291" i="10" s="1"/>
  <c r="G291" i="10"/>
  <c r="T291" i="10" s="1"/>
  <c r="I291" i="10"/>
  <c r="V291" i="10" s="1"/>
  <c r="F289" i="10"/>
  <c r="S289" i="10" s="1"/>
  <c r="H289" i="10"/>
  <c r="U289" i="10" s="1"/>
  <c r="E289" i="10"/>
  <c r="R289" i="10" s="1"/>
  <c r="J289" i="10"/>
  <c r="W289" i="10" s="1"/>
  <c r="K289" i="10"/>
  <c r="X289" i="10" s="1"/>
  <c r="G289" i="10"/>
  <c r="T289" i="10" s="1"/>
  <c r="I289" i="10"/>
  <c r="V289" i="10" s="1"/>
  <c r="F281" i="10"/>
  <c r="H281" i="10"/>
  <c r="U281" i="10" s="1"/>
  <c r="E281" i="10"/>
  <c r="R281" i="10" s="1"/>
  <c r="J281" i="10"/>
  <c r="W281" i="10" s="1"/>
  <c r="K281" i="10"/>
  <c r="X281" i="10" s="1"/>
  <c r="G281" i="10"/>
  <c r="T281" i="10" s="1"/>
  <c r="I281" i="10"/>
  <c r="V281" i="10" s="1"/>
  <c r="F279" i="10"/>
  <c r="S279" i="10" s="1"/>
  <c r="H279" i="10"/>
  <c r="U279" i="10" s="1"/>
  <c r="J279" i="10"/>
  <c r="W279" i="10" s="1"/>
  <c r="E279" i="10"/>
  <c r="R279" i="10" s="1"/>
  <c r="K279" i="10"/>
  <c r="X279" i="10" s="1"/>
  <c r="G279" i="10"/>
  <c r="T279" i="10" s="1"/>
  <c r="I279" i="10"/>
  <c r="V279" i="10" s="1"/>
  <c r="F273" i="10"/>
  <c r="S273" i="10" s="1"/>
  <c r="J273" i="10"/>
  <c r="W273" i="10" s="1"/>
  <c r="G273" i="10"/>
  <c r="T273" i="10" s="1"/>
  <c r="K273" i="10"/>
  <c r="X273" i="10" s="1"/>
  <c r="H273" i="10"/>
  <c r="U273" i="10" s="1"/>
  <c r="E273" i="10"/>
  <c r="R273" i="10" s="1"/>
  <c r="I273" i="10"/>
  <c r="V273" i="10" s="1"/>
  <c r="I271" i="10"/>
  <c r="V271" i="10" s="1"/>
  <c r="F271" i="10"/>
  <c r="K271" i="10" s="1"/>
  <c r="X271" i="10" s="1"/>
  <c r="H271" i="10"/>
  <c r="U271" i="10" s="1"/>
  <c r="G271" i="10"/>
  <c r="T271" i="10" s="1"/>
  <c r="E271" i="10"/>
  <c r="J271" i="10" s="1"/>
  <c r="W271" i="10" s="1"/>
  <c r="F234" i="10"/>
  <c r="S234" i="10" s="1"/>
  <c r="H234" i="10"/>
  <c r="U234" i="10" s="1"/>
  <c r="E234" i="10"/>
  <c r="R234" i="10" s="1"/>
  <c r="J234" i="10"/>
  <c r="W234" i="10" s="1"/>
  <c r="I234" i="10"/>
  <c r="V234" i="10" s="1"/>
  <c r="K234" i="10"/>
  <c r="X234" i="10" s="1"/>
  <c r="G234" i="10"/>
  <c r="T234" i="10" s="1"/>
  <c r="F232" i="10"/>
  <c r="S232" i="10" s="1"/>
  <c r="H232" i="10"/>
  <c r="U232" i="10" s="1"/>
  <c r="E232" i="10"/>
  <c r="R232" i="10" s="1"/>
  <c r="J232" i="10"/>
  <c r="W232" i="10" s="1"/>
  <c r="I232" i="10"/>
  <c r="K232" i="10"/>
  <c r="G232" i="10"/>
  <c r="T232" i="10" s="1"/>
  <c r="E214" i="10"/>
  <c r="F214" i="10"/>
  <c r="G218" i="10"/>
  <c r="T218" i="10" s="1"/>
  <c r="K218" i="10"/>
  <c r="X218" i="10" s="1"/>
  <c r="I218" i="10"/>
  <c r="V218" i="10" s="1"/>
  <c r="E218" i="10"/>
  <c r="R218" i="10" s="1"/>
  <c r="Y218" i="10"/>
  <c r="F218" i="10"/>
  <c r="S218" i="10" s="1"/>
  <c r="J218" i="10"/>
  <c r="W218" i="10" s="1"/>
  <c r="H218" i="10"/>
  <c r="U218" i="10" s="1"/>
  <c r="G222" i="10"/>
  <c r="T222" i="10" s="1"/>
  <c r="K222" i="10"/>
  <c r="X222" i="10" s="1"/>
  <c r="E222" i="10"/>
  <c r="R222" i="10" s="1"/>
  <c r="Y222" i="10"/>
  <c r="I222" i="10"/>
  <c r="V222" i="10" s="1"/>
  <c r="F222" i="10"/>
  <c r="S222" i="10" s="1"/>
  <c r="J222" i="10"/>
  <c r="W222" i="10" s="1"/>
  <c r="H222" i="10"/>
  <c r="U222" i="10" s="1"/>
  <c r="K226" i="10"/>
  <c r="X226" i="10" s="1"/>
  <c r="E226" i="10"/>
  <c r="R226" i="10" s="1"/>
  <c r="G226" i="10"/>
  <c r="T226" i="10" s="1"/>
  <c r="I226" i="10"/>
  <c r="V226" i="10" s="1"/>
  <c r="F226" i="10"/>
  <c r="S226" i="10" s="1"/>
  <c r="J226" i="10"/>
  <c r="W226" i="10" s="1"/>
  <c r="H226" i="10"/>
  <c r="U226" i="10" s="1"/>
  <c r="K209" i="10"/>
  <c r="X209" i="10" s="1"/>
  <c r="E209" i="10"/>
  <c r="R209" i="10" s="1"/>
  <c r="G209" i="10"/>
  <c r="T209" i="10" s="1"/>
  <c r="Y209" i="10"/>
  <c r="H209" i="10"/>
  <c r="U209" i="10" s="1"/>
  <c r="I209" i="10"/>
  <c r="V209" i="10" s="1"/>
  <c r="F209" i="10"/>
  <c r="S209" i="10" s="1"/>
  <c r="J209" i="10"/>
  <c r="W209" i="10" s="1"/>
  <c r="D212" i="10"/>
  <c r="D228" i="10"/>
  <c r="L228" i="10" s="1"/>
  <c r="F231" i="10"/>
  <c r="H231" i="10"/>
  <c r="J231" i="10"/>
  <c r="E231" i="10"/>
  <c r="K231" i="10"/>
  <c r="G231" i="10"/>
  <c r="I231" i="10"/>
  <c r="G227" i="10"/>
  <c r="E227" i="10"/>
  <c r="K227" i="10"/>
  <c r="F227" i="10"/>
  <c r="J227" i="10"/>
  <c r="I227" i="10"/>
  <c r="H227" i="10"/>
  <c r="F277" i="10"/>
  <c r="S277" i="10" s="1"/>
  <c r="H277" i="10"/>
  <c r="U277" i="10" s="1"/>
  <c r="E277" i="10"/>
  <c r="R277" i="10" s="1"/>
  <c r="J277" i="10"/>
  <c r="W277" i="10" s="1"/>
  <c r="K277" i="10"/>
  <c r="X277" i="10" s="1"/>
  <c r="G277" i="10"/>
  <c r="T277" i="10" s="1"/>
  <c r="I277" i="10"/>
  <c r="V277" i="10" s="1"/>
  <c r="F275" i="10"/>
  <c r="S275" i="10" s="1"/>
  <c r="H275" i="10"/>
  <c r="U275" i="10" s="1"/>
  <c r="J275" i="10"/>
  <c r="W275" i="10" s="1"/>
  <c r="E275" i="10"/>
  <c r="R275" i="10" s="1"/>
  <c r="K275" i="10"/>
  <c r="X275" i="10" s="1"/>
  <c r="G275" i="10"/>
  <c r="T275" i="10" s="1"/>
  <c r="I275" i="10"/>
  <c r="V275" i="10" s="1"/>
  <c r="F236" i="10"/>
  <c r="S236" i="10" s="1"/>
  <c r="H236" i="10"/>
  <c r="U236" i="10" s="1"/>
  <c r="E236" i="10"/>
  <c r="R236" i="10" s="1"/>
  <c r="J236" i="10"/>
  <c r="W236" i="10" s="1"/>
  <c r="I236" i="10"/>
  <c r="V236" i="10" s="1"/>
  <c r="K236" i="10"/>
  <c r="X236" i="10" s="1"/>
  <c r="G236" i="10"/>
  <c r="T236" i="10" s="1"/>
  <c r="F230" i="10"/>
  <c r="S230" i="10" s="1"/>
  <c r="H230" i="10"/>
  <c r="U230" i="10" s="1"/>
  <c r="E230" i="10"/>
  <c r="R230" i="10" s="1"/>
  <c r="J230" i="10"/>
  <c r="W230" i="10" s="1"/>
  <c r="I230" i="10"/>
  <c r="V230" i="10" s="1"/>
  <c r="K230" i="10"/>
  <c r="X230" i="10" s="1"/>
  <c r="G230" i="10"/>
  <c r="T230" i="10" s="1"/>
  <c r="K223" i="10"/>
  <c r="X223" i="10" s="1"/>
  <c r="G223" i="10"/>
  <c r="T223" i="10" s="1"/>
  <c r="Y223" i="10"/>
  <c r="E223" i="10"/>
  <c r="R223" i="10" s="1"/>
  <c r="F223" i="10"/>
  <c r="S223" i="10" s="1"/>
  <c r="J223" i="10"/>
  <c r="W223" i="10" s="1"/>
  <c r="I223" i="10"/>
  <c r="V223" i="10" s="1"/>
  <c r="H223" i="10"/>
  <c r="U223" i="10" s="1"/>
  <c r="S347" i="10"/>
  <c r="R347" i="10"/>
  <c r="Y347" i="10"/>
  <c r="T347" i="10"/>
  <c r="R345" i="10"/>
  <c r="Y345" i="10"/>
  <c r="T345" i="10"/>
  <c r="S345" i="10"/>
  <c r="X346" i="10"/>
  <c r="S346" i="10"/>
  <c r="Y346" i="10"/>
  <c r="R346" i="10"/>
  <c r="U344" i="10"/>
  <c r="Y344" i="10"/>
  <c r="X344" i="10"/>
  <c r="S344" i="10"/>
  <c r="X341" i="10"/>
  <c r="T341" i="10"/>
  <c r="W341" i="10"/>
  <c r="Y341" i="10"/>
  <c r="R341" i="10"/>
  <c r="S341" i="10"/>
  <c r="U341" i="10"/>
  <c r="V341" i="10"/>
  <c r="Y293" i="10"/>
  <c r="Y289" i="10"/>
  <c r="Y279" i="10"/>
  <c r="Y275" i="10"/>
  <c r="Y271" i="10"/>
  <c r="U251" i="10"/>
  <c r="S251" i="10"/>
  <c r="V251" i="10"/>
  <c r="Y251" i="10"/>
  <c r="T251" i="10"/>
  <c r="W251" i="10"/>
  <c r="R251" i="10"/>
  <c r="X251" i="10"/>
  <c r="X247" i="10"/>
  <c r="W247" i="10"/>
  <c r="V247" i="10"/>
  <c r="Y247" i="10"/>
  <c r="U247" i="10"/>
  <c r="S247" i="10"/>
  <c r="R247" i="10"/>
  <c r="T247" i="10"/>
  <c r="W179" i="10"/>
  <c r="U179" i="10"/>
  <c r="Y179" i="10"/>
  <c r="T179" i="10"/>
  <c r="S179" i="10"/>
  <c r="R179" i="10"/>
  <c r="V179" i="10"/>
  <c r="X179" i="10"/>
  <c r="X175" i="10"/>
  <c r="R175" i="10"/>
  <c r="V175" i="10"/>
  <c r="W175" i="10"/>
  <c r="Y175" i="10"/>
  <c r="S175" i="10"/>
  <c r="T175" i="10"/>
  <c r="U172" i="10"/>
  <c r="W172" i="10"/>
  <c r="S172" i="10"/>
  <c r="X172" i="10"/>
  <c r="R172" i="10"/>
  <c r="Y172" i="10"/>
  <c r="T172" i="10"/>
  <c r="R167" i="10"/>
  <c r="U167" i="10"/>
  <c r="V167" i="10"/>
  <c r="S167" i="10"/>
  <c r="W167" i="10"/>
  <c r="Y167" i="10"/>
  <c r="T167" i="10"/>
  <c r="X155" i="10"/>
  <c r="U155" i="10"/>
  <c r="S155" i="10"/>
  <c r="R155" i="10"/>
  <c r="T155" i="10"/>
  <c r="W155" i="10"/>
  <c r="V155" i="10"/>
  <c r="Y155" i="10"/>
  <c r="T151" i="10"/>
  <c r="V151" i="10"/>
  <c r="Y151" i="10"/>
  <c r="X151" i="10"/>
  <c r="U151" i="10"/>
  <c r="R151" i="10"/>
  <c r="S151" i="10"/>
  <c r="W118" i="10"/>
  <c r="R118" i="10"/>
  <c r="S118" i="10"/>
  <c r="U118" i="10"/>
  <c r="X118" i="10"/>
  <c r="Y118" i="10"/>
  <c r="X114" i="10"/>
  <c r="T114" i="10"/>
  <c r="V114" i="10"/>
  <c r="R114" i="10"/>
  <c r="X110" i="10"/>
  <c r="U110" i="10"/>
  <c r="Y110" i="10"/>
  <c r="S110" i="10"/>
  <c r="T110" i="10"/>
  <c r="R110" i="10"/>
  <c r="U106" i="10"/>
  <c r="Y106" i="10"/>
  <c r="T106" i="10"/>
  <c r="X106" i="10"/>
  <c r="W106" i="10"/>
  <c r="V106" i="10"/>
  <c r="S106" i="10"/>
  <c r="R106" i="10"/>
  <c r="U103" i="10"/>
  <c r="Y103" i="10"/>
  <c r="X103" i="10"/>
  <c r="S103" i="10"/>
  <c r="V103" i="10"/>
  <c r="T103" i="10"/>
  <c r="W103" i="10"/>
  <c r="R103" i="10"/>
  <c r="U99" i="10"/>
  <c r="X99" i="10"/>
  <c r="T99" i="10"/>
  <c r="Y99" i="10"/>
  <c r="S99" i="10"/>
  <c r="V99" i="10"/>
  <c r="W99" i="10"/>
  <c r="R99" i="10"/>
  <c r="Y96" i="10"/>
  <c r="S96" i="10"/>
  <c r="V96" i="10"/>
  <c r="T96" i="10"/>
  <c r="W96" i="10"/>
  <c r="Y92" i="10"/>
  <c r="X92" i="10"/>
  <c r="U92" i="10"/>
  <c r="V92" i="10"/>
  <c r="R92" i="10"/>
  <c r="Y88" i="10"/>
  <c r="U88" i="10"/>
  <c r="X88" i="10"/>
  <c r="S88" i="10"/>
  <c r="V88" i="10"/>
  <c r="T88" i="10"/>
  <c r="W88" i="10"/>
  <c r="R88" i="10"/>
  <c r="U84" i="10"/>
  <c r="Y84" i="10"/>
  <c r="W84" i="10"/>
  <c r="R84" i="10"/>
  <c r="Y80" i="10"/>
  <c r="X80" i="10"/>
  <c r="U80" i="10"/>
  <c r="S80" i="10"/>
  <c r="V80" i="10"/>
  <c r="T80" i="10"/>
  <c r="W80" i="10"/>
  <c r="U76" i="10"/>
  <c r="X76" i="10"/>
  <c r="Y76" i="10"/>
  <c r="W76" i="10"/>
  <c r="V76" i="10"/>
  <c r="S76" i="10"/>
  <c r="R76" i="10"/>
  <c r="U72" i="10"/>
  <c r="Y72" i="10"/>
  <c r="X72" i="10"/>
  <c r="S72" i="10"/>
  <c r="V72" i="10"/>
  <c r="T72" i="10"/>
  <c r="W72" i="10"/>
  <c r="R72" i="10"/>
  <c r="S67" i="10"/>
  <c r="R67" i="10"/>
  <c r="V67" i="10"/>
  <c r="Y67" i="10"/>
  <c r="W67" i="10"/>
  <c r="X340" i="10"/>
  <c r="U340" i="10"/>
  <c r="S340" i="10"/>
  <c r="V340" i="10"/>
  <c r="Y340" i="10"/>
  <c r="W340" i="10"/>
  <c r="R340" i="10"/>
  <c r="T340" i="10"/>
  <c r="Y292" i="10"/>
  <c r="Y288" i="10"/>
  <c r="Y278" i="10"/>
  <c r="Y274" i="10"/>
  <c r="Y270" i="10"/>
  <c r="U250" i="10"/>
  <c r="V250" i="10"/>
  <c r="R250" i="10"/>
  <c r="S250" i="10"/>
  <c r="W250" i="10"/>
  <c r="Y250" i="10"/>
  <c r="T250" i="10"/>
  <c r="X250" i="10"/>
  <c r="R246" i="10"/>
  <c r="S246" i="10"/>
  <c r="U246" i="10"/>
  <c r="W246" i="10"/>
  <c r="Y246" i="10"/>
  <c r="T246" i="10"/>
  <c r="X246" i="10"/>
  <c r="V246" i="10"/>
  <c r="W180" i="10"/>
  <c r="S180" i="10"/>
  <c r="U180" i="10"/>
  <c r="X180" i="10"/>
  <c r="R180" i="10"/>
  <c r="Y180" i="10"/>
  <c r="T180" i="10"/>
  <c r="V180" i="10"/>
  <c r="U176" i="10"/>
  <c r="Y176" i="10"/>
  <c r="T176" i="10"/>
  <c r="X176" i="10"/>
  <c r="S171" i="10"/>
  <c r="R171" i="10"/>
  <c r="W171" i="10"/>
  <c r="U171" i="10"/>
  <c r="Y171" i="10"/>
  <c r="R168" i="10"/>
  <c r="V168" i="10"/>
  <c r="W168" i="10"/>
  <c r="Y168" i="10"/>
  <c r="T168" i="10"/>
  <c r="W164" i="10"/>
  <c r="S164" i="10"/>
  <c r="U164" i="10"/>
  <c r="Y164" i="10"/>
  <c r="T164" i="10"/>
  <c r="R152" i="10"/>
  <c r="Y152" i="10"/>
  <c r="S152" i="10"/>
  <c r="V152" i="10"/>
  <c r="X152" i="10"/>
  <c r="T152" i="10"/>
  <c r="W152" i="10"/>
  <c r="T119" i="10"/>
  <c r="U119" i="10"/>
  <c r="W119" i="10"/>
  <c r="R119" i="10"/>
  <c r="V119" i="10"/>
  <c r="S119" i="10"/>
  <c r="R115" i="10"/>
  <c r="Y115" i="10"/>
  <c r="T115" i="10"/>
  <c r="Y111" i="10"/>
  <c r="V111" i="10"/>
  <c r="U111" i="10"/>
  <c r="W111" i="10"/>
  <c r="R111" i="10"/>
  <c r="S111" i="10"/>
  <c r="V107" i="10"/>
  <c r="X107" i="10"/>
  <c r="S107" i="10"/>
  <c r="V104" i="10"/>
  <c r="Y104" i="10"/>
  <c r="X104" i="10"/>
  <c r="U104" i="10"/>
  <c r="W104" i="10"/>
  <c r="T104" i="10"/>
  <c r="R104" i="10"/>
  <c r="S104" i="10"/>
  <c r="R100" i="10"/>
  <c r="U100" i="10"/>
  <c r="V100" i="10"/>
  <c r="X100" i="10"/>
  <c r="Y100" i="10"/>
  <c r="W100" i="10"/>
  <c r="T100" i="10"/>
  <c r="S100" i="10"/>
  <c r="Y97" i="10"/>
  <c r="V97" i="10"/>
  <c r="X97" i="10"/>
  <c r="U97" i="10"/>
  <c r="W97" i="10"/>
  <c r="T97" i="10"/>
  <c r="R97" i="10"/>
  <c r="S97" i="10"/>
  <c r="V93" i="10"/>
  <c r="U93" i="10"/>
  <c r="R93" i="10"/>
  <c r="Y93" i="10"/>
  <c r="T93" i="10"/>
  <c r="S93" i="10"/>
  <c r="Y89" i="10"/>
  <c r="W89" i="10"/>
  <c r="R89" i="10"/>
  <c r="S89" i="10"/>
  <c r="V85" i="10"/>
  <c r="U85" i="10"/>
  <c r="Y85" i="10"/>
  <c r="T85" i="10"/>
  <c r="S85" i="10"/>
  <c r="Y81" i="10"/>
  <c r="V81" i="10"/>
  <c r="X81" i="10"/>
  <c r="T81" i="10"/>
  <c r="S81" i="10"/>
  <c r="X77" i="10"/>
  <c r="Y77" i="10"/>
  <c r="W77" i="10"/>
  <c r="S77" i="10"/>
  <c r="V73" i="10"/>
  <c r="Y73" i="10"/>
  <c r="U73" i="10"/>
  <c r="W73" i="10"/>
  <c r="S73" i="10"/>
  <c r="U68" i="10"/>
  <c r="Y68" i="10"/>
  <c r="S68" i="10"/>
  <c r="V68" i="10"/>
  <c r="R68" i="10"/>
  <c r="U339" i="10"/>
  <c r="W339" i="10"/>
  <c r="S339" i="10"/>
  <c r="Y339" i="10"/>
  <c r="T339" i="10"/>
  <c r="V339" i="10"/>
  <c r="X339" i="10"/>
  <c r="R339" i="10"/>
  <c r="Y291" i="10"/>
  <c r="Y281" i="10"/>
  <c r="S281" i="10"/>
  <c r="Y277" i="10"/>
  <c r="Y273" i="10"/>
  <c r="W258" i="10"/>
  <c r="U258" i="10"/>
  <c r="S258" i="10"/>
  <c r="V258" i="10"/>
  <c r="X258" i="10"/>
  <c r="R258" i="10"/>
  <c r="Y258" i="10"/>
  <c r="T258" i="10"/>
  <c r="X249" i="10"/>
  <c r="V249" i="10"/>
  <c r="Y249" i="10"/>
  <c r="S249" i="10"/>
  <c r="T249" i="10"/>
  <c r="U249" i="10"/>
  <c r="R249" i="10"/>
  <c r="W249" i="10"/>
  <c r="V245" i="10"/>
  <c r="U245" i="10"/>
  <c r="T245" i="10"/>
  <c r="S245" i="10"/>
  <c r="X245" i="10"/>
  <c r="Y245" i="10"/>
  <c r="R245" i="10"/>
  <c r="W245" i="10"/>
  <c r="W177" i="10"/>
  <c r="R177" i="10"/>
  <c r="T177" i="10"/>
  <c r="U177" i="10"/>
  <c r="V177" i="10"/>
  <c r="Y177" i="10"/>
  <c r="X173" i="10"/>
  <c r="V173" i="10"/>
  <c r="Y173" i="10"/>
  <c r="R173" i="10"/>
  <c r="W173" i="10"/>
  <c r="R169" i="10"/>
  <c r="T169" i="10"/>
  <c r="S169" i="10"/>
  <c r="Y169" i="10"/>
  <c r="U169" i="10"/>
  <c r="U165" i="10"/>
  <c r="V165" i="10"/>
  <c r="Y165" i="10"/>
  <c r="W165" i="10"/>
  <c r="R165" i="10"/>
  <c r="R153" i="10"/>
  <c r="Y153" i="10"/>
  <c r="W153" i="10"/>
  <c r="V153" i="10"/>
  <c r="T153" i="10"/>
  <c r="X149" i="10"/>
  <c r="U149" i="10"/>
  <c r="V149" i="10"/>
  <c r="W149" i="10"/>
  <c r="Y149" i="10"/>
  <c r="V116" i="10"/>
  <c r="U116" i="10"/>
  <c r="S116" i="10"/>
  <c r="R116" i="10"/>
  <c r="T116" i="10"/>
  <c r="W112" i="10"/>
  <c r="Y112" i="10"/>
  <c r="X112" i="10"/>
  <c r="R108" i="10"/>
  <c r="S108" i="10"/>
  <c r="W108" i="10"/>
  <c r="X108" i="10"/>
  <c r="Y108" i="10"/>
  <c r="T108" i="10"/>
  <c r="U101" i="10"/>
  <c r="V101" i="10"/>
  <c r="S101" i="10"/>
  <c r="W101" i="10"/>
  <c r="R101" i="10"/>
  <c r="Y101" i="10"/>
  <c r="T101" i="10"/>
  <c r="X101" i="10"/>
  <c r="W98" i="10"/>
  <c r="S98" i="10"/>
  <c r="T98" i="10"/>
  <c r="X98" i="10"/>
  <c r="R98" i="10"/>
  <c r="V94" i="10"/>
  <c r="S94" i="10"/>
  <c r="U94" i="10"/>
  <c r="X94" i="10"/>
  <c r="Y94" i="10"/>
  <c r="T94" i="10"/>
  <c r="U90" i="10"/>
  <c r="S90" i="10"/>
  <c r="W90" i="10"/>
  <c r="X90" i="10"/>
  <c r="R90" i="10"/>
  <c r="Y90" i="10"/>
  <c r="T90" i="10"/>
  <c r="V90" i="10"/>
  <c r="U86" i="10"/>
  <c r="R86" i="10"/>
  <c r="S86" i="10"/>
  <c r="Y86" i="10"/>
  <c r="Y82" i="10"/>
  <c r="T82" i="10"/>
  <c r="R82" i="10"/>
  <c r="V78" i="10"/>
  <c r="R78" i="10"/>
  <c r="U78" i="10"/>
  <c r="S78" i="10"/>
  <c r="X78" i="10"/>
  <c r="T78" i="10"/>
  <c r="U74" i="10"/>
  <c r="W74" i="10"/>
  <c r="S74" i="10"/>
  <c r="R74" i="10"/>
  <c r="Y74" i="10"/>
  <c r="V74" i="10"/>
  <c r="U69" i="10"/>
  <c r="R69" i="10"/>
  <c r="V69" i="10"/>
  <c r="Y69" i="10"/>
  <c r="W69" i="10"/>
  <c r="T69" i="10"/>
  <c r="Y290" i="10"/>
  <c r="Y280" i="10"/>
  <c r="Y276" i="10"/>
  <c r="T276" i="10"/>
  <c r="Y272" i="10"/>
  <c r="X255" i="10"/>
  <c r="U255" i="10"/>
  <c r="S255" i="10"/>
  <c r="R255" i="10"/>
  <c r="T255" i="10"/>
  <c r="W255" i="10"/>
  <c r="V255" i="10"/>
  <c r="Y255" i="10"/>
  <c r="T248" i="10"/>
  <c r="X248" i="10"/>
  <c r="Y248" i="10"/>
  <c r="U248" i="10"/>
  <c r="W248" i="10"/>
  <c r="R248" i="10"/>
  <c r="S248" i="10"/>
  <c r="V248" i="10"/>
  <c r="X252" i="10"/>
  <c r="T252" i="10"/>
  <c r="Y252" i="10"/>
  <c r="S252" i="10"/>
  <c r="R252" i="10"/>
  <c r="W252" i="10"/>
  <c r="U252" i="10"/>
  <c r="V252" i="10"/>
  <c r="T178" i="10"/>
  <c r="Y178" i="10"/>
  <c r="U178" i="10"/>
  <c r="R178" i="10"/>
  <c r="S178" i="10"/>
  <c r="V178" i="10"/>
  <c r="X178" i="10"/>
  <c r="W178" i="10"/>
  <c r="T174" i="10"/>
  <c r="U174" i="10"/>
  <c r="X174" i="10"/>
  <c r="W174" i="10"/>
  <c r="S174" i="10"/>
  <c r="V174" i="10"/>
  <c r="Y174" i="10"/>
  <c r="Y170" i="10"/>
  <c r="R170" i="10"/>
  <c r="W170" i="10"/>
  <c r="X170" i="10"/>
  <c r="T166" i="10"/>
  <c r="U166" i="10"/>
  <c r="X166" i="10"/>
  <c r="Y166" i="10"/>
  <c r="U154" i="10"/>
  <c r="W154" i="10"/>
  <c r="X154" i="10"/>
  <c r="R154" i="10"/>
  <c r="Y154" i="10"/>
  <c r="T154" i="10"/>
  <c r="R150" i="10"/>
  <c r="S150" i="10"/>
  <c r="X150" i="10"/>
  <c r="Y150" i="10"/>
  <c r="T150" i="10"/>
  <c r="T117" i="10"/>
  <c r="W117" i="10"/>
  <c r="V117" i="10"/>
  <c r="Y117" i="10"/>
  <c r="X113" i="10"/>
  <c r="Y113" i="10"/>
  <c r="W113" i="10"/>
  <c r="T109" i="10"/>
  <c r="S109" i="10"/>
  <c r="R109" i="10"/>
  <c r="U109" i="10"/>
  <c r="Y109" i="10"/>
  <c r="X109" i="10"/>
  <c r="U105" i="10"/>
  <c r="X105" i="10"/>
  <c r="S105" i="10"/>
  <c r="V105" i="10"/>
  <c r="Y105" i="10"/>
  <c r="T105" i="10"/>
  <c r="W105" i="10"/>
  <c r="T102" i="10"/>
  <c r="W102" i="10"/>
  <c r="V102" i="10"/>
  <c r="X102" i="10"/>
  <c r="T95" i="10"/>
  <c r="S95" i="10"/>
  <c r="V95" i="10"/>
  <c r="Y95" i="10"/>
  <c r="X91" i="10"/>
  <c r="U91" i="10"/>
  <c r="Y91" i="10"/>
  <c r="W91" i="10"/>
  <c r="T87" i="10"/>
  <c r="R87" i="10"/>
  <c r="W87" i="10"/>
  <c r="S87" i="10"/>
  <c r="V87" i="10"/>
  <c r="Y87" i="10"/>
  <c r="S83" i="10"/>
  <c r="R83" i="10"/>
  <c r="T83" i="10"/>
  <c r="V83" i="10"/>
  <c r="Y83" i="10"/>
  <c r="T79" i="10"/>
  <c r="Y79" i="10"/>
  <c r="X79" i="10"/>
  <c r="U75" i="10"/>
  <c r="V75" i="10"/>
  <c r="Y75" i="10"/>
  <c r="T75" i="10"/>
  <c r="W75" i="10"/>
  <c r="U70" i="10"/>
  <c r="V70" i="10"/>
  <c r="W70" i="10"/>
  <c r="R70" i="10"/>
  <c r="S70" i="10"/>
  <c r="Y70" i="10"/>
  <c r="T70" i="10"/>
  <c r="X70" i="10"/>
  <c r="Y232" i="10"/>
  <c r="V232" i="10"/>
  <c r="X232" i="10"/>
  <c r="Y240" i="10"/>
  <c r="S240" i="10"/>
  <c r="X240" i="10"/>
  <c r="V240" i="10"/>
  <c r="W240" i="10"/>
  <c r="R240" i="10"/>
  <c r="T240" i="10"/>
  <c r="U240" i="10"/>
  <c r="T244" i="10"/>
  <c r="Y244" i="10"/>
  <c r="X244" i="10"/>
  <c r="S244" i="10"/>
  <c r="V244" i="10"/>
  <c r="W244" i="10"/>
  <c r="U244" i="10"/>
  <c r="R244" i="10"/>
  <c r="V129" i="10"/>
  <c r="T129" i="10"/>
  <c r="U129" i="10"/>
  <c r="Y129" i="10"/>
  <c r="S129" i="10"/>
  <c r="R144" i="10"/>
  <c r="X144" i="10"/>
  <c r="U144" i="10"/>
  <c r="Y144" i="10"/>
  <c r="W143" i="10"/>
  <c r="S143" i="10"/>
  <c r="U143" i="10"/>
  <c r="Y143" i="10"/>
  <c r="T143" i="10"/>
  <c r="R143" i="10"/>
  <c r="X143" i="10"/>
  <c r="Y230" i="10"/>
  <c r="Y226" i="10"/>
  <c r="Y233" i="10"/>
  <c r="W132" i="10"/>
  <c r="X132" i="10"/>
  <c r="S132" i="10"/>
  <c r="V132" i="10"/>
  <c r="Y132" i="10"/>
  <c r="R132" i="10"/>
  <c r="T132" i="10"/>
  <c r="S147" i="10"/>
  <c r="U147" i="10"/>
  <c r="Y147" i="10"/>
  <c r="X147" i="10"/>
  <c r="Y142" i="10"/>
  <c r="U142" i="10"/>
  <c r="X142" i="10"/>
  <c r="W142" i="10"/>
  <c r="V142" i="10"/>
  <c r="Y234" i="10"/>
  <c r="S134" i="10"/>
  <c r="U134" i="10"/>
  <c r="T134" i="10"/>
  <c r="W134" i="10"/>
  <c r="R134" i="10"/>
  <c r="X134" i="10"/>
  <c r="S131" i="10"/>
  <c r="W131" i="10"/>
  <c r="U131" i="10"/>
  <c r="R131" i="10"/>
  <c r="Y131" i="10"/>
  <c r="T131" i="10"/>
  <c r="X131" i="10"/>
  <c r="V131" i="10"/>
  <c r="V127" i="10"/>
  <c r="Y127" i="10"/>
  <c r="T127" i="10"/>
  <c r="R127" i="10"/>
  <c r="X127" i="10"/>
  <c r="Y236" i="10"/>
  <c r="S136" i="10"/>
  <c r="X136" i="10"/>
  <c r="Y136" i="10"/>
  <c r="T136" i="10"/>
  <c r="V146" i="10"/>
  <c r="R146" i="10"/>
  <c r="U146" i="10"/>
  <c r="X146" i="10"/>
  <c r="Y146" i="10"/>
  <c r="S146" i="10"/>
  <c r="T146" i="10"/>
  <c r="W238" i="10"/>
  <c r="S238" i="10"/>
  <c r="U238" i="10"/>
  <c r="X238" i="10"/>
  <c r="R238" i="10"/>
  <c r="V238" i="10"/>
  <c r="T238" i="10"/>
  <c r="Y238" i="10"/>
  <c r="U138" i="10"/>
  <c r="V138" i="10"/>
  <c r="R138" i="10"/>
  <c r="S138" i="10"/>
  <c r="X138" i="10"/>
  <c r="W138" i="10"/>
  <c r="T138" i="10"/>
  <c r="W135" i="10"/>
  <c r="V135" i="10"/>
  <c r="X135" i="10"/>
  <c r="Y135" i="10"/>
  <c r="T135" i="10"/>
  <c r="V130" i="10"/>
  <c r="R130" i="10"/>
  <c r="U130" i="10"/>
  <c r="Y130" i="10"/>
  <c r="S130" i="10"/>
  <c r="Y229" i="10"/>
  <c r="V237" i="10"/>
  <c r="Y237" i="10"/>
  <c r="U237" i="10"/>
  <c r="S241" i="10"/>
  <c r="Y241" i="10"/>
  <c r="X241" i="10"/>
  <c r="V241" i="10"/>
  <c r="W241" i="10"/>
  <c r="U241" i="10"/>
  <c r="T241" i="10"/>
  <c r="R241" i="10"/>
  <c r="X140" i="10"/>
  <c r="U140" i="10"/>
  <c r="S140" i="10"/>
  <c r="W140" i="10"/>
  <c r="R140" i="10"/>
  <c r="T140" i="10"/>
  <c r="Y140" i="10"/>
  <c r="Y242" i="10"/>
  <c r="U242" i="10"/>
  <c r="R242" i="10"/>
  <c r="W242" i="10"/>
  <c r="S242" i="10"/>
  <c r="T242" i="10"/>
  <c r="V242" i="10"/>
  <c r="X242" i="10"/>
  <c r="S139" i="10"/>
  <c r="W139" i="10"/>
  <c r="R139" i="10"/>
  <c r="U139" i="10"/>
  <c r="Y139" i="10"/>
  <c r="T139" i="10"/>
  <c r="X139" i="10"/>
  <c r="V139" i="10"/>
  <c r="S128" i="10"/>
  <c r="R128" i="10"/>
  <c r="U128" i="10"/>
  <c r="V128" i="10"/>
  <c r="Y128" i="10"/>
  <c r="T128" i="10"/>
  <c r="W128" i="10"/>
  <c r="X124" i="10"/>
  <c r="U124" i="10"/>
  <c r="W124" i="10"/>
  <c r="T124" i="10"/>
  <c r="Y124" i="10"/>
  <c r="U122" i="10"/>
  <c r="V122" i="10"/>
  <c r="R122" i="10"/>
  <c r="Y122" i="10"/>
  <c r="X122" i="10"/>
  <c r="R123" i="10"/>
  <c r="Y123" i="10"/>
  <c r="U123" i="10"/>
  <c r="X123" i="10"/>
  <c r="V123" i="10"/>
  <c r="R126" i="10"/>
  <c r="Y126" i="10"/>
  <c r="S126" i="10"/>
  <c r="T126" i="10"/>
  <c r="W126" i="10"/>
  <c r="V126" i="10"/>
  <c r="X126" i="10"/>
  <c r="W120" i="10"/>
  <c r="S120" i="10"/>
  <c r="X120" i="10"/>
  <c r="V120" i="10"/>
  <c r="T120" i="10"/>
  <c r="V121" i="10"/>
  <c r="Y121" i="10"/>
  <c r="T121" i="10"/>
  <c r="X121" i="10"/>
  <c r="R121" i="10"/>
  <c r="W121" i="10"/>
  <c r="U121" i="10"/>
  <c r="S121" i="10"/>
  <c r="X125" i="10"/>
  <c r="U125" i="10"/>
  <c r="T125" i="10"/>
  <c r="R125" i="10"/>
  <c r="Y125" i="10"/>
  <c r="L145" i="10" l="1"/>
  <c r="K145" i="10"/>
  <c r="J145" i="10"/>
  <c r="W145" i="10" s="1"/>
  <c r="F145" i="10"/>
  <c r="S145" i="10" s="1"/>
  <c r="H145" i="10"/>
  <c r="I145" i="10"/>
  <c r="E145" i="10"/>
  <c r="I217" i="9"/>
  <c r="X217" i="9" s="1"/>
  <c r="E217" i="9"/>
  <c r="T217" i="9" s="1"/>
  <c r="M217" i="9"/>
  <c r="G217" i="9"/>
  <c r="V217" i="9" s="1"/>
  <c r="K217" i="9"/>
  <c r="Z217" i="9" s="1"/>
  <c r="F217" i="9"/>
  <c r="U217" i="9" s="1"/>
  <c r="N217" i="9"/>
  <c r="H217" i="9"/>
  <c r="W217" i="9" s="1"/>
  <c r="J217" i="9"/>
  <c r="Y217" i="9" s="1"/>
  <c r="L217" i="9"/>
  <c r="AA217" i="9" s="1"/>
  <c r="N142" i="9"/>
  <c r="M142" i="9"/>
  <c r="H142" i="9"/>
  <c r="W142" i="9" s="1"/>
  <c r="G142" i="9"/>
  <c r="V142" i="9" s="1"/>
  <c r="J142" i="9"/>
  <c r="Y142" i="9" s="1"/>
  <c r="I142" i="9"/>
  <c r="X142" i="9" s="1"/>
  <c r="L142" i="9"/>
  <c r="AA142" i="9" s="1"/>
  <c r="K142" i="9"/>
  <c r="Z142" i="9" s="1"/>
  <c r="E142" i="9"/>
  <c r="T142" i="9" s="1"/>
  <c r="F142" i="9"/>
  <c r="U142" i="9" s="1"/>
  <c r="N214" i="9"/>
  <c r="K214" i="9"/>
  <c r="Z214" i="9" s="1"/>
  <c r="F214" i="9"/>
  <c r="U214" i="9" s="1"/>
  <c r="E214" i="9"/>
  <c r="T214" i="9" s="1"/>
  <c r="M214" i="9"/>
  <c r="H214" i="9"/>
  <c r="W214" i="9" s="1"/>
  <c r="G214" i="9"/>
  <c r="V214" i="9" s="1"/>
  <c r="J214" i="9"/>
  <c r="Y214" i="9" s="1"/>
  <c r="I214" i="9"/>
  <c r="X214" i="9" s="1"/>
  <c r="L214" i="9"/>
  <c r="AA214" i="9" s="1"/>
  <c r="N146" i="9"/>
  <c r="M146" i="9"/>
  <c r="H146" i="9"/>
  <c r="W146" i="9" s="1"/>
  <c r="G146" i="9"/>
  <c r="V146" i="9" s="1"/>
  <c r="J146" i="9"/>
  <c r="Y146" i="9" s="1"/>
  <c r="I146" i="9"/>
  <c r="X146" i="9" s="1"/>
  <c r="L146" i="9"/>
  <c r="AA146" i="9" s="1"/>
  <c r="K146" i="9"/>
  <c r="Z146" i="9" s="1"/>
  <c r="F146" i="9"/>
  <c r="U146" i="9" s="1"/>
  <c r="E146" i="9"/>
  <c r="T146" i="9" s="1"/>
  <c r="K211" i="9"/>
  <c r="Z211" i="9" s="1"/>
  <c r="I211" i="9"/>
  <c r="X211" i="9" s="1"/>
  <c r="M211" i="9"/>
  <c r="E211" i="9"/>
  <c r="T211" i="9" s="1"/>
  <c r="G211" i="9"/>
  <c r="V211" i="9" s="1"/>
  <c r="J211" i="9"/>
  <c r="Y211" i="9" s="1"/>
  <c r="L211" i="9"/>
  <c r="AA211" i="9" s="1"/>
  <c r="F211" i="9"/>
  <c r="U211" i="9" s="1"/>
  <c r="N211" i="9"/>
  <c r="H211" i="9"/>
  <c r="W211" i="9" s="1"/>
  <c r="M221" i="9"/>
  <c r="K221" i="9"/>
  <c r="Z221" i="9" s="1"/>
  <c r="I221" i="9"/>
  <c r="X221" i="9" s="1"/>
  <c r="E221" i="9"/>
  <c r="T221" i="9" s="1"/>
  <c r="G221" i="9"/>
  <c r="V221" i="9" s="1"/>
  <c r="F221" i="9"/>
  <c r="U221" i="9" s="1"/>
  <c r="N221" i="9"/>
  <c r="H221" i="9"/>
  <c r="W221" i="9" s="1"/>
  <c r="J221" i="9"/>
  <c r="Y221" i="9" s="1"/>
  <c r="L221" i="9"/>
  <c r="AA221" i="9" s="1"/>
  <c r="G225" i="9"/>
  <c r="V225" i="9" s="1"/>
  <c r="M225" i="9"/>
  <c r="E225" i="9"/>
  <c r="T225" i="9" s="1"/>
  <c r="K225" i="9"/>
  <c r="Z225" i="9" s="1"/>
  <c r="I225" i="9"/>
  <c r="X225" i="9" s="1"/>
  <c r="F225" i="9"/>
  <c r="U225" i="9" s="1"/>
  <c r="N225" i="9"/>
  <c r="H225" i="9"/>
  <c r="W225" i="9" s="1"/>
  <c r="J225" i="9"/>
  <c r="Y225" i="9" s="1"/>
  <c r="L225" i="9"/>
  <c r="AA225" i="9" s="1"/>
  <c r="N138" i="9"/>
  <c r="M138" i="9"/>
  <c r="H138" i="9"/>
  <c r="W138" i="9" s="1"/>
  <c r="G138" i="9"/>
  <c r="V138" i="9" s="1"/>
  <c r="J138" i="9"/>
  <c r="Y138" i="9" s="1"/>
  <c r="I138" i="9"/>
  <c r="X138" i="9" s="1"/>
  <c r="L138" i="9"/>
  <c r="AA138" i="9" s="1"/>
  <c r="K138" i="9"/>
  <c r="Z138" i="9" s="1"/>
  <c r="F138" i="9"/>
  <c r="U138" i="9" s="1"/>
  <c r="E138" i="9"/>
  <c r="T138" i="9" s="1"/>
  <c r="E213" i="9"/>
  <c r="T213" i="9" s="1"/>
  <c r="K213" i="9"/>
  <c r="Z213" i="9" s="1"/>
  <c r="M213" i="9"/>
  <c r="I213" i="9"/>
  <c r="X213" i="9" s="1"/>
  <c r="G213" i="9"/>
  <c r="V213" i="9" s="1"/>
  <c r="F213" i="9"/>
  <c r="U213" i="9" s="1"/>
  <c r="N213" i="9"/>
  <c r="H213" i="9"/>
  <c r="W213" i="9" s="1"/>
  <c r="J213" i="9"/>
  <c r="Y213" i="9" s="1"/>
  <c r="L213" i="9"/>
  <c r="AA213" i="9" s="1"/>
  <c r="E229" i="9"/>
  <c r="T229" i="9" s="1"/>
  <c r="I229" i="9"/>
  <c r="X229" i="9" s="1"/>
  <c r="M229" i="9"/>
  <c r="G229" i="9"/>
  <c r="V229" i="9" s="1"/>
  <c r="K229" i="9"/>
  <c r="Z229" i="9" s="1"/>
  <c r="F229" i="9"/>
  <c r="U229" i="9" s="1"/>
  <c r="N229" i="9"/>
  <c r="H229" i="9"/>
  <c r="W229" i="9" s="1"/>
  <c r="J229" i="9"/>
  <c r="Y229" i="9" s="1"/>
  <c r="L229" i="9"/>
  <c r="AA229" i="9" s="1"/>
  <c r="M134" i="9"/>
  <c r="N134" i="9"/>
  <c r="H134" i="9"/>
  <c r="W134" i="9" s="1"/>
  <c r="G134" i="9"/>
  <c r="V134" i="9" s="1"/>
  <c r="J134" i="9"/>
  <c r="Y134" i="9" s="1"/>
  <c r="I134" i="9"/>
  <c r="X134" i="9" s="1"/>
  <c r="L134" i="9"/>
  <c r="AA134" i="9" s="1"/>
  <c r="K134" i="9"/>
  <c r="Z134" i="9" s="1"/>
  <c r="E134" i="9"/>
  <c r="T134" i="9" s="1"/>
  <c r="F134" i="9"/>
  <c r="U134" i="9" s="1"/>
  <c r="S271" i="10"/>
  <c r="W344" i="10"/>
  <c r="R344" i="10"/>
  <c r="L212" i="10"/>
  <c r="G212" i="10"/>
  <c r="H212" i="10"/>
  <c r="U212" i="10" s="1"/>
  <c r="K212" i="10"/>
  <c r="J212" i="10"/>
  <c r="I212" i="10"/>
  <c r="V212" i="10" s="1"/>
  <c r="R271" i="10"/>
  <c r="L210" i="10"/>
  <c r="I210" i="10"/>
  <c r="H210" i="10"/>
  <c r="J210" i="10"/>
  <c r="K210" i="10"/>
  <c r="G210" i="10"/>
  <c r="H220" i="10"/>
  <c r="G220" i="10"/>
  <c r="J220" i="10"/>
  <c r="K220" i="10"/>
  <c r="L220" i="10"/>
  <c r="I220" i="10"/>
  <c r="V220" i="10" s="1"/>
  <c r="K216" i="10"/>
  <c r="L216" i="10"/>
  <c r="G216" i="10"/>
  <c r="H216" i="10"/>
  <c r="U216" i="10" s="1"/>
  <c r="J216" i="10"/>
  <c r="I216" i="10"/>
  <c r="V216" i="10" s="1"/>
  <c r="E212" i="10"/>
  <c r="F212" i="10"/>
  <c r="Y214" i="10"/>
  <c r="T214" i="10"/>
  <c r="X219" i="10"/>
  <c r="S219" i="10"/>
  <c r="Y219" i="10"/>
  <c r="T219" i="10"/>
  <c r="K213" i="10"/>
  <c r="X213" i="10" s="1"/>
  <c r="E213" i="10"/>
  <c r="R213" i="10" s="1"/>
  <c r="G213" i="10"/>
  <c r="T213" i="10" s="1"/>
  <c r="Y213" i="10"/>
  <c r="H213" i="10"/>
  <c r="U213" i="10" s="1"/>
  <c r="I213" i="10"/>
  <c r="V213" i="10" s="1"/>
  <c r="F213" i="10"/>
  <c r="S213" i="10" s="1"/>
  <c r="J213" i="10"/>
  <c r="W213" i="10" s="1"/>
  <c r="G224" i="10"/>
  <c r="T224" i="10" s="1"/>
  <c r="K224" i="10"/>
  <c r="X224" i="10" s="1"/>
  <c r="I224" i="10"/>
  <c r="V224" i="10" s="1"/>
  <c r="E224" i="10"/>
  <c r="R224" i="10" s="1"/>
  <c r="Y224" i="10"/>
  <c r="H224" i="10"/>
  <c r="U224" i="10" s="1"/>
  <c r="F224" i="10"/>
  <c r="S224" i="10" s="1"/>
  <c r="J224" i="10"/>
  <c r="W224" i="10" s="1"/>
  <c r="E216" i="10"/>
  <c r="F216" i="10"/>
  <c r="F228" i="10"/>
  <c r="S228" i="10" s="1"/>
  <c r="H228" i="10"/>
  <c r="U228" i="10" s="1"/>
  <c r="E228" i="10"/>
  <c r="R228" i="10" s="1"/>
  <c r="J228" i="10"/>
  <c r="W228" i="10" s="1"/>
  <c r="I228" i="10"/>
  <c r="V228" i="10" s="1"/>
  <c r="K228" i="10"/>
  <c r="X228" i="10" s="1"/>
  <c r="G228" i="10"/>
  <c r="T228" i="10" s="1"/>
  <c r="X214" i="10"/>
  <c r="S214" i="10"/>
  <c r="W214" i="10"/>
  <c r="R214" i="10"/>
  <c r="W219" i="10"/>
  <c r="R219" i="10"/>
  <c r="V210" i="10"/>
  <c r="E210" i="10"/>
  <c r="U210" i="10"/>
  <c r="F210" i="10"/>
  <c r="U220" i="10"/>
  <c r="E220" i="10"/>
  <c r="F220" i="10"/>
  <c r="X231" i="10"/>
  <c r="V137" i="10"/>
  <c r="W137" i="10"/>
  <c r="X225" i="10"/>
  <c r="W225" i="10"/>
  <c r="V235" i="10"/>
  <c r="X235" i="10"/>
  <c r="W235" i="10"/>
  <c r="V227" i="10"/>
  <c r="X227" i="10"/>
  <c r="W227" i="10"/>
  <c r="R145" i="10"/>
  <c r="Y145" i="10"/>
  <c r="U145" i="10"/>
  <c r="V145" i="10"/>
  <c r="T145" i="10"/>
  <c r="X145" i="10"/>
  <c r="S235" i="10"/>
  <c r="R235" i="10"/>
  <c r="U235" i="10"/>
  <c r="Y235" i="10"/>
  <c r="T235" i="10"/>
  <c r="X133" i="10"/>
  <c r="T133" i="10"/>
  <c r="U133" i="10"/>
  <c r="S133" i="10"/>
  <c r="V133" i="10"/>
  <c r="Y133" i="10"/>
  <c r="W133" i="10"/>
  <c r="R133" i="10"/>
  <c r="Y228" i="10"/>
  <c r="T231" i="10"/>
  <c r="Y231" i="10"/>
  <c r="U231" i="10"/>
  <c r="V231" i="10"/>
  <c r="S231" i="10"/>
  <c r="R231" i="10"/>
  <c r="W231" i="10"/>
  <c r="T243" i="10"/>
  <c r="V243" i="10"/>
  <c r="R243" i="10"/>
  <c r="Y243" i="10"/>
  <c r="U243" i="10"/>
  <c r="W243" i="10"/>
  <c r="S243" i="10"/>
  <c r="X243" i="10"/>
  <c r="T227" i="10"/>
  <c r="U227" i="10"/>
  <c r="S227" i="10"/>
  <c r="Y227" i="10"/>
  <c r="R227" i="10"/>
  <c r="S225" i="10"/>
  <c r="R225" i="10"/>
  <c r="U225" i="10"/>
  <c r="Y225" i="10"/>
  <c r="T225" i="10"/>
  <c r="V225" i="10"/>
  <c r="X141" i="10"/>
  <c r="U141" i="10"/>
  <c r="T141" i="10"/>
  <c r="W141" i="10"/>
  <c r="R141" i="10"/>
  <c r="S141" i="10"/>
  <c r="V141" i="10"/>
  <c r="Y141" i="10"/>
  <c r="W239" i="10"/>
  <c r="S239" i="10"/>
  <c r="V239" i="10"/>
  <c r="R239" i="10"/>
  <c r="U239" i="10"/>
  <c r="X239" i="10"/>
  <c r="Y239" i="10"/>
  <c r="T239" i="10"/>
  <c r="Y137" i="10"/>
  <c r="X137" i="10"/>
  <c r="U137" i="10"/>
  <c r="R137" i="10"/>
  <c r="S137" i="10"/>
  <c r="T137" i="10"/>
  <c r="X220" i="10" l="1"/>
  <c r="S220" i="10"/>
  <c r="W220" i="10"/>
  <c r="R220" i="10"/>
  <c r="W210" i="10"/>
  <c r="R210" i="10"/>
  <c r="X216" i="10"/>
  <c r="S216" i="10"/>
  <c r="Y216" i="10"/>
  <c r="T216" i="10"/>
  <c r="W212" i="10"/>
  <c r="R212" i="10"/>
  <c r="Y220" i="10"/>
  <c r="T220" i="10"/>
  <c r="X210" i="10"/>
  <c r="S210" i="10"/>
  <c r="Y210" i="10"/>
  <c r="T210" i="10"/>
  <c r="W216" i="10"/>
  <c r="R216" i="10"/>
  <c r="X212" i="10"/>
  <c r="S212" i="10"/>
  <c r="Y212" i="10"/>
  <c r="T212" i="10"/>
</calcChain>
</file>

<file path=xl/comments1.xml><?xml version="1.0" encoding="utf-8"?>
<comments xmlns="http://schemas.openxmlformats.org/spreadsheetml/2006/main">
  <authors>
    <author>User</author>
  </authors>
  <commentList>
    <comment ref="A313" authorId="0" shapeId="0">
      <text>
        <r>
          <rPr>
            <b/>
            <sz val="9"/>
            <color indexed="81"/>
            <rFont val="Tahoma"/>
            <charset val="1"/>
          </rPr>
          <t>User: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<sst xmlns="http://schemas.openxmlformats.org/spreadsheetml/2006/main" count="10370" uniqueCount="4003">
  <si>
    <t>База 720</t>
  </si>
  <si>
    <t>Каркас</t>
  </si>
  <si>
    <t>Каркас 1</t>
  </si>
  <si>
    <t>Каркас 2</t>
  </si>
  <si>
    <t>Название шкафа</t>
  </si>
  <si>
    <t>Площадь фасадов</t>
  </si>
  <si>
    <t>Стоимость без фасадов</t>
  </si>
  <si>
    <t>С фасадом №1</t>
  </si>
  <si>
    <t>С фасадом №2</t>
  </si>
  <si>
    <t>Цена фасад 1</t>
  </si>
  <si>
    <t>Цена фасад 2</t>
  </si>
  <si>
    <t>С фасадом №3</t>
  </si>
  <si>
    <t>Цена фасад 3</t>
  </si>
  <si>
    <t>С фасадом №4</t>
  </si>
  <si>
    <t>1шт</t>
  </si>
  <si>
    <t>м.п.</t>
  </si>
  <si>
    <t>Наименование</t>
  </si>
  <si>
    <t>Где применяются</t>
  </si>
  <si>
    <t>Ед.Изм.</t>
  </si>
  <si>
    <t>Стоимость</t>
  </si>
  <si>
    <t>Петля накладная 100°</t>
  </si>
  <si>
    <t>1шт.</t>
  </si>
  <si>
    <t>Петля мебельная +45°</t>
  </si>
  <si>
    <t>Петля накладная с доводчиком 100°</t>
  </si>
  <si>
    <t>Петля мебельная с доводчиком +45°</t>
  </si>
  <si>
    <t>Петля мебельная с доводчиком +30°</t>
  </si>
  <si>
    <t>Петля накладная с доводчиком 165°</t>
  </si>
  <si>
    <t>ПЕТЛИ BLUM</t>
  </si>
  <si>
    <t>Петля мебельная с доводчиком -45°</t>
  </si>
  <si>
    <t>Петля накладная с накладным доводчиком 155°</t>
  </si>
  <si>
    <t xml:space="preserve">Клинообразная подкладка +5° </t>
  </si>
  <si>
    <t>Петля мебельная с доводчиком -15°</t>
  </si>
  <si>
    <t>Петля мебельная с доводчиком -30°</t>
  </si>
  <si>
    <t>Петля мебельная с доводчиком +15°</t>
  </si>
  <si>
    <t>Петля мебельная с доводчиком +20°</t>
  </si>
  <si>
    <t>ПРОЧИЕ КОМПЛЕКТУЮЩИЕ  BLUM</t>
  </si>
  <si>
    <t>Ограничитель на 86° (для петли 110°)</t>
  </si>
  <si>
    <t>Ограничитель на 92° (для петли 155°)</t>
  </si>
  <si>
    <t>Планка на клею (к Tip ON)</t>
  </si>
  <si>
    <t>Планка на шуруп (к Tip ON)</t>
  </si>
  <si>
    <t>* - При дверях высотой до 1300мм используется стандартный Tip ON (пусть выталкивания составляет 18мм);</t>
  </si>
  <si>
    <t>** - При дверях высотой свыше 1300мм рекомендуем использовать усиленный Tip ON (пусть выталкивания составляет 38мм);</t>
  </si>
  <si>
    <t>AVENTOS</t>
  </si>
  <si>
    <t>Название</t>
  </si>
  <si>
    <t>Информация</t>
  </si>
  <si>
    <t>Силовой механизм AVENTOS HF 22</t>
  </si>
  <si>
    <t>Силовой механизм AVENTOS HF 25</t>
  </si>
  <si>
    <t>Силовой механизм AVENTOS HF 28</t>
  </si>
  <si>
    <t>Силовой механизм AVENTOS HK 25 / 27</t>
  </si>
  <si>
    <t>Силовой механизм AVENTOS HK 25 / 27  + Tip On</t>
  </si>
  <si>
    <t>Силовой механизм AVENTOS HK 29</t>
  </si>
  <si>
    <t>Силовой механизм AVENTOS HK 29 + Tip On</t>
  </si>
  <si>
    <t>Силовой механизм AVENTOS HK-S</t>
  </si>
  <si>
    <t>Силовой механизм AVENTOS HK-S + Tip On</t>
  </si>
  <si>
    <t>Силовой механизм AVENTOS HS (A,B,D,E,G,H)</t>
  </si>
  <si>
    <t>Силовой механизм AVENTOS HL 27,25,23</t>
  </si>
  <si>
    <t>Силовой механизм AVENTOS HL 29</t>
  </si>
  <si>
    <t>Артикул</t>
  </si>
  <si>
    <t>ПРОЧИЕ КОМПЛЕКТУЮЩИЕ</t>
  </si>
  <si>
    <t>Планка монтажная 2м</t>
  </si>
  <si>
    <t>Вкладыш для столовых приборов</t>
  </si>
  <si>
    <t>серый</t>
  </si>
  <si>
    <t>ЦОКОЛЬ мебельный ПВХ</t>
  </si>
  <si>
    <t>Профиль цоколя мебельного h=100</t>
  </si>
  <si>
    <t>Профиль цоколя мебельного h=150</t>
  </si>
  <si>
    <t>Заглушка к цоколю мебельному h=100</t>
  </si>
  <si>
    <t>Ножка мебельная пластик  Н=100</t>
  </si>
  <si>
    <t>Ножка мебельная пластик  Н=150</t>
  </si>
  <si>
    <t>Наша цена</t>
  </si>
  <si>
    <t>Выдвижные механизмы</t>
  </si>
  <si>
    <t>РУЧКИ МЕБЕЛЬНЫЕ</t>
  </si>
  <si>
    <t>Цена за 1 шт</t>
  </si>
  <si>
    <t>Ручка рейлинговая сатин 096/156</t>
  </si>
  <si>
    <t>Ручка рейлинговая сатин 160/220</t>
  </si>
  <si>
    <t>Ручка рейлинговая сатин 224/304</t>
  </si>
  <si>
    <t xml:space="preserve">Ручка рейлинговая сатин 320/400 </t>
  </si>
  <si>
    <t>Ручка рейлинговая сатин 128/188</t>
  </si>
  <si>
    <t>Ручка рейлинговая хром 096/156</t>
  </si>
  <si>
    <t>Ручка рейлинговая хром 128/188</t>
  </si>
  <si>
    <t>Ручка рейлинговая хром 160/220</t>
  </si>
  <si>
    <t>Ручка рейлинговая хром 192/272</t>
  </si>
  <si>
    <t>Ручка рейлинговая хром 224/304</t>
  </si>
  <si>
    <t>Сверление</t>
  </si>
  <si>
    <t>Единица измерения</t>
  </si>
  <si>
    <t>шт</t>
  </si>
  <si>
    <t>1 КАТЕГОРИЯ</t>
  </si>
  <si>
    <t>2 КАТЕГОРИЯ</t>
  </si>
  <si>
    <t>3 КАТЕГОРИЯ</t>
  </si>
  <si>
    <t>S024, S025, S027, S028, B011</t>
  </si>
  <si>
    <t>U129, FB02</t>
  </si>
  <si>
    <t>B073, U129, UA01, SO83</t>
  </si>
  <si>
    <t>S061, S065</t>
  </si>
  <si>
    <t xml:space="preserve">Penelope </t>
  </si>
  <si>
    <t>FA42, FA44, FA47, FA48, FA68</t>
  </si>
  <si>
    <t>Spigato</t>
  </si>
  <si>
    <t>FA90, FA93,  FA96</t>
  </si>
  <si>
    <t xml:space="preserve">Primo Fiore </t>
  </si>
  <si>
    <t>LM62, LM63</t>
  </si>
  <si>
    <t>Nadir</t>
  </si>
  <si>
    <t>B011, FA08, FA71, LN01, LN02</t>
  </si>
  <si>
    <t>Tranche</t>
  </si>
  <si>
    <t>LM08, LM09, LM12, LM66</t>
  </si>
  <si>
    <t>ScaccoMatto</t>
  </si>
  <si>
    <t>FA33</t>
  </si>
  <si>
    <t xml:space="preserve">S143 </t>
  </si>
  <si>
    <t xml:space="preserve">Орех </t>
  </si>
  <si>
    <t xml:space="preserve">Венге </t>
  </si>
  <si>
    <t>Гранит чёрный</t>
  </si>
  <si>
    <t>СТОЛЕШНИЦЫ EGGER</t>
  </si>
  <si>
    <t>U708</t>
  </si>
  <si>
    <t>U999</t>
  </si>
  <si>
    <t>U963</t>
  </si>
  <si>
    <t>U156</t>
  </si>
  <si>
    <t>U727</t>
  </si>
  <si>
    <t>U311</t>
  </si>
  <si>
    <t>U522</t>
  </si>
  <si>
    <t>U114</t>
  </si>
  <si>
    <t>U702</t>
  </si>
  <si>
    <t>U630</t>
  </si>
  <si>
    <t>U748</t>
  </si>
  <si>
    <t>U321</t>
  </si>
  <si>
    <t>H1733</t>
  </si>
  <si>
    <t>H1334</t>
  </si>
  <si>
    <t>W908</t>
  </si>
  <si>
    <t>W1000</t>
  </si>
  <si>
    <t>U104</t>
  </si>
  <si>
    <t>U961</t>
  </si>
  <si>
    <t>U108</t>
  </si>
  <si>
    <t>H1277</t>
  </si>
  <si>
    <t>Белый Премиум</t>
  </si>
  <si>
    <t>Графит</t>
  </si>
  <si>
    <t>Ваниль</t>
  </si>
  <si>
    <t>Светло-серый</t>
  </si>
  <si>
    <t>Чёрный</t>
  </si>
  <si>
    <t>Желтый бриллиант</t>
  </si>
  <si>
    <t>Зелёный лимон</t>
  </si>
  <si>
    <t>Венге</t>
  </si>
  <si>
    <t>H1137</t>
  </si>
  <si>
    <t>H3012</t>
  </si>
  <si>
    <t>H3058</t>
  </si>
  <si>
    <t>Н1146</t>
  </si>
  <si>
    <t>H3090</t>
  </si>
  <si>
    <t>Алюминий</t>
  </si>
  <si>
    <t>4 КАТЕГОРИЯ</t>
  </si>
  <si>
    <t>Цена фасадов за кв.м.</t>
  </si>
  <si>
    <t>Декор</t>
  </si>
  <si>
    <t>ФАСАДЫ ДСП EGGER 18мм</t>
  </si>
  <si>
    <t>U113</t>
  </si>
  <si>
    <t>U332</t>
  </si>
  <si>
    <t>U337</t>
  </si>
  <si>
    <t>2КАТЕГОРИЯ</t>
  </si>
  <si>
    <t>ST15</t>
  </si>
  <si>
    <t>ST9</t>
  </si>
  <si>
    <t>ST22</t>
  </si>
  <si>
    <t>ST10</t>
  </si>
  <si>
    <t>H1250</t>
  </si>
  <si>
    <t>H1486</t>
  </si>
  <si>
    <t>ST36</t>
  </si>
  <si>
    <t>H3309</t>
  </si>
  <si>
    <t>H3325</t>
  </si>
  <si>
    <t>H3326</t>
  </si>
  <si>
    <t>ST28</t>
  </si>
  <si>
    <t>ФАСАДЫ TSS CLEAF</t>
  </si>
  <si>
    <t>S119, S128 NEW</t>
  </si>
  <si>
    <t>S071, S072, S075,       NEW LN66, UA73, FA68</t>
  </si>
  <si>
    <t>S011, S012, S014, S015, S017 , UA 98 NEW</t>
  </si>
  <si>
    <t xml:space="preserve">Tivoli             </t>
  </si>
  <si>
    <t xml:space="preserve">Sable          NEW  </t>
  </si>
  <si>
    <t xml:space="preserve">UA08, NEW FB12 </t>
  </si>
  <si>
    <t>LR29</t>
  </si>
  <si>
    <t>СТОЛЕШНИЦЫ ДРУГИХ ПРОИЗВОДИТЕЛЕЙ</t>
  </si>
  <si>
    <t>КАТЕГОРИИ ФАСАДОВ ИЗ HPL ПЛАСТИКА ARPA</t>
  </si>
  <si>
    <t>0001/E</t>
  </si>
  <si>
    <t>0001/L</t>
  </si>
  <si>
    <t>0001/Mika 4,20*1,30</t>
  </si>
  <si>
    <t>0001/COR</t>
  </si>
  <si>
    <t>0028/L</t>
  </si>
  <si>
    <t>0200/E</t>
  </si>
  <si>
    <t>0200/L</t>
  </si>
  <si>
    <t>0204/L</t>
  </si>
  <si>
    <t>0211/E</t>
  </si>
  <si>
    <t>0225/E</t>
  </si>
  <si>
    <t>0225/L</t>
  </si>
  <si>
    <t>0254/E</t>
  </si>
  <si>
    <t>0254/L</t>
  </si>
  <si>
    <t>0509/E</t>
  </si>
  <si>
    <t>0509/L</t>
  </si>
  <si>
    <t>0214/L</t>
  </si>
  <si>
    <t>0500/L</t>
  </si>
  <si>
    <t>0536/L</t>
  </si>
  <si>
    <t>0538/L</t>
  </si>
  <si>
    <t>0549/L</t>
  </si>
  <si>
    <t>0553/E</t>
  </si>
  <si>
    <t>0553/L</t>
  </si>
  <si>
    <t xml:space="preserve">0553/Mika </t>
  </si>
  <si>
    <t>0559/L</t>
  </si>
  <si>
    <t>0561/E</t>
  </si>
  <si>
    <t>0561/L</t>
  </si>
  <si>
    <t>0561/Pix</t>
  </si>
  <si>
    <t>0561/COR</t>
  </si>
  <si>
    <t>0561/Farach</t>
  </si>
  <si>
    <t>0564/L</t>
  </si>
  <si>
    <t>0570/L</t>
  </si>
  <si>
    <t>0571/E</t>
  </si>
  <si>
    <t>0571/L</t>
  </si>
  <si>
    <t>0573/L</t>
  </si>
  <si>
    <t>0593/E</t>
  </si>
  <si>
    <t>0593/L</t>
  </si>
  <si>
    <t>0594/L</t>
  </si>
  <si>
    <t>0595/E</t>
  </si>
  <si>
    <t>0605/E</t>
  </si>
  <si>
    <t>0605/L</t>
  </si>
  <si>
    <t>0619/E</t>
  </si>
  <si>
    <t>0619/L</t>
  </si>
  <si>
    <t>0637/E</t>
  </si>
  <si>
    <t>0648/E</t>
  </si>
  <si>
    <t>0648/L</t>
  </si>
  <si>
    <t>0660/E</t>
  </si>
  <si>
    <t>0660/L</t>
  </si>
  <si>
    <t>0661/L</t>
  </si>
  <si>
    <t>0670/L</t>
  </si>
  <si>
    <t>0675/L</t>
  </si>
  <si>
    <t>0682/E</t>
  </si>
  <si>
    <t>0682/L</t>
  </si>
  <si>
    <t>0690/L</t>
  </si>
  <si>
    <t>0693/L</t>
  </si>
  <si>
    <t>0698/E</t>
  </si>
  <si>
    <t>0698/L</t>
  </si>
  <si>
    <t>0699/E</t>
  </si>
  <si>
    <t>0699/L</t>
  </si>
  <si>
    <t>0700/E</t>
  </si>
  <si>
    <t>0700/L</t>
  </si>
  <si>
    <t>0701/Naked</t>
  </si>
  <si>
    <t>0702/L</t>
  </si>
  <si>
    <t>0709/E</t>
  </si>
  <si>
    <t>0709/L</t>
  </si>
  <si>
    <t>Однотонные</t>
  </si>
  <si>
    <t>Белый  с з/п</t>
  </si>
  <si>
    <t>Белый (глянец.)  с з/п</t>
  </si>
  <si>
    <t xml:space="preserve">Белый  </t>
  </si>
  <si>
    <t xml:space="preserve">Белый  ЛЕД  </t>
  </si>
  <si>
    <t>Кремовый   с з/п</t>
  </si>
  <si>
    <t>Кремовый (глянец)  с з/п</t>
  </si>
  <si>
    <t>Светло-кремовый (глянец)  с з/п</t>
  </si>
  <si>
    <t>Светло-серый   с з/п</t>
  </si>
  <si>
    <t>Темно-кремовый с з/п</t>
  </si>
  <si>
    <t xml:space="preserve">Темно-кремовый (глянец)  с з/п </t>
  </si>
  <si>
    <t xml:space="preserve">Темно-серый   с з/п </t>
  </si>
  <si>
    <t>Черный    с з/п</t>
  </si>
  <si>
    <t>Черный (глянец)  с з/п</t>
  </si>
  <si>
    <t xml:space="preserve">Зеленый Тенеро (глянец)  с з/п  </t>
  </si>
  <si>
    <t xml:space="preserve">Красный (глянец) с з/п   </t>
  </si>
  <si>
    <t xml:space="preserve">Кофе с молоком (глянец)  с з/п  </t>
  </si>
  <si>
    <t>Амарант  с з/п</t>
  </si>
  <si>
    <t xml:space="preserve">Трявяной зеленый (глянец)  с з/п  </t>
  </si>
  <si>
    <t>Шоколад (мат.)  с з/п</t>
  </si>
  <si>
    <t>Шоколад (глянец)  с з/п</t>
  </si>
  <si>
    <t>Шоколад (мат.)   NEW</t>
  </si>
  <si>
    <t xml:space="preserve">Коричневый (глянец) с з/п  </t>
  </si>
  <si>
    <t>Красный  с з/п</t>
  </si>
  <si>
    <t>Красный (глянец) с з/п</t>
  </si>
  <si>
    <t xml:space="preserve">Красный    </t>
  </si>
  <si>
    <t xml:space="preserve">Красный   </t>
  </si>
  <si>
    <t>Желтый (глянец) с з/п</t>
  </si>
  <si>
    <t xml:space="preserve">Зеленый (глянец) с з/п </t>
  </si>
  <si>
    <t>Красный восток  с з/п</t>
  </si>
  <si>
    <t>Красный восток (глянец) с з/п</t>
  </si>
  <si>
    <t>Светло-желтый (глянец) с з/п</t>
  </si>
  <si>
    <t>Синий  с з/п</t>
  </si>
  <si>
    <t>Синий (глянец) с з/п</t>
  </si>
  <si>
    <t xml:space="preserve">Фукси (глянец.)  с з/п  </t>
  </si>
  <si>
    <t>Серый  с з/п</t>
  </si>
  <si>
    <t>Сиреневый  с з/п</t>
  </si>
  <si>
    <t>Сиреневый (глянец) с з/п</t>
  </si>
  <si>
    <t>Океан  с з/п</t>
  </si>
  <si>
    <t>Океан (глянец) с з/п</t>
  </si>
  <si>
    <t>Слоновая кость  с з/п</t>
  </si>
  <si>
    <t>Бежевый  с з/п</t>
  </si>
  <si>
    <t>Бежевый (глянец) с з/п</t>
  </si>
  <si>
    <t>Яблоко  с з/п</t>
  </si>
  <si>
    <t>Яблоко (глянец) с з/п</t>
  </si>
  <si>
    <t xml:space="preserve">Желтый Галлион (глянец) с з/п  </t>
  </si>
  <si>
    <t xml:space="preserve">Желтый Альтамир(глянец) с з/п  </t>
  </si>
  <si>
    <t>Апельсин  с з/п</t>
  </si>
  <si>
    <t>Апельсин (глянец) с з/п</t>
  </si>
  <si>
    <t xml:space="preserve">Фисташка (глянец)   с з/п  </t>
  </si>
  <si>
    <t xml:space="preserve">Рубиново-красный (глянец)   с з/п  </t>
  </si>
  <si>
    <t xml:space="preserve">Красная вишня   с з/п  </t>
  </si>
  <si>
    <t xml:space="preserve">Красная вишня   с з/п (глянец)  </t>
  </si>
  <si>
    <t xml:space="preserve">Оранжевые Бархатцы с з/п </t>
  </si>
  <si>
    <t xml:space="preserve">Оранжевые Бархатцы (глянец) с з/п </t>
  </si>
  <si>
    <t xml:space="preserve">Глубокий серый с з/п </t>
  </si>
  <si>
    <t xml:space="preserve">Глубокий серый с (глянец) з/п </t>
  </si>
  <si>
    <t xml:space="preserve">Фантазийное дерево    </t>
  </si>
  <si>
    <t xml:space="preserve">Глубокий синий  (глянец) з/п </t>
  </si>
  <si>
    <t xml:space="preserve">Баклажан  с з/п </t>
  </si>
  <si>
    <t xml:space="preserve">Баклажан  (глянец) с з/п </t>
  </si>
  <si>
    <t>Фантазийные</t>
  </si>
  <si>
    <t>2200/L</t>
  </si>
  <si>
    <t>2201/L</t>
  </si>
  <si>
    <t>2203/L</t>
  </si>
  <si>
    <t>2205/L</t>
  </si>
  <si>
    <t>2206/E</t>
  </si>
  <si>
    <t>2206/L</t>
  </si>
  <si>
    <t>2207/L</t>
  </si>
  <si>
    <t>2208/L</t>
  </si>
  <si>
    <t>2209/L</t>
  </si>
  <si>
    <t>2211/L</t>
  </si>
  <si>
    <t>2513/L</t>
  </si>
  <si>
    <t>2513/NKD</t>
  </si>
  <si>
    <t>2513/COR</t>
  </si>
  <si>
    <t>2516/L</t>
  </si>
  <si>
    <t>2525/L</t>
  </si>
  <si>
    <t>2526/L</t>
  </si>
  <si>
    <t>2527/L</t>
  </si>
  <si>
    <t>2536/L</t>
  </si>
  <si>
    <t>2536/COR</t>
  </si>
  <si>
    <t>2551/COR</t>
  </si>
  <si>
    <t>2558/L</t>
  </si>
  <si>
    <t>2569/L</t>
  </si>
  <si>
    <t>2572/L</t>
  </si>
  <si>
    <t>2574/L</t>
  </si>
  <si>
    <t>2591/L</t>
  </si>
  <si>
    <t>2593/L</t>
  </si>
  <si>
    <t>2594/L</t>
  </si>
  <si>
    <t>2595/L</t>
  </si>
  <si>
    <t>2596/L</t>
  </si>
  <si>
    <t>2600/L</t>
  </si>
  <si>
    <t>2601/L</t>
  </si>
  <si>
    <t>2608/COR</t>
  </si>
  <si>
    <t>2617/L</t>
  </si>
  <si>
    <t>2618/TX</t>
  </si>
  <si>
    <t>2619/TX</t>
  </si>
  <si>
    <t>2620/L</t>
  </si>
  <si>
    <t>2621/L</t>
  </si>
  <si>
    <t>2623/L</t>
  </si>
  <si>
    <t>2624/L</t>
  </si>
  <si>
    <t>2625/L</t>
  </si>
  <si>
    <t>2625/COR</t>
  </si>
  <si>
    <t>2631/L</t>
  </si>
  <si>
    <t>2632/L</t>
  </si>
  <si>
    <t>2633/L</t>
  </si>
  <si>
    <t>2634/L</t>
  </si>
  <si>
    <t>2635/L</t>
  </si>
  <si>
    <t>3175/L</t>
  </si>
  <si>
    <t>3175/COR</t>
  </si>
  <si>
    <t>3317/L</t>
  </si>
  <si>
    <t>3318/Chibli</t>
  </si>
  <si>
    <t>3318/L</t>
  </si>
  <si>
    <t>9141/L</t>
  </si>
  <si>
    <t>9144/L</t>
  </si>
  <si>
    <t>9150/R</t>
  </si>
  <si>
    <t>9150/L</t>
  </si>
  <si>
    <t>9171/L</t>
  </si>
  <si>
    <t>9172/L</t>
  </si>
  <si>
    <t>9174/L</t>
  </si>
  <si>
    <t>9175/L</t>
  </si>
  <si>
    <t>9176/L</t>
  </si>
  <si>
    <t>9177/L</t>
  </si>
  <si>
    <t>9178/L</t>
  </si>
  <si>
    <t>9209/L</t>
  </si>
  <si>
    <t>9214/L</t>
  </si>
  <si>
    <t>9231/L</t>
  </si>
  <si>
    <t>9231/Larix</t>
  </si>
  <si>
    <t>9233/Larix</t>
  </si>
  <si>
    <t>9233/R</t>
  </si>
  <si>
    <t>9233/L</t>
  </si>
  <si>
    <t>9239/L</t>
  </si>
  <si>
    <t>9241/L</t>
  </si>
  <si>
    <t>9242/L</t>
  </si>
  <si>
    <t>Зеленая яшма (глянец)   с з/п</t>
  </si>
  <si>
    <t>Куприт (глянец)   с з/п</t>
  </si>
  <si>
    <t>Минерал (глянец)  с з/п</t>
  </si>
  <si>
    <t xml:space="preserve">Фантазия  </t>
  </si>
  <si>
    <t>Фантазия (глянец)  с з/п</t>
  </si>
  <si>
    <t>Восход солнца (глянец) с з/п</t>
  </si>
  <si>
    <t>Солнечный свет (глянец) с з/п</t>
  </si>
  <si>
    <t xml:space="preserve">Розовый коралл  (глянец) с з/п </t>
  </si>
  <si>
    <t xml:space="preserve">Розовый коралл  </t>
  </si>
  <si>
    <t>Перламутр (глянец)  с з/п</t>
  </si>
  <si>
    <t>Бежевая фантазия (глянец) с з/п</t>
  </si>
  <si>
    <t>Красная фантазия (глянец) с з/п</t>
  </si>
  <si>
    <t>Бронза (глянец)  с з/п</t>
  </si>
  <si>
    <t xml:space="preserve">Роза Версаля(глянец)  с з/п  </t>
  </si>
  <si>
    <t>Норка</t>
  </si>
  <si>
    <t>Темпера (глянец) с з/п</t>
  </si>
  <si>
    <t>Бархатная  зелень (гл-ц)  с з/п</t>
  </si>
  <si>
    <t>Беж  перламутр(глянец)  с з/п</t>
  </si>
  <si>
    <t>Пастель Верлен (глянец)  с з/п</t>
  </si>
  <si>
    <t>Шафран (глянец)  с з/п</t>
  </si>
  <si>
    <t>Каркадское море (глянец) с з/п</t>
  </si>
  <si>
    <t>Лакриция (глянец) (глянец) с з/п</t>
  </si>
  <si>
    <t>Гранат (глянец) (глянец) с з/п</t>
  </si>
  <si>
    <t>Морская  гладь (глянец)  с з/п</t>
  </si>
  <si>
    <t>Паприка (глянец)  с з/п</t>
  </si>
  <si>
    <t xml:space="preserve">Серебро </t>
  </si>
  <si>
    <t xml:space="preserve">Черный металик (глянец) с з/п  </t>
  </si>
  <si>
    <t xml:space="preserve">Натуральный лен </t>
  </si>
  <si>
    <t xml:space="preserve">Кремовый лен </t>
  </si>
  <si>
    <t>Белый лен</t>
  </si>
  <si>
    <t xml:space="preserve">Галактика </t>
  </si>
  <si>
    <t xml:space="preserve">Графит  </t>
  </si>
  <si>
    <t>Золото (глянец)  с з/п</t>
  </si>
  <si>
    <t xml:space="preserve">Золото  </t>
  </si>
  <si>
    <t xml:space="preserve">Лен черный  </t>
  </si>
  <si>
    <t xml:space="preserve">Серый лен </t>
  </si>
  <si>
    <t xml:space="preserve">GALAXY белый гл. с з/п </t>
  </si>
  <si>
    <t>GALAXY черный гл. с з/п</t>
  </si>
  <si>
    <t xml:space="preserve">GALAXY гранитс мат. з/п </t>
  </si>
  <si>
    <t xml:space="preserve">GALAXY гранитс гл. з/п </t>
  </si>
  <si>
    <t xml:space="preserve">FLASH ледяной феерверк гл. с з/п </t>
  </si>
  <si>
    <t xml:space="preserve">FLASH капучино со льдом гл. с з/п </t>
  </si>
  <si>
    <t xml:space="preserve">FLASH ночной феерверк гл. с з/п </t>
  </si>
  <si>
    <t xml:space="preserve">FLASH искрящийся лайм гл. с з/п </t>
  </si>
  <si>
    <t xml:space="preserve">FLASH  рубиновый феерверк гл. с з/п </t>
  </si>
  <si>
    <t xml:space="preserve">FLASH вечерний салют гл. с з/п </t>
  </si>
  <si>
    <t xml:space="preserve">FLASH лазурный феерверк  гл. с з/п </t>
  </si>
  <si>
    <t>ALU MAGIC черный гл.  с з/п</t>
  </si>
  <si>
    <t>ALU MAGIC красный гл.  с з/п</t>
  </si>
  <si>
    <t xml:space="preserve">LINEA ледяной дождь гл. с  з/п </t>
  </si>
  <si>
    <t xml:space="preserve">LINEA ледяной дождь  з/п </t>
  </si>
  <si>
    <t xml:space="preserve">LINEA ночной дождь  з/п </t>
  </si>
  <si>
    <t>LINEA ночной дождь мат c з/п</t>
  </si>
  <si>
    <t xml:space="preserve">LINEA ночной дождь гл. с  з/п </t>
  </si>
  <si>
    <t xml:space="preserve">LINEA рубиновый дождь гл. с  з/п </t>
  </si>
  <si>
    <t xml:space="preserve">LINEA  лиловый дождь гл. с  з/п </t>
  </si>
  <si>
    <t xml:space="preserve">LINEA фиолетовый дождь гл. с  з/п </t>
  </si>
  <si>
    <t xml:space="preserve">Розовый коралл  New </t>
  </si>
  <si>
    <t xml:space="preserve">Роза Версаля  New </t>
  </si>
  <si>
    <t xml:space="preserve">Лазурит (глянец) с з/п  </t>
  </si>
  <si>
    <t xml:space="preserve">Хризолит (глянец) с з/п  </t>
  </si>
  <si>
    <t xml:space="preserve">Графит (глянец) с з/п  </t>
  </si>
  <si>
    <t>Зеленый металл NEW 2015</t>
  </si>
  <si>
    <t>Синий металл NEW 2015</t>
  </si>
  <si>
    <t>Охра NEW 2015</t>
  </si>
  <si>
    <t>Белый пергамент NEW 2015</t>
  </si>
  <si>
    <t>Серый пергамент NEW 2015</t>
  </si>
  <si>
    <t>Камни (минералы)</t>
  </si>
  <si>
    <t>0997/Q</t>
  </si>
  <si>
    <t>0998/TF</t>
  </si>
  <si>
    <t>3134/TF</t>
  </si>
  <si>
    <t>3166/TF</t>
  </si>
  <si>
    <t>3173/TF</t>
  </si>
  <si>
    <t>3185/Q</t>
  </si>
  <si>
    <t>3194/E</t>
  </si>
  <si>
    <t>3195/E</t>
  </si>
  <si>
    <t>3210/Q</t>
  </si>
  <si>
    <t xml:space="preserve">3226/Mika </t>
  </si>
  <si>
    <t>3236/R</t>
  </si>
  <si>
    <t>3237/E</t>
  </si>
  <si>
    <t>3237/Сlif</t>
  </si>
  <si>
    <t>3241/E</t>
  </si>
  <si>
    <t>3276/Fl</t>
  </si>
  <si>
    <t>3294/Fl</t>
  </si>
  <si>
    <t>3297/Fl</t>
  </si>
  <si>
    <t>3330/Fl</t>
  </si>
  <si>
    <t>3302/Mika</t>
  </si>
  <si>
    <t>3324/Mika</t>
  </si>
  <si>
    <t>3326/Mika</t>
  </si>
  <si>
    <t>3327/Mika</t>
  </si>
  <si>
    <t>3328/Mika</t>
  </si>
  <si>
    <t>3329/Mika</t>
  </si>
  <si>
    <t>3340/Mika</t>
  </si>
  <si>
    <t>3341/Mika</t>
  </si>
  <si>
    <t>3342/Mika</t>
  </si>
  <si>
    <t>3343/Mika</t>
  </si>
  <si>
    <t>3346/L</t>
  </si>
  <si>
    <t>3347/Luna</t>
  </si>
  <si>
    <t>3349/Luna</t>
  </si>
  <si>
    <t>3354/Luna</t>
  </si>
  <si>
    <t>3355/Luna</t>
  </si>
  <si>
    <t>3358/Mika</t>
  </si>
  <si>
    <t>3363/Luna</t>
  </si>
  <si>
    <t>3369/Luna</t>
  </si>
  <si>
    <t>3375/Luna</t>
  </si>
  <si>
    <t>3376/Luna</t>
  </si>
  <si>
    <t>3377/Luna</t>
  </si>
  <si>
    <t>3378/Mika</t>
  </si>
  <si>
    <t>3379/Mika</t>
  </si>
  <si>
    <t>3381/Luna</t>
  </si>
  <si>
    <t>3382/Luna</t>
  </si>
  <si>
    <t>3384/Luna</t>
  </si>
  <si>
    <t>3385/Luna</t>
  </si>
  <si>
    <t>3386/Luna</t>
  </si>
  <si>
    <t xml:space="preserve">Черный селен </t>
  </si>
  <si>
    <t xml:space="preserve">Серый селен </t>
  </si>
  <si>
    <t xml:space="preserve">Ниагара розовый  </t>
  </si>
  <si>
    <t xml:space="preserve">Мрамор билбао </t>
  </si>
  <si>
    <t xml:space="preserve">Крошка </t>
  </si>
  <si>
    <t>Кашмир кристалл</t>
  </si>
  <si>
    <t xml:space="preserve">Лунный камень </t>
  </si>
  <si>
    <t>Кремовый кашемир</t>
  </si>
  <si>
    <t xml:space="preserve">Тускус черный   </t>
  </si>
  <si>
    <t xml:space="preserve">Мягкий беж  (мат.)   </t>
  </si>
  <si>
    <t xml:space="preserve">Белый камень </t>
  </si>
  <si>
    <t xml:space="preserve">Белый камень   </t>
  </si>
  <si>
    <t xml:space="preserve">Мягкий камень голубой   </t>
  </si>
  <si>
    <t xml:space="preserve">Гранит  </t>
  </si>
  <si>
    <t xml:space="preserve">Вулканический камень  </t>
  </si>
  <si>
    <t xml:space="preserve">Вулканический базальт </t>
  </si>
  <si>
    <t xml:space="preserve">Коричневый базальт </t>
  </si>
  <si>
    <t>Пепельный базальт</t>
  </si>
  <si>
    <t xml:space="preserve">Красный базальт </t>
  </si>
  <si>
    <t xml:space="preserve">Мрамор Каррара </t>
  </si>
  <si>
    <t xml:space="preserve">Белый шунгит </t>
  </si>
  <si>
    <t xml:space="preserve">Песчаник "Дракон"  </t>
  </si>
  <si>
    <t xml:space="preserve">Песчаник светло-серый  </t>
  </si>
  <si>
    <t xml:space="preserve">Белый доломит </t>
  </si>
  <si>
    <t xml:space="preserve">Королевский порфир </t>
  </si>
  <si>
    <t xml:space="preserve">Шунгит </t>
  </si>
  <si>
    <t xml:space="preserve">Камень белый   </t>
  </si>
  <si>
    <t xml:space="preserve">Терракотовый парфир   </t>
  </si>
  <si>
    <t xml:space="preserve">Рыжий парфир   </t>
  </si>
  <si>
    <t xml:space="preserve">Натуральный парфир   </t>
  </si>
  <si>
    <t xml:space="preserve">Кремовый парфир   </t>
  </si>
  <si>
    <t xml:space="preserve">Средниземноморский парфир   </t>
  </si>
  <si>
    <t xml:space="preserve">Серый парфир   </t>
  </si>
  <si>
    <t xml:space="preserve">Вулканический песок   </t>
  </si>
  <si>
    <t xml:space="preserve">Белый парфир   </t>
  </si>
  <si>
    <t>Песочный белый NEW 2015</t>
  </si>
  <si>
    <t>Римский травертин NEW 2015</t>
  </si>
  <si>
    <t>Канкун NEW 2015</t>
  </si>
  <si>
    <t>Французский мрамор NEW 2015</t>
  </si>
  <si>
    <t>Бежевый антик NEW 2015</t>
  </si>
  <si>
    <t>Серый антик NEW 2015</t>
  </si>
  <si>
    <t>Бразильский агат NEW 2015</t>
  </si>
  <si>
    <t>Марокканский NEW 2015</t>
  </si>
  <si>
    <t>Твид красный NEW 2015</t>
  </si>
  <si>
    <t>Твид кремовый NEW 2015</t>
  </si>
  <si>
    <t>Твид коричневый NEW 2015</t>
  </si>
  <si>
    <t>Деревянные декоры</t>
  </si>
  <si>
    <t>1860/L</t>
  </si>
  <si>
    <t>1886/E</t>
  </si>
  <si>
    <t>1902/L</t>
  </si>
  <si>
    <t>1909/L</t>
  </si>
  <si>
    <t>1911/L</t>
  </si>
  <si>
    <t>1930/E</t>
  </si>
  <si>
    <t>3309/Ghibli</t>
  </si>
  <si>
    <t>3310/Ghibli</t>
  </si>
  <si>
    <t>4071/E</t>
  </si>
  <si>
    <t>4071/L</t>
  </si>
  <si>
    <t>4071/Larix</t>
  </si>
  <si>
    <t>4123/E</t>
  </si>
  <si>
    <t>4123/L</t>
  </si>
  <si>
    <t>4177/E</t>
  </si>
  <si>
    <t>4266/L</t>
  </si>
  <si>
    <t>4268/L</t>
  </si>
  <si>
    <t>4303/Larix</t>
  </si>
  <si>
    <t>4367/Е</t>
  </si>
  <si>
    <t>4367/Ghibli</t>
  </si>
  <si>
    <t>4384/E</t>
  </si>
  <si>
    <t>4384/Cibli</t>
  </si>
  <si>
    <t>4390/Larix</t>
  </si>
  <si>
    <t>4412/Е</t>
  </si>
  <si>
    <t>4412/Cibli</t>
  </si>
  <si>
    <t>4416/Е</t>
  </si>
  <si>
    <t>4416/Larix</t>
  </si>
  <si>
    <t>4417/Е</t>
  </si>
  <si>
    <t>4417/L</t>
  </si>
  <si>
    <t>4419/Е</t>
  </si>
  <si>
    <t>4419/L</t>
  </si>
  <si>
    <t>4479/L</t>
  </si>
  <si>
    <t>4483/Larix</t>
  </si>
  <si>
    <t>4484/Larix</t>
  </si>
  <si>
    <t>4485/Larix</t>
  </si>
  <si>
    <t>4486/Larix</t>
  </si>
  <si>
    <t>4490/Fl</t>
  </si>
  <si>
    <t>4492/Fl</t>
  </si>
  <si>
    <t>4494/L</t>
  </si>
  <si>
    <t>4496/L</t>
  </si>
  <si>
    <t>4511/Larix</t>
  </si>
  <si>
    <t>4512/Aleve</t>
  </si>
  <si>
    <t>4512/Pes</t>
  </si>
  <si>
    <t>4513/Larix</t>
  </si>
  <si>
    <t>4514/Larix</t>
  </si>
  <si>
    <t>4514/Pes</t>
  </si>
  <si>
    <t>4514/Aleve</t>
  </si>
  <si>
    <t>4515/Larix</t>
  </si>
  <si>
    <t>4517/Е</t>
  </si>
  <si>
    <t>4519/Aleve</t>
  </si>
  <si>
    <t>4519/Larix</t>
  </si>
  <si>
    <t>4519/Pes</t>
  </si>
  <si>
    <t>4521/Aleve</t>
  </si>
  <si>
    <t>4521/Pes</t>
  </si>
  <si>
    <t>4526/Aleve</t>
  </si>
  <si>
    <t>4530/NKD</t>
  </si>
  <si>
    <t>4533/NKD</t>
  </si>
  <si>
    <t>4534/NKD</t>
  </si>
  <si>
    <t>4536/Aleve</t>
  </si>
  <si>
    <t>4538/Aleve</t>
  </si>
  <si>
    <t>4538/L</t>
  </si>
  <si>
    <t>4539/Aleve</t>
  </si>
  <si>
    <t>4539/L</t>
  </si>
  <si>
    <t>4548/L</t>
  </si>
  <si>
    <t>4557/Larix</t>
  </si>
  <si>
    <t>4558/Larix</t>
  </si>
  <si>
    <t>4571/Aleve</t>
  </si>
  <si>
    <t>4571/L</t>
  </si>
  <si>
    <t>4572/Aleve</t>
  </si>
  <si>
    <t>4572/L</t>
  </si>
  <si>
    <t>4573/Aleve</t>
  </si>
  <si>
    <t>4574/Aleve</t>
  </si>
  <si>
    <t>4575/Larix</t>
  </si>
  <si>
    <t>Розовая радика(глянец) с з/п</t>
  </si>
  <si>
    <t xml:space="preserve">Итальянский орех </t>
  </si>
  <si>
    <t>Коричневая радика (глянец) с з/п</t>
  </si>
  <si>
    <t>Миндальная радика (глянец) с з/п</t>
  </si>
  <si>
    <t>Олеандр (глянец) с з/п</t>
  </si>
  <si>
    <t xml:space="preserve">Желтый клен (мат.)   </t>
  </si>
  <si>
    <t xml:space="preserve">Чибли бежевый </t>
  </si>
  <si>
    <t xml:space="preserve">Чибли коричневый </t>
  </si>
  <si>
    <t>Выбеленный дуб</t>
  </si>
  <si>
    <t>Выбеленный дуб(глянец) с з/п</t>
  </si>
  <si>
    <t xml:space="preserve">Выбеленный дуб   </t>
  </si>
  <si>
    <t xml:space="preserve">Дерево Амазонки </t>
  </si>
  <si>
    <t>Дерево Амазонки (глянец) с з/п</t>
  </si>
  <si>
    <t xml:space="preserve">Светлый бук    </t>
  </si>
  <si>
    <t>Светлое дерево (глянец) с з/п</t>
  </si>
  <si>
    <t>Белый ясень (глянец) с з/п</t>
  </si>
  <si>
    <t xml:space="preserve">Орех   </t>
  </si>
  <si>
    <t xml:space="preserve">Дуб Рона </t>
  </si>
  <si>
    <t xml:space="preserve">Дуб Рона   </t>
  </si>
  <si>
    <t xml:space="preserve">Венге   </t>
  </si>
  <si>
    <t>Зебрано натуральная</t>
  </si>
  <si>
    <t>Бамбук Дакка</t>
  </si>
  <si>
    <t xml:space="preserve">Бамбук Дакка   </t>
  </si>
  <si>
    <t>Дерево Мокка</t>
  </si>
  <si>
    <t xml:space="preserve">Дерево Мокка   </t>
  </si>
  <si>
    <t xml:space="preserve">Темный дуб </t>
  </si>
  <si>
    <t>Темный дуб (глянец) с з/п</t>
  </si>
  <si>
    <t xml:space="preserve">Светлый дуб </t>
  </si>
  <si>
    <t>Светлый дуб (глянец) с з/п</t>
  </si>
  <si>
    <t xml:space="preserve">Ольха (глянец) с з/п  </t>
  </si>
  <si>
    <t xml:space="preserve">Тропический бамбук  </t>
  </si>
  <si>
    <t xml:space="preserve">Мокрый зембрано   </t>
  </si>
  <si>
    <t xml:space="preserve">Кора зембрано   </t>
  </si>
  <si>
    <t xml:space="preserve">Мокрый тросник   </t>
  </si>
  <si>
    <t xml:space="preserve">Черная палуба   </t>
  </si>
  <si>
    <t xml:space="preserve">Палуба моренный дуб   </t>
  </si>
  <si>
    <t xml:space="preserve">Каштановый феникс (глянец) с з/п  </t>
  </si>
  <si>
    <t xml:space="preserve">Лаутер (глянец) с з/п  </t>
  </si>
  <si>
    <t xml:space="preserve">Дымчатый дуб   </t>
  </si>
  <si>
    <t xml:space="preserve"> Дуб Баррик </t>
  </si>
  <si>
    <t xml:space="preserve">Дуб Баррик </t>
  </si>
  <si>
    <t xml:space="preserve">Серая сосна   </t>
  </si>
  <si>
    <t xml:space="preserve">Дуб Смирне  </t>
  </si>
  <si>
    <t xml:space="preserve">Белая сосна   </t>
  </si>
  <si>
    <t xml:space="preserve">Древесный уголь  </t>
  </si>
  <si>
    <t xml:space="preserve">Габсбурский дуб  </t>
  </si>
  <si>
    <t xml:space="preserve">Дуб Габсбургский  </t>
  </si>
  <si>
    <t xml:space="preserve">Ясень Американский  </t>
  </si>
  <si>
    <t xml:space="preserve">Дуб Визоне  </t>
  </si>
  <si>
    <t xml:space="preserve">Дуб натуральный  </t>
  </si>
  <si>
    <t xml:space="preserve">Старый дуб Декапе  </t>
  </si>
  <si>
    <t xml:space="preserve">Венге Золото  </t>
  </si>
  <si>
    <t xml:space="preserve">Патинированный дуб светлый  </t>
  </si>
  <si>
    <t xml:space="preserve">Патинированный дуб светлый (гл) с з/п </t>
  </si>
  <si>
    <t xml:space="preserve">Патинированный дуб средний  </t>
  </si>
  <si>
    <t xml:space="preserve">Патинированный дуб средний (гл) с з/п  </t>
  </si>
  <si>
    <t xml:space="preserve">Вяз темный (гл) с з/п  </t>
  </si>
  <si>
    <t xml:space="preserve">Норвежский дуб   </t>
  </si>
  <si>
    <t xml:space="preserve">Мареный дуб   </t>
  </si>
  <si>
    <t>Венге люкс NEW 2015</t>
  </si>
  <si>
    <t>Лиственница АМУР NEW 2015</t>
  </si>
  <si>
    <t>Скальный дуб NEW 2015</t>
  </si>
  <si>
    <t>Зимний дуб NEW 2015</t>
  </si>
  <si>
    <t>Дубовая роща NEW 2015</t>
  </si>
  <si>
    <t>Белый</t>
  </si>
  <si>
    <t>Черный</t>
  </si>
  <si>
    <t>Сирень</t>
  </si>
  <si>
    <t>Желтый</t>
  </si>
  <si>
    <t>Оранжевый</t>
  </si>
  <si>
    <t>Красный</t>
  </si>
  <si>
    <t>Оливковый</t>
  </si>
  <si>
    <t>Лазурный</t>
  </si>
  <si>
    <t>Лайм</t>
  </si>
  <si>
    <t>Золото</t>
  </si>
  <si>
    <t>Серая волна</t>
  </si>
  <si>
    <t>Шторм</t>
  </si>
  <si>
    <t>Дуб Сонома</t>
  </si>
  <si>
    <t>Венге Мали</t>
  </si>
  <si>
    <t>Травертин</t>
  </si>
  <si>
    <t>Серый камень</t>
  </si>
  <si>
    <t>Корень вяза</t>
  </si>
  <si>
    <t>Цена фасадов за кв.м./ наценка за нестандарт %</t>
  </si>
  <si>
    <t>Фасад коллекция М-19 PAN FASAD</t>
  </si>
  <si>
    <t>Фасад Категория № 3,4 ЗОВ-Древ</t>
  </si>
  <si>
    <t>Фасад Категория № 5 ЗОВ-Древ</t>
  </si>
  <si>
    <t>Фасад Категория № 6,7 ЗОВ-Древ</t>
  </si>
  <si>
    <t>КАТЕГОРИИ ФАСАДОВ ИЗ HPL ПЛАСТИКА ABET</t>
  </si>
  <si>
    <t>STD</t>
  </si>
  <si>
    <t>571/L*</t>
  </si>
  <si>
    <t xml:space="preserve">Карбон чёрный </t>
  </si>
  <si>
    <t xml:space="preserve">1920/Z  </t>
  </si>
  <si>
    <t>Сатурн</t>
  </si>
  <si>
    <t xml:space="preserve">1921/Z  </t>
  </si>
  <si>
    <t>Венера</t>
  </si>
  <si>
    <t>1901/GW</t>
  </si>
  <si>
    <t xml:space="preserve"> Дуб австрийский </t>
  </si>
  <si>
    <t xml:space="preserve">1905/GW </t>
  </si>
  <si>
    <t>Дуб кофейный</t>
  </si>
  <si>
    <t xml:space="preserve">1907/GW </t>
  </si>
  <si>
    <t>Морская соль</t>
  </si>
  <si>
    <t xml:space="preserve">1910/CL </t>
  </si>
  <si>
    <t>Кофе</t>
  </si>
  <si>
    <t>313/MD</t>
  </si>
  <si>
    <t>406/MD</t>
  </si>
  <si>
    <t>Белая весна</t>
  </si>
  <si>
    <t>414/MD</t>
  </si>
  <si>
    <t>Песок</t>
  </si>
  <si>
    <t>421/MD</t>
  </si>
  <si>
    <t>431/MD</t>
  </si>
  <si>
    <t>478/MD</t>
  </si>
  <si>
    <t>879/MD</t>
  </si>
  <si>
    <t>Серый графит</t>
  </si>
  <si>
    <t>898/MD</t>
  </si>
  <si>
    <t>Бруно Фиандра</t>
  </si>
  <si>
    <t>1365/MD</t>
  </si>
  <si>
    <t>Орех топ</t>
  </si>
  <si>
    <t>Вишня розовая</t>
  </si>
  <si>
    <t>1661/MD</t>
  </si>
  <si>
    <t>Дуб горный</t>
  </si>
  <si>
    <t>1666/MD</t>
  </si>
  <si>
    <t>Бук Америка</t>
  </si>
  <si>
    <t>1677/MD</t>
  </si>
  <si>
    <t xml:space="preserve">Клён </t>
  </si>
  <si>
    <t>PF</t>
  </si>
  <si>
    <t>Бежевый</t>
  </si>
  <si>
    <t>330/GW</t>
  </si>
  <si>
    <t>Венги банги</t>
  </si>
  <si>
    <t>381/GW</t>
  </si>
  <si>
    <t>Дуглас светлый</t>
  </si>
  <si>
    <t>387/GW</t>
  </si>
  <si>
    <t>Дуглас тёмный</t>
  </si>
  <si>
    <t>406/GW</t>
  </si>
  <si>
    <t>630/GW</t>
  </si>
  <si>
    <t>Орех Эллеро</t>
  </si>
  <si>
    <t>631/GW</t>
  </si>
  <si>
    <t>Тик плиссе</t>
  </si>
  <si>
    <t>633/GW</t>
  </si>
  <si>
    <t>Лимба золотая</t>
  </si>
  <si>
    <t>634/GW</t>
  </si>
  <si>
    <t>Лимба тёмная</t>
  </si>
  <si>
    <t>639/GW</t>
  </si>
  <si>
    <t>Вяз Монтана</t>
  </si>
  <si>
    <t>Роза Виола</t>
  </si>
  <si>
    <t>837/GW</t>
  </si>
  <si>
    <t>Сармьенто</t>
  </si>
  <si>
    <t>Серый альпака</t>
  </si>
  <si>
    <t>879/GW</t>
  </si>
  <si>
    <t>1391/GW</t>
  </si>
  <si>
    <t>Вяз Гренобль</t>
  </si>
  <si>
    <t>1392/GW</t>
  </si>
  <si>
    <t>Орех Мокко</t>
  </si>
  <si>
    <t>1393/GW</t>
  </si>
  <si>
    <t>Орех Сарацин</t>
  </si>
  <si>
    <t>130/S</t>
  </si>
  <si>
    <t>406/S</t>
  </si>
  <si>
    <t>Белый лёд</t>
  </si>
  <si>
    <t>410/L*</t>
  </si>
  <si>
    <t>410/S</t>
  </si>
  <si>
    <t>411/S</t>
  </si>
  <si>
    <t>412/S*</t>
  </si>
  <si>
    <t>Слоновая кость</t>
  </si>
  <si>
    <t>414/S*</t>
  </si>
  <si>
    <t>416/S*</t>
  </si>
  <si>
    <t>421/L*</t>
  </si>
  <si>
    <t>421/Z</t>
  </si>
  <si>
    <t>423/S*</t>
  </si>
  <si>
    <t>Фиолетовый Мадрас</t>
  </si>
  <si>
    <t>424/L*</t>
  </si>
  <si>
    <t>Фиолетовый закат</t>
  </si>
  <si>
    <t>425/L*</t>
  </si>
  <si>
    <t>Лиловый вереск</t>
  </si>
  <si>
    <t>425/S*</t>
  </si>
  <si>
    <t>428/S*</t>
  </si>
  <si>
    <t>Синий электрик</t>
  </si>
  <si>
    <t>430/L*</t>
  </si>
  <si>
    <t>Лиловый джемени</t>
  </si>
  <si>
    <t>430/S*</t>
  </si>
  <si>
    <t>431/L*</t>
  </si>
  <si>
    <t>431/S*</t>
  </si>
  <si>
    <t>432/L*</t>
  </si>
  <si>
    <t>Терра охра</t>
  </si>
  <si>
    <t>435/L*</t>
  </si>
  <si>
    <t>Красный антик</t>
  </si>
  <si>
    <t>435/S*</t>
  </si>
  <si>
    <t>437/S*</t>
  </si>
  <si>
    <t>Джунгли</t>
  </si>
  <si>
    <t>440/S*</t>
  </si>
  <si>
    <t>Зелёный бильярд</t>
  </si>
  <si>
    <t>441/L*</t>
  </si>
  <si>
    <t>441/S*</t>
  </si>
  <si>
    <t>445/S*</t>
  </si>
  <si>
    <t>Светло-зелёный</t>
  </si>
  <si>
    <t>446/S*</t>
  </si>
  <si>
    <t>Зелёная пастель</t>
  </si>
  <si>
    <t>451/L*</t>
  </si>
  <si>
    <t>Вечнозелёный</t>
  </si>
  <si>
    <t>451/S*</t>
  </si>
  <si>
    <t>454/S*</t>
  </si>
  <si>
    <t>Карибский зелёный</t>
  </si>
  <si>
    <t>460/S*</t>
  </si>
  <si>
    <t>Молодая трава</t>
  </si>
  <si>
    <t>463/S*</t>
  </si>
  <si>
    <t>Жёлтое яблоко</t>
  </si>
  <si>
    <t>475/S*</t>
  </si>
  <si>
    <t>Жемчужно-серый</t>
  </si>
  <si>
    <t>477/S*</t>
  </si>
  <si>
    <t>Серый</t>
  </si>
  <si>
    <t>478/S*</t>
  </si>
  <si>
    <t>484/L*</t>
  </si>
  <si>
    <t>Синий сапфир</t>
  </si>
  <si>
    <t>484/S*</t>
  </si>
  <si>
    <t>494/S*</t>
  </si>
  <si>
    <t>Бугенвиллия</t>
  </si>
  <si>
    <t>801/S*</t>
  </si>
  <si>
    <t>Голубой</t>
  </si>
  <si>
    <t>810/S</t>
  </si>
  <si>
    <t>Белый мини</t>
  </si>
  <si>
    <t>812/L*</t>
  </si>
  <si>
    <t>812/S*</t>
  </si>
  <si>
    <t>813/S*</t>
  </si>
  <si>
    <t>Бежевый Манхеттен</t>
  </si>
  <si>
    <t>823/S*</t>
  </si>
  <si>
    <t>Красное танго</t>
  </si>
  <si>
    <t>830/L*</t>
  </si>
  <si>
    <t>Розовый</t>
  </si>
  <si>
    <t>830/S*</t>
  </si>
  <si>
    <t>834/L*</t>
  </si>
  <si>
    <t>Рябина</t>
  </si>
  <si>
    <t>834/S*</t>
  </si>
  <si>
    <t>835/S*</t>
  </si>
  <si>
    <t>Оранжевый каньон</t>
  </si>
  <si>
    <t>836/S*</t>
  </si>
  <si>
    <t>Красная слива</t>
  </si>
  <si>
    <t>838/S*</t>
  </si>
  <si>
    <t>Синий примарио</t>
  </si>
  <si>
    <t>842/S*</t>
  </si>
  <si>
    <t>Зелёная аква</t>
  </si>
  <si>
    <t>845/S*</t>
  </si>
  <si>
    <t>Зелёный Версаль</t>
  </si>
  <si>
    <t>846/L*</t>
  </si>
  <si>
    <t>Бирюза</t>
  </si>
  <si>
    <t xml:space="preserve">846/S* </t>
  </si>
  <si>
    <t>851/S*</t>
  </si>
  <si>
    <t>Синий кобальт</t>
  </si>
  <si>
    <t>852/Soft*</t>
  </si>
  <si>
    <t>Ночное небо</t>
  </si>
  <si>
    <t>853/S*</t>
  </si>
  <si>
    <t>Синий космос</t>
  </si>
  <si>
    <t>858/S*</t>
  </si>
  <si>
    <t>Голубой барвинок</t>
  </si>
  <si>
    <t>859/S*</t>
  </si>
  <si>
    <t>Синий фаянс</t>
  </si>
  <si>
    <t>861/S*</t>
  </si>
  <si>
    <t>Жёлтый леденец</t>
  </si>
  <si>
    <t>862/S*</t>
  </si>
  <si>
    <t>Жёлтая саванна</t>
  </si>
  <si>
    <t>869/S*</t>
  </si>
  <si>
    <t>870/S*</t>
  </si>
  <si>
    <t>871/S*</t>
  </si>
  <si>
    <t>Тёмно-серый</t>
  </si>
  <si>
    <t>879/S*</t>
  </si>
  <si>
    <t>879/Soft*</t>
  </si>
  <si>
    <t>892/L*</t>
  </si>
  <si>
    <t>Кэмел</t>
  </si>
  <si>
    <t>892/S*</t>
  </si>
  <si>
    <t>894/L*</t>
  </si>
  <si>
    <t>Фиолетовый дым</t>
  </si>
  <si>
    <t>894/S*</t>
  </si>
  <si>
    <t>898/L*</t>
  </si>
  <si>
    <t>898/S*</t>
  </si>
  <si>
    <t>1801/S*</t>
  </si>
  <si>
    <t>Желтая охра</t>
  </si>
  <si>
    <t>1821/L*</t>
  </si>
  <si>
    <t>Лиловая мистика</t>
  </si>
  <si>
    <t>1821/S*</t>
  </si>
  <si>
    <t xml:space="preserve">1823/L* </t>
  </si>
  <si>
    <t>Зелёная чаща</t>
  </si>
  <si>
    <t>1823/S*</t>
  </si>
  <si>
    <t>1825/L*</t>
  </si>
  <si>
    <t>Розовый истинный</t>
  </si>
  <si>
    <t>1825/S*</t>
  </si>
  <si>
    <t>1826/L*</t>
  </si>
  <si>
    <t xml:space="preserve"> Капуччино</t>
  </si>
  <si>
    <t>1826/S*</t>
  </si>
  <si>
    <t>1827/L*</t>
  </si>
  <si>
    <t>Колокольчик</t>
  </si>
  <si>
    <t>1827/S*</t>
  </si>
  <si>
    <t>406/HL*</t>
  </si>
  <si>
    <t>406/L</t>
  </si>
  <si>
    <t>414/HL*</t>
  </si>
  <si>
    <t>414/L</t>
  </si>
  <si>
    <t>421/HL*</t>
  </si>
  <si>
    <t>427/HL*</t>
  </si>
  <si>
    <t>Пурпурный</t>
  </si>
  <si>
    <t>427/L</t>
  </si>
  <si>
    <t>460/HL*</t>
  </si>
  <si>
    <t>460/L</t>
  </si>
  <si>
    <t>475/HL*</t>
  </si>
  <si>
    <t xml:space="preserve">Белый мини </t>
  </si>
  <si>
    <t xml:space="preserve">810/HL </t>
  </si>
  <si>
    <t xml:space="preserve">810/L </t>
  </si>
  <si>
    <t>813/HL*</t>
  </si>
  <si>
    <t>813/L</t>
  </si>
  <si>
    <t>835/HL*</t>
  </si>
  <si>
    <t>Оранжевый Каньон</t>
  </si>
  <si>
    <t>835/L</t>
  </si>
  <si>
    <t>836/HL*</t>
  </si>
  <si>
    <t>836/L</t>
  </si>
  <si>
    <t>845/HL*</t>
  </si>
  <si>
    <t>857/HL*</t>
  </si>
  <si>
    <t>Голубой Миосотис</t>
  </si>
  <si>
    <t>859/HL*</t>
  </si>
  <si>
    <t>860/HL*</t>
  </si>
  <si>
    <t>Жёлтый пайпер</t>
  </si>
  <si>
    <t>860/L</t>
  </si>
  <si>
    <t>861/HL*</t>
  </si>
  <si>
    <t>861/L</t>
  </si>
  <si>
    <t>879/HL*</t>
  </si>
  <si>
    <t>879/L</t>
  </si>
  <si>
    <t xml:space="preserve">406/CL </t>
  </si>
  <si>
    <t xml:space="preserve">421/CL </t>
  </si>
  <si>
    <t>423/MG-2</t>
  </si>
  <si>
    <t>425/MG-2</t>
  </si>
  <si>
    <t>441/MG-2</t>
  </si>
  <si>
    <t>460/MG-2</t>
  </si>
  <si>
    <t xml:space="preserve">879/CL </t>
  </si>
  <si>
    <t>312/N</t>
  </si>
  <si>
    <t>313/Holz</t>
  </si>
  <si>
    <t>313/L*</t>
  </si>
  <si>
    <t>313/ML</t>
  </si>
  <si>
    <t>313/N</t>
  </si>
  <si>
    <t>323/N</t>
  </si>
  <si>
    <t xml:space="preserve">Дуб темный </t>
  </si>
  <si>
    <t>354/L*</t>
  </si>
  <si>
    <t>Махагон</t>
  </si>
  <si>
    <t>354/N</t>
  </si>
  <si>
    <t>381/ML</t>
  </si>
  <si>
    <t>382/ML</t>
  </si>
  <si>
    <t>Дуглас средний</t>
  </si>
  <si>
    <t>384/ML</t>
  </si>
  <si>
    <t>Дуб Тоскано</t>
  </si>
  <si>
    <t>384/SD</t>
  </si>
  <si>
    <t>386/N</t>
  </si>
  <si>
    <t>Дуб</t>
  </si>
  <si>
    <t>387/ML</t>
  </si>
  <si>
    <t>387/N</t>
  </si>
  <si>
    <t>388/ML</t>
  </si>
  <si>
    <t>Дуглас выбеленный</t>
  </si>
  <si>
    <t>389/ML</t>
  </si>
  <si>
    <t>Дуглас коричневый</t>
  </si>
  <si>
    <t>391/ML</t>
  </si>
  <si>
    <t>Дуглас</t>
  </si>
  <si>
    <t>392/ML</t>
  </si>
  <si>
    <t>Дуглас пепельный</t>
  </si>
  <si>
    <t>624/N</t>
  </si>
  <si>
    <t>Орех Роэро</t>
  </si>
  <si>
    <t>635/Holz</t>
  </si>
  <si>
    <t>Олива</t>
  </si>
  <si>
    <t>635/L*</t>
  </si>
  <si>
    <t>639/Holz</t>
  </si>
  <si>
    <t>639/L*</t>
  </si>
  <si>
    <t>648/Holz</t>
  </si>
  <si>
    <t>Сантос коричневый</t>
  </si>
  <si>
    <t>648/L*</t>
  </si>
  <si>
    <t>649/Holz</t>
  </si>
  <si>
    <t>Сантос серый</t>
  </si>
  <si>
    <t>649/L*</t>
  </si>
  <si>
    <t>656/N</t>
  </si>
  <si>
    <t>Дуб Теннесси</t>
  </si>
  <si>
    <t>659/ML</t>
  </si>
  <si>
    <t>Сосна Шамбери</t>
  </si>
  <si>
    <t>660/ML</t>
  </si>
  <si>
    <t>Швейцарская сосна</t>
  </si>
  <si>
    <t>661/ML</t>
  </si>
  <si>
    <t>Сосна Савой</t>
  </si>
  <si>
    <t>1306/L*</t>
  </si>
  <si>
    <t>1317/L*</t>
  </si>
  <si>
    <t>Корень тёмный</t>
  </si>
  <si>
    <t>1318/N</t>
  </si>
  <si>
    <t>Восточное дерево</t>
  </si>
  <si>
    <t>1324/N</t>
  </si>
  <si>
    <t>Орех итальянский</t>
  </si>
  <si>
    <t>1329/N</t>
  </si>
  <si>
    <t>Орех Боссеа</t>
  </si>
  <si>
    <t>1354/SD</t>
  </si>
  <si>
    <t>Зебрано</t>
  </si>
  <si>
    <t>1355/N</t>
  </si>
  <si>
    <t>Дуб седой</t>
  </si>
  <si>
    <t>1365/N</t>
  </si>
  <si>
    <t>1367/N</t>
  </si>
  <si>
    <t>Бук Венеция</t>
  </si>
  <si>
    <t>1391/ROOT</t>
  </si>
  <si>
    <t>1392/L*</t>
  </si>
  <si>
    <t>1392/ROOT</t>
  </si>
  <si>
    <t>1393/ROOT</t>
  </si>
  <si>
    <t>1394/SD</t>
  </si>
  <si>
    <t>Вяз жемчужный</t>
  </si>
  <si>
    <t>1395/SD</t>
  </si>
  <si>
    <t>Вяз янтарный</t>
  </si>
  <si>
    <t>1609/SD</t>
  </si>
  <si>
    <t>Вишня Павезе</t>
  </si>
  <si>
    <t>1611/N</t>
  </si>
  <si>
    <t>Вишня светлая</t>
  </si>
  <si>
    <t>1619/SD</t>
  </si>
  <si>
    <t>Дуб поперечный</t>
  </si>
  <si>
    <t>1621/SD</t>
  </si>
  <si>
    <t>Тик мальдивский</t>
  </si>
  <si>
    <t>1637/N</t>
  </si>
  <si>
    <t>Груша морская</t>
  </si>
  <si>
    <t>1643/N</t>
  </si>
  <si>
    <t>1661/N</t>
  </si>
  <si>
    <t>1666/N</t>
  </si>
  <si>
    <t>1677/N</t>
  </si>
  <si>
    <t>Клён</t>
  </si>
  <si>
    <t>546/СL</t>
  </si>
  <si>
    <t>Тиволи темный</t>
  </si>
  <si>
    <t>546/L*</t>
  </si>
  <si>
    <t>547/СL</t>
  </si>
  <si>
    <t>Тиволи светлый</t>
  </si>
  <si>
    <t>547/L*</t>
  </si>
  <si>
    <t>580/L*</t>
  </si>
  <si>
    <t>584/L*</t>
  </si>
  <si>
    <t>Оникс</t>
  </si>
  <si>
    <t>585/L*</t>
  </si>
  <si>
    <t>Оникс бежевый</t>
  </si>
  <si>
    <t>920/L*</t>
  </si>
  <si>
    <t>Турмалин красный</t>
  </si>
  <si>
    <t>924/L*</t>
  </si>
  <si>
    <t>Гранит сардинский</t>
  </si>
  <si>
    <t>931/L*</t>
  </si>
  <si>
    <t xml:space="preserve">933/CL </t>
  </si>
  <si>
    <t xml:space="preserve">1450/CL </t>
  </si>
  <si>
    <t>Бетон</t>
  </si>
  <si>
    <t>Штукатурка</t>
  </si>
  <si>
    <t xml:space="preserve">1453/СL </t>
  </si>
  <si>
    <t>Свинец</t>
  </si>
  <si>
    <t xml:space="preserve">1454/СL </t>
  </si>
  <si>
    <t>Белый папирус</t>
  </si>
  <si>
    <t xml:space="preserve">1455/СL </t>
  </si>
  <si>
    <t>Сланец</t>
  </si>
  <si>
    <t>9088/L*</t>
  </si>
  <si>
    <t>Малахит зелёный</t>
  </si>
  <si>
    <t>9089/L*</t>
  </si>
  <si>
    <t>Малахит синий</t>
  </si>
  <si>
    <t>9574/L*</t>
  </si>
  <si>
    <t>Галактика синяя</t>
  </si>
  <si>
    <t>9575/L*</t>
  </si>
  <si>
    <t>Галактика красная</t>
  </si>
  <si>
    <t>9845/L*</t>
  </si>
  <si>
    <t>Мрамор Каррара</t>
  </si>
  <si>
    <t>Мрамор коричневый</t>
  </si>
  <si>
    <t xml:space="preserve">9875/СL </t>
  </si>
  <si>
    <t>Мрамор  меланж</t>
  </si>
  <si>
    <t xml:space="preserve">9878/СL </t>
  </si>
  <si>
    <t xml:space="preserve">9879/L </t>
  </si>
  <si>
    <t>Мрамор  с прожилками</t>
  </si>
  <si>
    <t xml:space="preserve">9879/СL </t>
  </si>
  <si>
    <t xml:space="preserve">9901/L </t>
  </si>
  <si>
    <t>Камень темный</t>
  </si>
  <si>
    <t xml:space="preserve">9901/СL </t>
  </si>
  <si>
    <t xml:space="preserve">9904/L </t>
  </si>
  <si>
    <t>Камень  серый</t>
  </si>
  <si>
    <t xml:space="preserve">9904/СL </t>
  </si>
  <si>
    <t>9911/L*</t>
  </si>
  <si>
    <t>Мрамор Аврора</t>
  </si>
  <si>
    <t>коллекция Реалто</t>
  </si>
  <si>
    <t>тонировка*</t>
  </si>
  <si>
    <t>покраска*</t>
  </si>
  <si>
    <t>патина*</t>
  </si>
  <si>
    <t>Прямолинейные изделия, за м.кв.</t>
  </si>
  <si>
    <t>фасады ящиков (шуфляда)</t>
  </si>
  <si>
    <t>фасады под застекление (витрина)</t>
  </si>
  <si>
    <t>глухие фасады (дверь)</t>
  </si>
  <si>
    <t>Фасады закругленные, цена за шт.</t>
  </si>
  <si>
    <t>Фасад под стекло H.956х315</t>
  </si>
  <si>
    <t>Фасад под стекло H.910х315</t>
  </si>
  <si>
    <t>Фасад под стекло H.916х315</t>
  </si>
  <si>
    <t>Фасад под стекло H.716х315</t>
  </si>
  <si>
    <t>Фасад H.916х315</t>
  </si>
  <si>
    <t>Фасад H.910х315</t>
  </si>
  <si>
    <t>Фасад H.716х315</t>
  </si>
  <si>
    <t>Витрины с колонами, цена за шт.</t>
  </si>
  <si>
    <t>716*446 шт</t>
  </si>
  <si>
    <t>916*446 шт</t>
  </si>
  <si>
    <t>956*446 шт</t>
  </si>
  <si>
    <t>коллекция 5,8</t>
  </si>
  <si>
    <t>тонировка</t>
  </si>
  <si>
    <t>покраска</t>
  </si>
  <si>
    <t>патина</t>
  </si>
  <si>
    <t xml:space="preserve">витрина с перекрестием  </t>
  </si>
  <si>
    <t>витрины с перекрестием</t>
  </si>
  <si>
    <t>Фасады трапециевидные, цена за шт.</t>
  </si>
  <si>
    <t>Трапециевидные фасады с перекрестием  +20е</t>
  </si>
  <si>
    <t>коллекция 7.6.5</t>
  </si>
  <si>
    <t>фасад 7.6.5Т дверь левый/правый/дуга 7.6.5ТД</t>
  </si>
  <si>
    <t>фасад комбинированный 7.6.5комб. Витрина</t>
  </si>
  <si>
    <t>фасад комбинированный 7.6.5комб решетка</t>
  </si>
  <si>
    <t>дверь арка комби левая (правая).</t>
  </si>
  <si>
    <t>дверь арка левая (правая)</t>
  </si>
  <si>
    <t>комбинированный фасад</t>
  </si>
  <si>
    <t>фасад 7.6.5Т комплект</t>
  </si>
  <si>
    <t xml:space="preserve"> (фасад левый/правый + дуга 7.6.5ТД)</t>
  </si>
  <si>
    <t>коллекция M10</t>
  </si>
  <si>
    <t>коллекция M11</t>
  </si>
  <si>
    <t>коллекция M12</t>
  </si>
  <si>
    <t>коллекция М 15-k1, M15-k2, M15-k3, M15-k4</t>
  </si>
  <si>
    <t xml:space="preserve">   Прямолинейные изделия, за м.кв.</t>
  </si>
  <si>
    <t>фасады ящиков (шуфляда)*</t>
  </si>
  <si>
    <t>глухие фасады (дверь)*</t>
  </si>
  <si>
    <t>*min габариты шуфляды, мм - 296х296</t>
  </si>
  <si>
    <t xml:space="preserve">*min габариты шуфляды, мм - 176х296 </t>
  </si>
  <si>
    <t>коллекция M 16, М 17</t>
  </si>
  <si>
    <t>тонировка, покраска</t>
  </si>
  <si>
    <t>коллекция М 18</t>
  </si>
  <si>
    <t>коллекция M 19</t>
  </si>
  <si>
    <t>тонировка, покраска, патина</t>
  </si>
  <si>
    <t xml:space="preserve">*Виды покрытия </t>
  </si>
  <si>
    <t>ТОНИРОВКА (R31-R37)</t>
  </si>
  <si>
    <t>ПОКРАСКА (R38-R43)</t>
  </si>
  <si>
    <t>ПАТИНА (R1-R30)</t>
  </si>
  <si>
    <t>Коллекции фасадов производства PAN FASAD</t>
  </si>
  <si>
    <t>ТАБЛИЦА СТАНДАРТОВ ДЛЯ КОЛЛЕКЦИИ РЕАЛТО</t>
  </si>
  <si>
    <t xml:space="preserve">     ---</t>
  </si>
  <si>
    <t>Ш</t>
  </si>
  <si>
    <t>ШГ</t>
  </si>
  <si>
    <t>Ш збор-я</t>
  </si>
  <si>
    <t>Д</t>
  </si>
  <si>
    <t>Д/В</t>
  </si>
  <si>
    <t>В</t>
  </si>
  <si>
    <t xml:space="preserve">Д - </t>
  </si>
  <si>
    <t>дверца</t>
  </si>
  <si>
    <t xml:space="preserve">В - </t>
  </si>
  <si>
    <t>витрина</t>
  </si>
  <si>
    <t xml:space="preserve">ШГ - </t>
  </si>
  <si>
    <t>шуфляда гладкая</t>
  </si>
  <si>
    <t>Ш -</t>
  </si>
  <si>
    <t>шуфляда с филенкой</t>
  </si>
  <si>
    <t>1)Максимальный размер дверки или витрины в нестандартном исполнении не должен превышать  высоту или ширину 600мм</t>
  </si>
  <si>
    <t xml:space="preserve">   Например: высота-600,ширина-600,700,800 и т.д.</t>
  </si>
  <si>
    <t xml:space="preserve">                          Ширина-600,высота-600,700,800 и т.д.</t>
  </si>
  <si>
    <t>2) ШГ - шуфляда ГЛАДКАЯ, без фрезеровки внутреннего профиля, текстура материала - ВЕРТИКАЛЬНАЯ</t>
  </si>
  <si>
    <t>3) Шуфляда сборная - по внешнему виду представляет собой дверку с филенкой.</t>
  </si>
  <si>
    <t>4)Минимальная ширина ШГ -40мм</t>
  </si>
  <si>
    <t>5)Минимальная ширина уголка-40х40мм</t>
  </si>
  <si>
    <t>6)Гнутые дверки: ВЫСОТА - 716, 916. Нестандарта нет.</t>
  </si>
  <si>
    <t>7)Гнутые витрины: ВЫСОТА -716, 916, 956. Нестандарт возможен до макс высоты стандартной линейки.</t>
  </si>
  <si>
    <t>8)Все карнизы не более 2,8м.</t>
  </si>
  <si>
    <t>9) мин дверь - 450*242, 284*396; витрина - 284*346</t>
  </si>
  <si>
    <t>ТАБЛИЦА СТАНДАРТОВ ДЛЯ КОЛЛЕКЦИИ 5.8</t>
  </si>
  <si>
    <t>д/В</t>
  </si>
  <si>
    <t>3)Минимальная ширина ШГ -30мм</t>
  </si>
  <si>
    <t>4)Минимальная ширина уголка-30х30мм</t>
  </si>
  <si>
    <t>5)Гнутые дверки: ВЫСОТА - 716, 916. Нестандарт возможен</t>
  </si>
  <si>
    <t>6)Гнутые витрины: ВЫСОТА -716, 916, 956. Нестандарт возможен.</t>
  </si>
  <si>
    <t>7)Все карнизы не более 2,8м.</t>
  </si>
  <si>
    <t>8) В витринах возможно изготовление декоративных накладок на стекло.</t>
  </si>
  <si>
    <t xml:space="preserve">      обозначение: 5.8 Витрина  716х596   1/2 -  первая цифра дроби-накладка верт-я, вторая цифра- накладка гориз-я</t>
  </si>
  <si>
    <t xml:space="preserve">                                    5.8 Витрина  356х596   2/0 - первая цифра дроби-накладка верт-я, вторая цифра- накладка гориз-я</t>
  </si>
  <si>
    <t>9)  мин дверь - 284*296; витрина - 284*296</t>
  </si>
  <si>
    <t>ТАБЛИЦА СТАНДАРТОВ ДЛЯ КОЛЛЕКЦИИ 7.6.5</t>
  </si>
  <si>
    <t>—</t>
  </si>
  <si>
    <t>шг</t>
  </si>
  <si>
    <t>комби фас.</t>
  </si>
  <si>
    <t>комби фас./В</t>
  </si>
  <si>
    <t xml:space="preserve">высота </t>
  </si>
  <si>
    <t>ширина</t>
  </si>
  <si>
    <t>фасад 7.6.5Т комплект( фасад левый/правый + дуга 7.6.5ТД)</t>
  </si>
  <si>
    <t>716 (910,916)</t>
  </si>
  <si>
    <t>596/796/896</t>
  </si>
  <si>
    <t>Максимальная ширина дверок по технологической возможности изготовления производством- 596мм.</t>
  </si>
  <si>
    <t>Дверки размером 356х796 и 356х896 изготавливаются только в варианте "Комбинированный фасад".</t>
  </si>
  <si>
    <t>Размер по ширине этих дверок в нестандартном исполнении от 596мм возможен</t>
  </si>
  <si>
    <t xml:space="preserve"> после согласования стоимости</t>
  </si>
  <si>
    <t xml:space="preserve"> ШГ - шуфляда ГЛАДКАЯ, без фрезеровки внутреннего профиля, текстура материала - ВЕРТИКАЛЬНАЯ</t>
  </si>
  <si>
    <t>Минимальная ширина ШГ -40мм</t>
  </si>
  <si>
    <t>Минимальная ширина уголка-40х40мм</t>
  </si>
  <si>
    <t xml:space="preserve">Гнутые дверки: ВЫСОТА - 716, 916, </t>
  </si>
  <si>
    <t>Гнутые витрины: ВЫСОТА -716, 916, 956. Нестандарт возможен до макс высоты стандартной линейки.</t>
  </si>
  <si>
    <t>Все карнизы не более 2,8м.</t>
  </si>
  <si>
    <t>мин дверь - 450*246; витрина 356*296</t>
  </si>
  <si>
    <t>ТАБЛИЦА СТАНДАРТОВ ДЛЯ КОЛЛЕКЦИИ М-10</t>
  </si>
  <si>
    <t>3) Шуфляда сборная (236х596) - по внешнему виду представляет собой дверку с филенкой.</t>
  </si>
  <si>
    <t>Таблица стандартов соответсвует М-10</t>
  </si>
  <si>
    <t>ТАБЛИЦА СТАНДАРТОВ ДЛЯ КОЛЛЕКЦИИ М-12</t>
  </si>
  <si>
    <t>9)Минимальная ширина дверки в нестандартном исполнении - 310мм</t>
  </si>
  <si>
    <t>Аксесуары для кухонь, цена за шт.</t>
  </si>
  <si>
    <t>Портал</t>
  </si>
  <si>
    <t>Портал 716*446</t>
  </si>
  <si>
    <t>Портал 716*596</t>
  </si>
  <si>
    <t>Решетки вставки для фасадов под стекло</t>
  </si>
  <si>
    <t>Решетка для фасада 956 x 446 (чистый размер 798х288)</t>
  </si>
  <si>
    <t>Решетка для фасада 716 x 446 (чистый размер 558х288)</t>
  </si>
  <si>
    <t>Стыковочный уголок</t>
  </si>
  <si>
    <t>Планка угловая 716 x 40 x 40</t>
  </si>
  <si>
    <t>Бленда БМ-1</t>
  </si>
  <si>
    <t>бленда БМ-1 720х75</t>
  </si>
  <si>
    <t>бленда БМ-1 920х75</t>
  </si>
  <si>
    <t>бленда БМ-1 915х75</t>
  </si>
  <si>
    <t>бленда БМ-1 960х75</t>
  </si>
  <si>
    <t>бленда БМ-1 1320х75</t>
  </si>
  <si>
    <t>бленда 7,15 720х50</t>
  </si>
  <si>
    <t>бленда 7,15 915х50</t>
  </si>
  <si>
    <t>бленда 7,15 920х50</t>
  </si>
  <si>
    <t>бленда 7,15 960х50</t>
  </si>
  <si>
    <t>бленда 7,5 720х50</t>
  </si>
  <si>
    <t>бленда 7,5 915х50</t>
  </si>
  <si>
    <t>бленда 7,5 920х50</t>
  </si>
  <si>
    <t>бленда 7,5 960х50</t>
  </si>
  <si>
    <t>Дуга</t>
  </si>
  <si>
    <t>Дуга 596х116х20</t>
  </si>
  <si>
    <t>Дуга 896х116х20</t>
  </si>
  <si>
    <t>Гусек</t>
  </si>
  <si>
    <t>Гусек 900х90х20</t>
  </si>
  <si>
    <t>Гусек 600х90х20</t>
  </si>
  <si>
    <t>Гусек 450х90х20</t>
  </si>
  <si>
    <t>Колонна</t>
  </si>
  <si>
    <t xml:space="preserve">Колонна 870х96х96 </t>
  </si>
  <si>
    <t>Карго</t>
  </si>
  <si>
    <t>Карго 716,916/146,196,296</t>
  </si>
  <si>
    <t>м.кв +20 е к фасаду</t>
  </si>
  <si>
    <t>Бутылочница</t>
  </si>
  <si>
    <t>Планка для бутылок 450х60х20</t>
  </si>
  <si>
    <t>Решетки для сушки</t>
  </si>
  <si>
    <t>Пара решеток для тарелок 335x567 (компл. 2 шт.)</t>
  </si>
  <si>
    <t>Пара решеток для тарелок 335x867 (компл. 2 шт.)</t>
  </si>
  <si>
    <t>Балюстрады</t>
  </si>
  <si>
    <t xml:space="preserve">Балюстрада прямая 2000х70 </t>
  </si>
  <si>
    <t>Балюстрада закругленная 335х335х70</t>
  </si>
  <si>
    <t>Карнизы</t>
  </si>
  <si>
    <r>
      <t xml:space="preserve">верхний прямой </t>
    </r>
    <r>
      <rPr>
        <sz val="12"/>
        <color indexed="8"/>
        <rFont val="Times New Roman"/>
        <family val="1"/>
        <charset val="204"/>
      </rPr>
      <t>2800</t>
    </r>
    <r>
      <rPr>
        <sz val="12"/>
        <rFont val="Times New Roman"/>
        <family val="1"/>
        <charset val="204"/>
      </rPr>
      <t>х65 м3</t>
    </r>
  </si>
  <si>
    <t>верхний прямой 2800х72 м1</t>
  </si>
  <si>
    <t>верхний закругленный м3</t>
  </si>
  <si>
    <t>верхний закругленный м1</t>
  </si>
  <si>
    <t>нижний прямой 2800х45 м2</t>
  </si>
  <si>
    <t>нижний закругленный м2</t>
  </si>
  <si>
    <t>верхний карниз М4 2800*50</t>
  </si>
  <si>
    <t>верхний закругленный М5</t>
  </si>
  <si>
    <t>верхний карниз М5 2800*72</t>
  </si>
  <si>
    <t>Капитель</t>
  </si>
  <si>
    <r>
      <t xml:space="preserve">Капитель </t>
    </r>
    <r>
      <rPr>
        <sz val="12"/>
        <color indexed="10"/>
        <rFont val="Times New Roman"/>
        <family val="1"/>
        <charset val="204"/>
      </rPr>
      <t>65</t>
    </r>
    <r>
      <rPr>
        <sz val="12"/>
        <rFont val="Times New Roman"/>
        <family val="1"/>
        <charset val="204"/>
      </rPr>
      <t xml:space="preserve"> для м3</t>
    </r>
  </si>
  <si>
    <r>
      <t xml:space="preserve">Капитель </t>
    </r>
    <r>
      <rPr>
        <sz val="12"/>
        <color indexed="10"/>
        <rFont val="Times New Roman"/>
        <family val="1"/>
        <charset val="204"/>
      </rPr>
      <t>72</t>
    </r>
    <r>
      <rPr>
        <sz val="12"/>
        <rFont val="Times New Roman"/>
        <family val="1"/>
        <charset val="204"/>
      </rPr>
      <t xml:space="preserve"> для м1</t>
    </r>
  </si>
  <si>
    <t>Штапики деревянные</t>
  </si>
  <si>
    <r>
      <t xml:space="preserve">Штапик  прямой </t>
    </r>
    <r>
      <rPr>
        <sz val="12"/>
        <color indexed="10"/>
        <rFont val="Times New Roman"/>
        <family val="1"/>
        <charset val="204"/>
      </rPr>
      <t>2000</t>
    </r>
  </si>
  <si>
    <t>Штапик  закругленный</t>
  </si>
  <si>
    <t>Цоколя</t>
  </si>
  <si>
    <r>
      <t xml:space="preserve">Цоколь прямой </t>
    </r>
    <r>
      <rPr>
        <sz val="12"/>
        <color indexed="10"/>
        <rFont val="Times New Roman"/>
        <family val="1"/>
        <charset val="204"/>
      </rPr>
      <t>2750х100</t>
    </r>
  </si>
  <si>
    <t>Цоколь гнутый  на 100</t>
  </si>
  <si>
    <r>
      <t xml:space="preserve">Цоколь прямой </t>
    </r>
    <r>
      <rPr>
        <sz val="12"/>
        <color indexed="10"/>
        <rFont val="Times New Roman"/>
        <family val="1"/>
        <charset val="204"/>
      </rPr>
      <t>2750х150</t>
    </r>
  </si>
  <si>
    <t>Цоколь гнутый  на 150</t>
  </si>
  <si>
    <t>примечание</t>
  </si>
  <si>
    <t>все цены даны в ЕВРО  по курсу на дату заказа!</t>
  </si>
  <si>
    <t>карниз м4</t>
  </si>
  <si>
    <t>карниз м5</t>
  </si>
  <si>
    <t>** Внимание на фасады нестандартных размеров наценка 50%</t>
  </si>
  <si>
    <t>Коллекции фасадов производства ЗОВ-Древ</t>
  </si>
  <si>
    <t>Гнутое стекло, Витражи, Витражи на гнутом стекле (Decra Led), Стекло Декор (Декор, скинали с Декором)</t>
  </si>
  <si>
    <r>
      <t xml:space="preserve"> </t>
    </r>
    <r>
      <rPr>
        <b/>
        <sz val="18"/>
        <color indexed="8"/>
        <rFont val="Calibri"/>
        <family val="2"/>
        <charset val="204"/>
      </rPr>
      <t>Гнутое стекло (R240)</t>
    </r>
    <r>
      <rPr>
        <b/>
        <sz val="18"/>
        <color indexed="8"/>
        <rFont val="Calibri"/>
        <family val="2"/>
        <charset val="204"/>
      </rPr>
      <t xml:space="preserve"> (стекло прозрачное, бронза или серое) под фасад К33</t>
    </r>
  </si>
  <si>
    <t>Размер/цена за штуку</t>
  </si>
  <si>
    <t>в гнутую витрину К33, ширина заготовки  387мм</t>
  </si>
  <si>
    <t>высота стекла до 620мм</t>
  </si>
  <si>
    <t>высота стекла от 620мм до 1200мм</t>
  </si>
  <si>
    <r>
      <t xml:space="preserve">   </t>
    </r>
    <r>
      <rPr>
        <b/>
        <sz val="18"/>
        <rFont val="Calibri"/>
        <family val="2"/>
        <charset val="204"/>
      </rPr>
      <t>Гнутые витражи Decra Led  R240</t>
    </r>
    <r>
      <rPr>
        <b/>
        <sz val="18"/>
        <rFont val="Calibri"/>
        <family val="2"/>
        <charset val="204"/>
      </rPr>
      <t xml:space="preserve"> (стекло прозрачное, бронза или серое) под фасад К33</t>
    </r>
  </si>
  <si>
    <t>*для других видов стекла, а также при наличии дополнительных отверстий, к цене добавляется разницу стоимости заготовки стекла и отверстий</t>
  </si>
  <si>
    <r>
      <t xml:space="preserve">Прямые витражи Decra Led </t>
    </r>
    <r>
      <rPr>
        <b/>
        <sz val="18"/>
        <rFont val="Calibri"/>
        <family val="2"/>
        <charset val="204"/>
      </rPr>
      <t>(стекло обычное прозрачное, бронза или серое)</t>
    </r>
  </si>
  <si>
    <t>Цена за кв. м.</t>
  </si>
  <si>
    <t>С использованием цветных однотонных пленок</t>
  </si>
  <si>
    <t>С использованием мраморных пленок</t>
  </si>
  <si>
    <t>*при использовании бевелей к цене добавляется стоимость бевелей</t>
  </si>
  <si>
    <t>Гнутый Паяный витраж</t>
  </si>
  <si>
    <t>Витраж паяный</t>
  </si>
  <si>
    <t>Витраж паяный с ФАЦЕТИРОВАННЫМИ элементами</t>
  </si>
  <si>
    <t>высота фасада до 550мм</t>
  </si>
  <si>
    <t>высота фасада до 750мм</t>
  </si>
  <si>
    <t>высота фасада до 950мм</t>
  </si>
  <si>
    <t>высота фасада до 1250мм</t>
  </si>
  <si>
    <t xml:space="preserve"> Паяный витраж</t>
  </si>
  <si>
    <t>Паяные витражи</t>
  </si>
  <si>
    <t>Паяные витражи с ФАЦЕТИРОВАННЫМИ элементами</t>
  </si>
  <si>
    <t>При размере витража МНЕНЕЕ 0,12м.кв стоимость +50%</t>
  </si>
  <si>
    <t>*при использовании деколей к цене добавляется стоимость деколей</t>
  </si>
  <si>
    <t>Прайс на Деколь</t>
  </si>
  <si>
    <r>
      <t xml:space="preserve">Цена за штуку </t>
    </r>
    <r>
      <rPr>
        <sz val="14"/>
        <rFont val="Arial"/>
        <family val="2"/>
        <charset val="204"/>
      </rPr>
      <t xml:space="preserve">(независимо от вида деколи).          Размеры деколи: прямоугольная  120*80мм, круглая диаметр 90мм                                                                   </t>
    </r>
  </si>
  <si>
    <t>Без стоимости стекла</t>
  </si>
  <si>
    <t>Ст-сть Деколи</t>
  </si>
  <si>
    <t>Ст-сть Деколи с запеканием в стекле</t>
  </si>
  <si>
    <t>С использованием белой матовой пленки</t>
  </si>
  <si>
    <t>Наименование бевеля</t>
  </si>
  <si>
    <t>Размеры, мм</t>
  </si>
  <si>
    <t>Внешний вид бевеля (комплекта бевелей)</t>
  </si>
  <si>
    <t>Цена бевеля (комплекта бевелей) с наклейкой УФ-клеем, $/шт</t>
  </si>
  <si>
    <t>DB20</t>
  </si>
  <si>
    <t>квадрат</t>
  </si>
  <si>
    <t>110*110</t>
  </si>
  <si>
    <t>DB58</t>
  </si>
  <si>
    <t>кружок</t>
  </si>
  <si>
    <t>d=51</t>
  </si>
  <si>
    <t>DB61</t>
  </si>
  <si>
    <t>ромб с прямыми гранями со снежинкой</t>
  </si>
  <si>
    <t>127*76</t>
  </si>
  <si>
    <t>DB62</t>
  </si>
  <si>
    <t>комплект к витражу КВ1</t>
  </si>
  <si>
    <t>225*150</t>
  </si>
  <si>
    <t>DB28</t>
  </si>
  <si>
    <t>ромб с кривыми гранями</t>
  </si>
  <si>
    <t>DB48</t>
  </si>
  <si>
    <t>ромб из 4-х частей</t>
  </si>
  <si>
    <t>140*180</t>
  </si>
  <si>
    <t>DB122</t>
  </si>
  <si>
    <t>колокольчик (КВ34)</t>
  </si>
  <si>
    <t>152*152</t>
  </si>
  <si>
    <t>DB203</t>
  </si>
  <si>
    <t>тюльпан (КВ35)</t>
  </si>
  <si>
    <t>182*153 (7частей)</t>
  </si>
  <si>
    <t>1КАТЕГОРИЯ</t>
  </si>
  <si>
    <t>9213/L</t>
  </si>
  <si>
    <t>ALU MAGIC оранж гл.  с з/п</t>
  </si>
  <si>
    <t>3КАТЕГОРИЯ</t>
  </si>
  <si>
    <t xml:space="preserve">2608/S(L) </t>
  </si>
  <si>
    <t>Имитация металла</t>
  </si>
  <si>
    <t xml:space="preserve">Серый </t>
  </si>
  <si>
    <t>243/L*</t>
  </si>
  <si>
    <t>265/L*</t>
  </si>
  <si>
    <t>Петля полунакладная с доводчиком 100°</t>
  </si>
  <si>
    <t>1 категория</t>
  </si>
  <si>
    <t>2 категория</t>
  </si>
  <si>
    <t>Плинтуса</t>
  </si>
  <si>
    <t>Плинтус El-mech-plast в ассортименте L-3000</t>
  </si>
  <si>
    <t>Заглушка плинтуса</t>
  </si>
  <si>
    <t>Угол к плинтусу, наружный, внутренний</t>
  </si>
  <si>
    <t>Плинтус Egger в ассортименте L-4100</t>
  </si>
  <si>
    <t>Заглушка плинтуса Egger</t>
  </si>
  <si>
    <t>Угол внутренний плинтуса Egger</t>
  </si>
  <si>
    <t>Угол наружный плинтуса Egger</t>
  </si>
  <si>
    <t>Ограничитель открывания AVENTOS HF (104*, 83*)</t>
  </si>
  <si>
    <t>Петля MODUL для дверей со встроенным холодильником</t>
  </si>
  <si>
    <t>Рейлинг D-16 L-1000 сатин</t>
  </si>
  <si>
    <t>Рейлинг D-16 L-3000 хром</t>
  </si>
  <si>
    <t>Держатель рейлинга простой хром</t>
  </si>
  <si>
    <t>Держатель рейлинга ретро хром</t>
  </si>
  <si>
    <t>Заглушка рейлинга простая хром</t>
  </si>
  <si>
    <t>Заглушка рейлинга ретро хром</t>
  </si>
  <si>
    <t>Крючок рейлинга одинарный хром</t>
  </si>
  <si>
    <t>Уголок рейлинга 90° хром</t>
  </si>
  <si>
    <t>Ручка-кнопка GW23-G0035 бронза античная</t>
  </si>
  <si>
    <t>Ручка M55.07.D2.CRG</t>
  </si>
  <si>
    <t>Петля мебельная под фальшпанель +90°</t>
  </si>
  <si>
    <t>Петля мебельная с доводчиком под фальшпанель +90°</t>
  </si>
  <si>
    <t>F292 ST9 ТРАВЕРТИН ТИВОЛИ БЕЖЕВЫЙ</t>
  </si>
  <si>
    <t>F041 ST15 КАМЕНЬ СОНОРА БЕЛЫЙ</t>
  </si>
  <si>
    <t>F104 ST2 МРАМОР ЛАТИНА</t>
  </si>
  <si>
    <t>H1445 ST10 ДУБ БАРДОЛИНО НАТУРАЛЬНЫЙ</t>
  </si>
  <si>
    <t>Н3303 ST10 ДУБ ГАМИЛЬТОН  НАТУРАЛЬНЫЙ</t>
  </si>
  <si>
    <t>F093 ST15 МРАМОР ЧИПОЛИНО СЕРЫЙ</t>
  </si>
  <si>
    <t>F094 ST15 МРАМОР ЧИПОЛИНО ЧЕРНАЯ МЕДЬ</t>
  </si>
  <si>
    <t>H3133 ST12 ДУБ ДАВОС ТРЮФЕЛЬ</t>
  </si>
  <si>
    <t>H3331 ST10 ДУБ НЕБРАСКА НАТУРАЛЬНЫЙ</t>
  </si>
  <si>
    <t>F028 ST89 ГРАНИТ ВЕРЧЕЛЛИ АНТРАЦИТ</t>
  </si>
  <si>
    <t>F221 ST87 КЕРАМИКА ТЕССИНА КРЕМ</t>
  </si>
  <si>
    <t>F311 ST87 КЕРАМИКА АНТРАЦИТ</t>
  </si>
  <si>
    <t>H110 ST9  СОСНА СИЛЕНД</t>
  </si>
  <si>
    <t>Н1181 ST37 ДУБ ГАЛИФАКС ТАБАК</t>
  </si>
  <si>
    <t>W1100</t>
  </si>
  <si>
    <t>U216</t>
  </si>
  <si>
    <t>U763</t>
  </si>
  <si>
    <t>U200</t>
  </si>
  <si>
    <t>U222</t>
  </si>
  <si>
    <t>U525</t>
  </si>
  <si>
    <t>U767</t>
  </si>
  <si>
    <t>U960</t>
  </si>
  <si>
    <t>U131</t>
  </si>
  <si>
    <t>U323</t>
  </si>
  <si>
    <t>U363</t>
  </si>
  <si>
    <t>U504</t>
  </si>
  <si>
    <t>U626</t>
  </si>
  <si>
    <t>U818</t>
  </si>
  <si>
    <t>Белый Базовый</t>
  </si>
  <si>
    <t>Белый Альпийский NEW!!!</t>
  </si>
  <si>
    <t>Алебастр белый (Алебастр)</t>
  </si>
  <si>
    <t>Ванильный жёлтый (Ваниль)</t>
  </si>
  <si>
    <t>Коттон бежевый (Коттон)</t>
  </si>
  <si>
    <t>Камель бежевый (Камэ)</t>
  </si>
  <si>
    <t>Серый перламутровый NEW!!!</t>
  </si>
  <si>
    <t>Чёрный графит</t>
  </si>
  <si>
    <t>Диамант серый (Антрацит)</t>
  </si>
  <si>
    <t>Бежевый NEW!!!</t>
  </si>
  <si>
    <t>Крем бежевый (Кремовый)</t>
  </si>
  <si>
    <t>Бургундский красный (Бургундский)</t>
  </si>
  <si>
    <t>Голубой горизонт</t>
  </si>
  <si>
    <t>Делфт голубой (Дельфт)</t>
  </si>
  <si>
    <t>Кашемир серый (Кашемир)</t>
  </si>
  <si>
    <t>Трюфель коричневый (Трюфель)</t>
  </si>
  <si>
    <t>Кубанит серый NEW!!!</t>
  </si>
  <si>
    <t>Оникс серый NEW!!!</t>
  </si>
  <si>
    <t>Цитрусовый жёлтый NEW!!!</t>
  </si>
  <si>
    <t>Красный китайский</t>
  </si>
  <si>
    <t>Ярко-красный</t>
  </si>
  <si>
    <t>Фуксия розовая (Фуксия)</t>
  </si>
  <si>
    <t>Фламинго розовый NEW!!!</t>
  </si>
  <si>
    <t>Альпийское озеро NEW!!!</t>
  </si>
  <si>
    <t>Синяя глубина NEW!!!</t>
  </si>
  <si>
    <t>Зелёный киви NEW!!!</t>
  </si>
  <si>
    <t>Зелёный лайм</t>
  </si>
  <si>
    <t>Кашемир серый NEW ST!!!</t>
  </si>
  <si>
    <t>Тёмно-коричневый NEW!!!</t>
  </si>
  <si>
    <t>ST2, SM</t>
  </si>
  <si>
    <t>ST2</t>
  </si>
  <si>
    <t>ST16</t>
  </si>
  <si>
    <t>Н1145</t>
  </si>
  <si>
    <t>Н3395</t>
  </si>
  <si>
    <t>H1113</t>
  </si>
  <si>
    <t>H1401</t>
  </si>
  <si>
    <t>Н1424</t>
  </si>
  <si>
    <t>H3131</t>
  </si>
  <si>
    <t>Н3133</t>
  </si>
  <si>
    <t>H1115</t>
  </si>
  <si>
    <t>H1122</t>
  </si>
  <si>
    <t>H1123</t>
  </si>
  <si>
    <t>H1387</t>
  </si>
  <si>
    <t>H1487</t>
  </si>
  <si>
    <t>H1636</t>
  </si>
  <si>
    <t>H3303</t>
  </si>
  <si>
    <t>H3430</t>
  </si>
  <si>
    <t>H3433</t>
  </si>
  <si>
    <t>H3450</t>
  </si>
  <si>
    <t>H3451</t>
  </si>
  <si>
    <t>H3453</t>
  </si>
  <si>
    <t>H3730</t>
  </si>
  <si>
    <t>H1151</t>
  </si>
  <si>
    <t>H3331</t>
  </si>
  <si>
    <t>H3700</t>
  </si>
  <si>
    <t>H3702</t>
  </si>
  <si>
    <t>Дуб Бардолино серый</t>
  </si>
  <si>
    <t>Акация   Лэйклэнд   светлая</t>
  </si>
  <si>
    <t>Дуб Давос натуральный NEW!!!</t>
  </si>
  <si>
    <t>Дуб Давос трюфель  NEW!!!</t>
  </si>
  <si>
    <t>Баменда   серо-бежевый NEW!!!</t>
  </si>
  <si>
    <t>Древесина белая NEW!!!</t>
  </si>
  <si>
    <t>Древесина графит  NEW!!!</t>
  </si>
  <si>
    <t>Дуб Денвер графит  NEW!!!</t>
  </si>
  <si>
    <t>Пихта Брамберг</t>
  </si>
  <si>
    <t>Вишня  Локарно  NEW!!!</t>
  </si>
  <si>
    <t>Кокоболо  натуральный</t>
  </si>
  <si>
    <t>Дуб Шато Серый Перламутр*** -&gt;см. H3156 ST12</t>
  </si>
  <si>
    <t>Сосна Аланд белая NEW!!!</t>
  </si>
  <si>
    <t>Сосна Аланд полярная  NEW!!!</t>
  </si>
  <si>
    <t>Флитвуд   белый NEW!!!</t>
  </si>
  <si>
    <t>Флитвуд   шампань  NEW!!!</t>
  </si>
  <si>
    <t>Флитвуд   серая лава NEW!!!</t>
  </si>
  <si>
    <t>Гикори натуральный NEW!!!</t>
  </si>
  <si>
    <t>Дуб Аризона   коричневый (Дуб аутентик  коричневый)</t>
  </si>
  <si>
    <t>Дуб Небраска  натуральный</t>
  </si>
  <si>
    <t>Орех Пацифик  табак</t>
  </si>
  <si>
    <t>ST12</t>
  </si>
  <si>
    <t>F509</t>
  </si>
  <si>
    <t>F186</t>
  </si>
  <si>
    <t>F187</t>
  </si>
  <si>
    <t>F433</t>
  </si>
  <si>
    <t>Бетон Чикаго светло-серый NEW!!!</t>
  </si>
  <si>
    <t>Бетон Чикаго тёмно-серый NEW!!!</t>
  </si>
  <si>
    <t>H3154</t>
  </si>
  <si>
    <t>H1180</t>
  </si>
  <si>
    <t>H1181</t>
  </si>
  <si>
    <t>H1176</t>
  </si>
  <si>
    <t>Белый Премиум NEW ST!!!</t>
  </si>
  <si>
    <t>Чёрный NEW ST!!!</t>
  </si>
  <si>
    <t>Ясень Наварра</t>
  </si>
  <si>
    <t>Сосна Пасадена (Сосна Джексон)</t>
  </si>
  <si>
    <t>Дуб Чарльстон тёмно-коричневый NEW!!!</t>
  </si>
  <si>
    <t>Дуб Галифакс белый NEW!!!</t>
  </si>
  <si>
    <t>Дуб Галифакс натуральный NEW!!!</t>
  </si>
  <si>
    <t>Дуб Галифакс табак NEW!!!</t>
  </si>
  <si>
    <t>Дуб Гладстоун песочный</t>
  </si>
  <si>
    <t>Дуб Гладстоун серо-бежевый</t>
  </si>
  <si>
    <t>ST38</t>
  </si>
  <si>
    <t>ST37</t>
  </si>
  <si>
    <t>Ед.измерения</t>
  </si>
  <si>
    <t>МДФ Матовый(2сторонняя окраска)</t>
  </si>
  <si>
    <t>МДФ Глянец(2сторонняя окраска)</t>
  </si>
  <si>
    <t>МДФ Спецэффекты(2сторонняя окраска)</t>
  </si>
  <si>
    <t>Цена, у.е</t>
  </si>
  <si>
    <t>Дополнительные операции добавляются к стоимости гладкого фасада с необходимым покрытием</t>
  </si>
  <si>
    <t>Коллекция фрезеровок фасадов МДФ крашенный  МебельХолл</t>
  </si>
  <si>
    <t>добавляется 7 дней</t>
  </si>
  <si>
    <t>добавляется 5 дней</t>
  </si>
  <si>
    <t>увеличение срока изготовления</t>
  </si>
  <si>
    <t>K003</t>
  </si>
  <si>
    <t>WO</t>
  </si>
  <si>
    <t>текстура</t>
  </si>
  <si>
    <t>Глянец</t>
  </si>
  <si>
    <t xml:space="preserve"> 3D Синхронизация</t>
  </si>
  <si>
    <t>0105HG</t>
  </si>
  <si>
    <t xml:space="preserve">Черный  </t>
  </si>
  <si>
    <t>0104 TX</t>
  </si>
  <si>
    <t>7001 Synchro</t>
  </si>
  <si>
    <t xml:space="preserve">Белый  ЛЕД </t>
  </si>
  <si>
    <t>130W HG</t>
  </si>
  <si>
    <t xml:space="preserve">Белый </t>
  </si>
  <si>
    <t>2000 TX</t>
  </si>
  <si>
    <t>7002 Synchro</t>
  </si>
  <si>
    <t>2000 HG</t>
  </si>
  <si>
    <t>Чайная роза</t>
  </si>
  <si>
    <t>3011 TX</t>
  </si>
  <si>
    <t>7003 Synchro</t>
  </si>
  <si>
    <t xml:space="preserve">Чайная роза </t>
  </si>
  <si>
    <t>3011 HG</t>
  </si>
  <si>
    <t>3012 TX</t>
  </si>
  <si>
    <t>7004 Synchro</t>
  </si>
  <si>
    <t>3012 HG</t>
  </si>
  <si>
    <t xml:space="preserve">Шоколад </t>
  </si>
  <si>
    <t>3013 TX</t>
  </si>
  <si>
    <t>7005 Synchro</t>
  </si>
  <si>
    <t>3013 HG</t>
  </si>
  <si>
    <t xml:space="preserve">Баклажан  </t>
  </si>
  <si>
    <t>3014 TX</t>
  </si>
  <si>
    <t>7006 Synchro</t>
  </si>
  <si>
    <t xml:space="preserve">Баклажан </t>
  </si>
  <si>
    <t>3014 HG</t>
  </si>
  <si>
    <t>Терракот</t>
  </si>
  <si>
    <t>3015 TX</t>
  </si>
  <si>
    <t>7007 Synchro</t>
  </si>
  <si>
    <t xml:space="preserve">Терракот </t>
  </si>
  <si>
    <t>3015 HG</t>
  </si>
  <si>
    <t xml:space="preserve">Бордовый </t>
  </si>
  <si>
    <t>3016 TX</t>
  </si>
  <si>
    <t>7008 Synchro</t>
  </si>
  <si>
    <t xml:space="preserve">Бордовый  </t>
  </si>
  <si>
    <t>3016 HG</t>
  </si>
  <si>
    <t xml:space="preserve">Лиловый </t>
  </si>
  <si>
    <t>3017 TX</t>
  </si>
  <si>
    <t>7009 Synchro</t>
  </si>
  <si>
    <t xml:space="preserve">Лиловый  </t>
  </si>
  <si>
    <t>3017 HG</t>
  </si>
  <si>
    <t xml:space="preserve">Ментол </t>
  </si>
  <si>
    <t>3018 TX</t>
  </si>
  <si>
    <t>7010 Synchro</t>
  </si>
  <si>
    <t xml:space="preserve">Аквамарин </t>
  </si>
  <si>
    <t>3018 HG</t>
  </si>
  <si>
    <t xml:space="preserve">Лайм </t>
  </si>
  <si>
    <t>3019 TX</t>
  </si>
  <si>
    <t>7012 Synchro</t>
  </si>
  <si>
    <t>3019 HG</t>
  </si>
  <si>
    <t xml:space="preserve">Зеленый </t>
  </si>
  <si>
    <t>3020 TX</t>
  </si>
  <si>
    <t>7013 Synchro</t>
  </si>
  <si>
    <t>3020 HG</t>
  </si>
  <si>
    <t>3021 TX</t>
  </si>
  <si>
    <t>7014 Synchro</t>
  </si>
  <si>
    <t xml:space="preserve">Желтый </t>
  </si>
  <si>
    <t>3021 HG</t>
  </si>
  <si>
    <t>Глубокий синий</t>
  </si>
  <si>
    <t>3022 TX</t>
  </si>
  <si>
    <t xml:space="preserve">Глубокий синий  </t>
  </si>
  <si>
    <t>3022 HG</t>
  </si>
  <si>
    <t xml:space="preserve">Манго </t>
  </si>
  <si>
    <t>3024 TX</t>
  </si>
  <si>
    <t xml:space="preserve">Океан </t>
  </si>
  <si>
    <t>3023 HG</t>
  </si>
  <si>
    <t>3025 TX</t>
  </si>
  <si>
    <t>3024 HG</t>
  </si>
  <si>
    <t xml:space="preserve">Темно-оранжевый </t>
  </si>
  <si>
    <t>3026 TX</t>
  </si>
  <si>
    <t xml:space="preserve">Красный </t>
  </si>
  <si>
    <t>3025 HG</t>
  </si>
  <si>
    <t xml:space="preserve">Светло-сиреневый </t>
  </si>
  <si>
    <t>3027 TX</t>
  </si>
  <si>
    <t>3026 HG</t>
  </si>
  <si>
    <t>Лимонный</t>
  </si>
  <si>
    <t>3028 TX</t>
  </si>
  <si>
    <t>3027 HG</t>
  </si>
  <si>
    <t xml:space="preserve">Светло-бежевый </t>
  </si>
  <si>
    <t>3029 TX</t>
  </si>
  <si>
    <t xml:space="preserve">Лимонный </t>
  </si>
  <si>
    <t>3028 HG</t>
  </si>
  <si>
    <t>6004 TX</t>
  </si>
  <si>
    <t>Светло-бежевый</t>
  </si>
  <si>
    <t>3029 HG</t>
  </si>
  <si>
    <t xml:space="preserve">Темно-кремовый </t>
  </si>
  <si>
    <t>4147 HG</t>
  </si>
  <si>
    <t xml:space="preserve">Бежевый </t>
  </si>
  <si>
    <t>6004 HG</t>
  </si>
  <si>
    <t>Древесные</t>
  </si>
  <si>
    <t>Мокко светлый</t>
  </si>
  <si>
    <t>2212 RU</t>
  </si>
  <si>
    <t xml:space="preserve">Желтый клен </t>
  </si>
  <si>
    <t>3406 ТХ</t>
  </si>
  <si>
    <t>Дымчатый венге</t>
  </si>
  <si>
    <t>2218 HG</t>
  </si>
  <si>
    <t>3407 HG</t>
  </si>
  <si>
    <t>Сантос темно-коричневый</t>
  </si>
  <si>
    <t>2222 RU</t>
  </si>
  <si>
    <t>3407 TX</t>
  </si>
  <si>
    <t>Вяз</t>
  </si>
  <si>
    <t>2225 RU</t>
  </si>
  <si>
    <t>3407 RU</t>
  </si>
  <si>
    <t>DT0042RU</t>
  </si>
  <si>
    <t>Выбеленная радика</t>
  </si>
  <si>
    <t>3409 HG</t>
  </si>
  <si>
    <t>Зебрано дымчатое с перламутром</t>
  </si>
  <si>
    <t>DT0043HG</t>
  </si>
  <si>
    <t>Бежевая радика</t>
  </si>
  <si>
    <t>3410 HG</t>
  </si>
  <si>
    <t>Корень вяза коричневый</t>
  </si>
  <si>
    <t>3433HG</t>
  </si>
  <si>
    <t xml:space="preserve">Миндальная радика </t>
  </si>
  <si>
    <t>3411 HG</t>
  </si>
  <si>
    <t>Ольха</t>
  </si>
  <si>
    <t>3435 HG</t>
  </si>
  <si>
    <t>Темный дуб</t>
  </si>
  <si>
    <t>3415 HG</t>
  </si>
  <si>
    <t>Светлый дуб</t>
  </si>
  <si>
    <t>3436 HG</t>
  </si>
  <si>
    <t>Светлое дерево</t>
  </si>
  <si>
    <t>3416 HG</t>
  </si>
  <si>
    <t>3439 RU</t>
  </si>
  <si>
    <t xml:space="preserve">Каштановый феникс </t>
  </si>
  <si>
    <t>3417 HG</t>
  </si>
  <si>
    <t>Сосна</t>
  </si>
  <si>
    <t>4188 RU</t>
  </si>
  <si>
    <t xml:space="preserve">Патинированный дуб средний </t>
  </si>
  <si>
    <t>3418 HG</t>
  </si>
  <si>
    <t>Винтаж с перламутром</t>
  </si>
  <si>
    <t>DT0030HG</t>
  </si>
  <si>
    <t>Патинированный дуб светлый</t>
  </si>
  <si>
    <t>3419 HG</t>
  </si>
  <si>
    <t>Бронзовое дерево</t>
  </si>
  <si>
    <t>DT0032HG</t>
  </si>
  <si>
    <t>Белый ясень</t>
  </si>
  <si>
    <t>3420 HG</t>
  </si>
  <si>
    <t>Зебрано с перламутром</t>
  </si>
  <si>
    <t>DT0040HG</t>
  </si>
  <si>
    <t>Корень вяза красный</t>
  </si>
  <si>
    <t>3432HG</t>
  </si>
  <si>
    <t>Металлики</t>
  </si>
  <si>
    <t>7612HG</t>
  </si>
  <si>
    <t xml:space="preserve">Дымчатый </t>
  </si>
  <si>
    <t>4002HG</t>
  </si>
  <si>
    <t>Розовый с золотом</t>
  </si>
  <si>
    <t>8702 HG</t>
  </si>
  <si>
    <t>4003HG</t>
  </si>
  <si>
    <t>Золотой</t>
  </si>
  <si>
    <t xml:space="preserve">9115 HG </t>
  </si>
  <si>
    <t xml:space="preserve">Светло-серый </t>
  </si>
  <si>
    <t>4004HG</t>
  </si>
  <si>
    <t xml:space="preserve">Нежно-зеленый </t>
  </si>
  <si>
    <t>4009HG</t>
  </si>
  <si>
    <t>4006HG</t>
  </si>
  <si>
    <t xml:space="preserve">Темно-синий </t>
  </si>
  <si>
    <t>4010HG</t>
  </si>
  <si>
    <t xml:space="preserve">Бледно-розовый </t>
  </si>
  <si>
    <t>4007HG</t>
  </si>
  <si>
    <t xml:space="preserve">Алюминий </t>
  </si>
  <si>
    <t>7123HG</t>
  </si>
  <si>
    <t xml:space="preserve">Небесный </t>
  </si>
  <si>
    <t>4008HG</t>
  </si>
  <si>
    <t>фантазийные</t>
  </si>
  <si>
    <t xml:space="preserve">Флористика серая </t>
  </si>
  <si>
    <t xml:space="preserve">JM 004 HG </t>
  </si>
  <si>
    <t>Восточный орнамент</t>
  </si>
  <si>
    <t>7011 HG</t>
  </si>
  <si>
    <t>JM 005 HG</t>
  </si>
  <si>
    <t xml:space="preserve">Зимнее утро </t>
  </si>
  <si>
    <t>7121 HG</t>
  </si>
  <si>
    <t>Белые васильки</t>
  </si>
  <si>
    <t xml:space="preserve">1110 HG </t>
  </si>
  <si>
    <t>Лизиантус белый</t>
  </si>
  <si>
    <t>8703 HG</t>
  </si>
  <si>
    <t xml:space="preserve">Розовая  фантазия </t>
  </si>
  <si>
    <t xml:space="preserve">1704 НG </t>
  </si>
  <si>
    <t>Лизиантус фиолетовый</t>
  </si>
  <si>
    <t>8704 HG</t>
  </si>
  <si>
    <t xml:space="preserve">Желтая фантазия </t>
  </si>
  <si>
    <t>1705 HG</t>
  </si>
  <si>
    <t>Цветочная фантазия в белом</t>
  </si>
  <si>
    <t>8705 HG</t>
  </si>
  <si>
    <t xml:space="preserve">Синяя фантазия </t>
  </si>
  <si>
    <t>1706 HG</t>
  </si>
  <si>
    <t>Цветочная фантазия в зеленом</t>
  </si>
  <si>
    <t>8706 HG</t>
  </si>
  <si>
    <t xml:space="preserve">Пастель Верлен </t>
  </si>
  <si>
    <t>3401 HG</t>
  </si>
  <si>
    <t>Нигелла белая</t>
  </si>
  <si>
    <t>8707 HG</t>
  </si>
  <si>
    <t xml:space="preserve">Шафран </t>
  </si>
  <si>
    <t>3402 HG</t>
  </si>
  <si>
    <t>Нигелла черная</t>
  </si>
  <si>
    <t>8708 HG</t>
  </si>
  <si>
    <t xml:space="preserve">Каркадское море </t>
  </si>
  <si>
    <t>3403 HG</t>
  </si>
  <si>
    <t>Абстракция белая</t>
  </si>
  <si>
    <t>8709 HG</t>
  </si>
  <si>
    <t xml:space="preserve">Гранат </t>
  </si>
  <si>
    <t>3404 HG</t>
  </si>
  <si>
    <t>Полевые цветы</t>
  </si>
  <si>
    <t>8710 HG</t>
  </si>
  <si>
    <t xml:space="preserve">Паприка </t>
  </si>
  <si>
    <t>3405 HG</t>
  </si>
  <si>
    <t>Флористика черная</t>
  </si>
  <si>
    <t>8711 HG</t>
  </si>
  <si>
    <t>Бронза</t>
  </si>
  <si>
    <t>3408 HG</t>
  </si>
  <si>
    <t>Клематис белый</t>
  </si>
  <si>
    <t>8712 HG</t>
  </si>
  <si>
    <t>Зеленая яшма</t>
  </si>
  <si>
    <t>3412 HG</t>
  </si>
  <si>
    <t>Белая мелодия</t>
  </si>
  <si>
    <t>8713 HG</t>
  </si>
  <si>
    <t>Минерал</t>
  </si>
  <si>
    <t>3413 HG</t>
  </si>
  <si>
    <t>Красный Анемон</t>
  </si>
  <si>
    <t>8714 HG</t>
  </si>
  <si>
    <t>Изумрудная вода</t>
  </si>
  <si>
    <t>3414 HG</t>
  </si>
  <si>
    <t>Соты с перламутром</t>
  </si>
  <si>
    <t>8715 HG</t>
  </si>
  <si>
    <t>Темпера</t>
  </si>
  <si>
    <t>3421 HG</t>
  </si>
  <si>
    <t xml:space="preserve">Перламутровый изгиб </t>
  </si>
  <si>
    <t>8716 HG</t>
  </si>
  <si>
    <t xml:space="preserve">Перламутр </t>
  </si>
  <si>
    <t>3423 HG</t>
  </si>
  <si>
    <t>Белый хамелеон</t>
  </si>
  <si>
    <t>8717 HG</t>
  </si>
  <si>
    <t>Золотая фантазия</t>
  </si>
  <si>
    <t>3424 HG</t>
  </si>
  <si>
    <t>Рыжий порфир</t>
  </si>
  <si>
    <t>DT0004 HG</t>
  </si>
  <si>
    <t>Роза Версаля</t>
  </si>
  <si>
    <t>3425 HG</t>
  </si>
  <si>
    <t>Зеленый твид с перламутром</t>
  </si>
  <si>
    <t>DT0009 HG</t>
  </si>
  <si>
    <t>Беж  перламутр</t>
  </si>
  <si>
    <t>3426 HG</t>
  </si>
  <si>
    <t>Желтый твид с перламутром</t>
  </si>
  <si>
    <t>DT0010 HG</t>
  </si>
  <si>
    <t>3427 HG</t>
  </si>
  <si>
    <t>Серебристо-серая геометрия с перламутром</t>
  </si>
  <si>
    <t>DT0033 HG</t>
  </si>
  <si>
    <t>3428 HG</t>
  </si>
  <si>
    <t xml:space="preserve">Серебристо-бежевая геометрия с перламутром </t>
  </si>
  <si>
    <t>Фантазия белая</t>
  </si>
  <si>
    <t>3429 HG</t>
  </si>
  <si>
    <t>Золотисто-коричневая геометрия с перламутром</t>
  </si>
  <si>
    <t>DT0036 HG</t>
  </si>
  <si>
    <t>Бронзовая геометрия с перламутром</t>
  </si>
  <si>
    <t>DT0037 HG</t>
  </si>
  <si>
    <t>Минерал золотой</t>
  </si>
  <si>
    <t>3431 HG</t>
  </si>
  <si>
    <t xml:space="preserve">Бронзовый лен с перламутром </t>
  </si>
  <si>
    <t>DT0045 HG</t>
  </si>
  <si>
    <t>Куприт</t>
  </si>
  <si>
    <t>3434 HG</t>
  </si>
  <si>
    <t xml:space="preserve">Серебристо-черный лен с перламутром </t>
  </si>
  <si>
    <t>DT0047 HG</t>
  </si>
  <si>
    <t>3438 HG</t>
  </si>
  <si>
    <t xml:space="preserve">Коричневый лен с перламутром </t>
  </si>
  <si>
    <t>DT0048 HG</t>
  </si>
  <si>
    <t>Альмаден бежевый</t>
  </si>
  <si>
    <t xml:space="preserve">4223 HG </t>
  </si>
  <si>
    <t>Марсианский голубой с перламутром</t>
  </si>
  <si>
    <t>DT0061HG</t>
  </si>
  <si>
    <t xml:space="preserve">Альмаден розовый </t>
  </si>
  <si>
    <t>4224 HG</t>
  </si>
  <si>
    <t>Марсианский зеленый с перламутром</t>
  </si>
  <si>
    <t>DT0062 HG</t>
  </si>
  <si>
    <t>Альмаден цвета морской волны</t>
  </si>
  <si>
    <t>4225 HG</t>
  </si>
  <si>
    <t>Черный страйп</t>
  </si>
  <si>
    <t>DT0081HG</t>
  </si>
  <si>
    <t>Белый страйп</t>
  </si>
  <si>
    <t>DT0082 HG</t>
  </si>
  <si>
    <t>Камни</t>
  </si>
  <si>
    <t>Черный минерал</t>
  </si>
  <si>
    <t>0104 PT</t>
  </si>
  <si>
    <t>Белый  ЛЕД</t>
  </si>
  <si>
    <t>130W PT</t>
  </si>
  <si>
    <t>Слюда бежевая</t>
  </si>
  <si>
    <t>6317 PT</t>
  </si>
  <si>
    <t>Гранит</t>
  </si>
  <si>
    <t>1147 PT</t>
  </si>
  <si>
    <t>Унакит</t>
  </si>
  <si>
    <t>6653 РТ</t>
  </si>
  <si>
    <t>Минерал хамелеон</t>
  </si>
  <si>
    <t>DT0050 HG</t>
  </si>
  <si>
    <t>DT0050 PT</t>
  </si>
  <si>
    <t>Пихта дымчатая</t>
  </si>
  <si>
    <t>2818 HG</t>
  </si>
  <si>
    <t>Зебрано золотисто-коричневое с перламутром</t>
  </si>
  <si>
    <t>DT0041HG</t>
  </si>
  <si>
    <t>Палисандр</t>
  </si>
  <si>
    <t>2822 HG</t>
  </si>
  <si>
    <t>Зебрано красное дерево с перламутром</t>
  </si>
  <si>
    <t>DT0044HG</t>
  </si>
  <si>
    <t>2824 HG</t>
  </si>
  <si>
    <t>Выбеленный палисандр</t>
  </si>
  <si>
    <t>2827 HG</t>
  </si>
  <si>
    <t>Палисандр коричневый</t>
  </si>
  <si>
    <t>2826 HG</t>
  </si>
  <si>
    <t>Полосатый палисандр</t>
  </si>
  <si>
    <t>2828 HG</t>
  </si>
  <si>
    <t xml:space="preserve">Белая фантазия </t>
  </si>
  <si>
    <t>5014 HG</t>
  </si>
  <si>
    <t>Марсианский фиолетовый с перламутром</t>
  </si>
  <si>
    <t>DT0059 HG</t>
  </si>
  <si>
    <t>Светло-бежевый текстиль</t>
  </si>
  <si>
    <t>6311 HG</t>
  </si>
  <si>
    <t>Марсианский бронзовый с перламутром</t>
  </si>
  <si>
    <t>DT0063 HG</t>
  </si>
  <si>
    <t>Темно-бежевый текстиль</t>
  </si>
  <si>
    <t>6312 HG</t>
  </si>
  <si>
    <t xml:space="preserve">Бежевая фантазия </t>
  </si>
  <si>
    <t>6322 HG</t>
  </si>
  <si>
    <t xml:space="preserve">Зототистая фантазия </t>
  </si>
  <si>
    <t>6321 HG</t>
  </si>
  <si>
    <t xml:space="preserve">Небесная фантазия </t>
  </si>
  <si>
    <t>6325 HG</t>
  </si>
  <si>
    <t>Черный камень</t>
  </si>
  <si>
    <t>0104 VT</t>
  </si>
  <si>
    <t>Дикий камень</t>
  </si>
  <si>
    <t>2115 VT</t>
  </si>
  <si>
    <t>2113 VT</t>
  </si>
  <si>
    <t>6651 VT</t>
  </si>
  <si>
    <t>2114 VT</t>
  </si>
  <si>
    <t>6654 VT</t>
  </si>
  <si>
    <t>Матовый</t>
  </si>
  <si>
    <t>КАТЕГОРИИ ФАСАДОВ ИЗ HPL ПЛАСТИКА MELATONE</t>
  </si>
  <si>
    <t>КАТЕГОРИИ ФАСАДОВ ИЗ HPL ПЛАСТИКА FORMICA</t>
  </si>
  <si>
    <t>Лифт газовый 50N-120N</t>
  </si>
  <si>
    <t>Лифт газовый короткий 60N-80N</t>
  </si>
  <si>
    <t>L-450</t>
  </si>
  <si>
    <t>Уголок к цоколю мебельному h=100 универсальный</t>
  </si>
  <si>
    <t>Уголок к цоколю мебельному h=150мм универсальный</t>
  </si>
  <si>
    <t>Заглушка к цоколю мебельному h=150</t>
  </si>
  <si>
    <t>Azimut (односторонний)</t>
  </si>
  <si>
    <t>Millenium (двухсторонний)</t>
  </si>
  <si>
    <t>Pembroke  (односторонний)</t>
  </si>
  <si>
    <t>Sherwood (односторонний)</t>
  </si>
  <si>
    <t>Yosemite (односторонний)</t>
  </si>
  <si>
    <t>Maloja (односторонний)</t>
  </si>
  <si>
    <t xml:space="preserve"> FB02</t>
  </si>
  <si>
    <t>Engadina (односторонний)</t>
  </si>
  <si>
    <t>Matrix (двухсторонний)</t>
  </si>
  <si>
    <t>Tranche (односторонний)</t>
  </si>
  <si>
    <t>Primo Fiore (двухсторонний)</t>
  </si>
  <si>
    <t>ScaccoMatto (односторонний)</t>
  </si>
  <si>
    <t xml:space="preserve">Tivoli (односторонний)            </t>
  </si>
  <si>
    <t>Spigato (двухсторонний)</t>
  </si>
  <si>
    <t>Sable (двухсторонний)</t>
  </si>
  <si>
    <t>0029</t>
  </si>
  <si>
    <t>0030</t>
  </si>
  <si>
    <t>0717</t>
  </si>
  <si>
    <t>0718</t>
  </si>
  <si>
    <t>0719</t>
  </si>
  <si>
    <t>0720</t>
  </si>
  <si>
    <t>0725</t>
  </si>
  <si>
    <t>0724</t>
  </si>
  <si>
    <t>0748</t>
  </si>
  <si>
    <t>0749</t>
  </si>
  <si>
    <t>0750</t>
  </si>
  <si>
    <t>0751</t>
  </si>
  <si>
    <t>0752</t>
  </si>
  <si>
    <t>0754</t>
  </si>
  <si>
    <t>-</t>
  </si>
  <si>
    <t>Фасад 1 категория</t>
  </si>
  <si>
    <t>Фасад 1 категория + патина</t>
  </si>
  <si>
    <t>Фасад 2 категория</t>
  </si>
  <si>
    <t>Фасад 2 категория + патина</t>
  </si>
  <si>
    <t xml:space="preserve">Ручка UZ-819 сталь шлифованная </t>
  </si>
  <si>
    <t>Ручка UZ-819 сталь шлифованная</t>
  </si>
  <si>
    <t xml:space="preserve">Ручка UZ-819 хром </t>
  </si>
  <si>
    <t>Ручка UZ-819 хром</t>
  </si>
  <si>
    <t>Ручка UZ-819 черная</t>
  </si>
  <si>
    <t>Ручка UZ-819 черный хром</t>
  </si>
  <si>
    <t>Ручка UZ-819 сатин</t>
  </si>
  <si>
    <t>Ручка UZ-819 аллюминий</t>
  </si>
  <si>
    <t>Ручка UZ-814 аллюминий</t>
  </si>
  <si>
    <t xml:space="preserve">Ручка UZ-814 сталь шлифованная </t>
  </si>
  <si>
    <t xml:space="preserve">Ручка FROTTO  сатин </t>
  </si>
  <si>
    <t>Ручка FROTTO  сатин</t>
  </si>
  <si>
    <t>Ручка FROTTO  хром матовый</t>
  </si>
  <si>
    <t xml:space="preserve">Ручка FROTTO  хром матовый </t>
  </si>
  <si>
    <t xml:space="preserve">Ручка FROTTO  хром </t>
  </si>
  <si>
    <t>Ручка FROTTO  хром</t>
  </si>
  <si>
    <t>Ручка FROTTO  сталь шлифованная</t>
  </si>
  <si>
    <t xml:space="preserve">Ручка FROTTO  сталь шлифованная </t>
  </si>
  <si>
    <t>Ручка FROTTO сталь шлифованная</t>
  </si>
  <si>
    <t>Ручка FROTTO  белый глянец</t>
  </si>
  <si>
    <t xml:space="preserve">Ручка FROTTO  белый глянец </t>
  </si>
  <si>
    <t>Ручка FROTTO белый глянец</t>
  </si>
  <si>
    <t>Ручка FROTTO  черный глянец</t>
  </si>
  <si>
    <t xml:space="preserve">Ручка Noak  хром </t>
  </si>
  <si>
    <t>Ручка Noak  хром матовый</t>
  </si>
  <si>
    <t>Ручка Noak  сталь шлифованная</t>
  </si>
  <si>
    <t>Ручка UZ-G1 аллюминий</t>
  </si>
  <si>
    <t>Ручка UZ-G1 сталь шлифованная</t>
  </si>
  <si>
    <t>Ручка UZ-G1 хром</t>
  </si>
  <si>
    <t>Ручка UZ-G2 сталь шлифованная</t>
  </si>
  <si>
    <t>Ручка UZ-G2 хром</t>
  </si>
  <si>
    <t>Ручка UZ-71C хром</t>
  </si>
  <si>
    <t>Ручка UZ-02C хром/прозрачный</t>
  </si>
  <si>
    <t xml:space="preserve">Ручка UA-326 алюминий+хром </t>
  </si>
  <si>
    <t>Ручка UZ-336 сталь шлифованная</t>
  </si>
  <si>
    <t>Ручка UZ-334 сталь шлифованная</t>
  </si>
  <si>
    <t>Ручка UZ-335 сталь шлифованная</t>
  </si>
  <si>
    <t xml:space="preserve">Ручка UA-B0-311 алюминий </t>
  </si>
  <si>
    <t xml:space="preserve">Ручка UA-B0-337 алюминий </t>
  </si>
  <si>
    <t>Ручка арт.406 титан</t>
  </si>
  <si>
    <t>Ручка UN-87 (UZ-14) хром/сатин/золото/хром матовый</t>
  </si>
  <si>
    <t>Ручка UN-88 (UZ-05) хром/сатин/золото/хром матовый</t>
  </si>
  <si>
    <t>Ручка UN-90  хром</t>
  </si>
  <si>
    <t>Ручка UN-90  сатин/хром матовый</t>
  </si>
  <si>
    <t>Ручка UР-82 хром/сатин/золото/хром матовый</t>
  </si>
  <si>
    <t>Ручка рейлинговая сатин 192/272</t>
  </si>
  <si>
    <t>Ручка рейлинговая сатин 256/336</t>
  </si>
  <si>
    <t>Ручка рейлинговая сатин 384/464</t>
  </si>
  <si>
    <t>Ручка рейлинговая сатин 416/496</t>
  </si>
  <si>
    <t>Ручка рейлинговая сатин 448/528</t>
  </si>
  <si>
    <t>Ручка рейлинговая хром 256/336</t>
  </si>
  <si>
    <t xml:space="preserve">Ручка рейлинговая хром 320/400 </t>
  </si>
  <si>
    <t>Ручка рейлинговая хром 384/464</t>
  </si>
  <si>
    <t>Ручка рейлинговая хром 416/496</t>
  </si>
  <si>
    <t>Ручка рейлинговая хром 448/528</t>
  </si>
  <si>
    <t>Ручка рейлинговая хром матовый 096/156</t>
  </si>
  <si>
    <t>Ручка рейлинговая хром матовый128/188</t>
  </si>
  <si>
    <t>Ручка рейлинговая хром матовый160/220</t>
  </si>
  <si>
    <t>Ручка рейлинговая хром матовый192/272</t>
  </si>
  <si>
    <t>Ручка рейлинговая хром матовый224/304</t>
  </si>
  <si>
    <t>Ручка рейлинговая хром матовый256/336</t>
  </si>
  <si>
    <t xml:space="preserve">Ручка рейлинговая хром матовый320/400 </t>
  </si>
  <si>
    <t>Ручка рейлинговая хром матовый384/464</t>
  </si>
  <si>
    <t>Ручка рейлинговая хром матовый416/496</t>
  </si>
  <si>
    <t>Ручка рейлинговая хром матовый448/528</t>
  </si>
  <si>
    <t>Ручка UZ-79F сталь шлифованная</t>
  </si>
  <si>
    <t>Ручка UZ-79F хром</t>
  </si>
  <si>
    <t>Ручка Golden Gate сталь шлифованная</t>
  </si>
  <si>
    <t>Ручка Golden Gate хром</t>
  </si>
  <si>
    <t>Ручка HD-200 сталь шлифованная</t>
  </si>
  <si>
    <t>Ручка HD-200 сталь шлифованная/хром</t>
  </si>
  <si>
    <t>Ручка UA-47 хром глянец/черный лак</t>
  </si>
  <si>
    <t>Ручка RE-50 хром матовый/черный</t>
  </si>
  <si>
    <t>Ручка Vera2 серебро 64/94</t>
  </si>
  <si>
    <t>Ручка Vera2 серебро 96/126</t>
  </si>
  <si>
    <t>Ручка Vera2 серебро 128/158</t>
  </si>
  <si>
    <t>Ручка Vera2 серебро 160/190</t>
  </si>
  <si>
    <t>Ручка Vera2 серебро 192/222</t>
  </si>
  <si>
    <t>Ручка Vera2 серебро 256/286</t>
  </si>
  <si>
    <t>Ручка Vera2 серебро 320/350</t>
  </si>
  <si>
    <t>Ручка Vera2 сталь шлифованная 96/126</t>
  </si>
  <si>
    <t>Ручка Vera2 сталь шлифованная 128/158</t>
  </si>
  <si>
    <t>Ручка Vera2 сталь шлифованная 160/190</t>
  </si>
  <si>
    <t>Ручка Vera2 сталь шлифованная 192/222</t>
  </si>
  <si>
    <t>Ручка Vera2 сталь шлифованная 256/286</t>
  </si>
  <si>
    <t>Ручка Vera2 сталь шлифованная 320/350</t>
  </si>
  <si>
    <t>Ручка Vera2 хром 128/158</t>
  </si>
  <si>
    <t>Ручка Vera2 хром 160/190</t>
  </si>
  <si>
    <t>Ручка Vera2 хром 192/222</t>
  </si>
  <si>
    <t>Ручка Vera2 хром 256/286</t>
  </si>
  <si>
    <t>Ручка Vera2 хром 320/350</t>
  </si>
  <si>
    <t>Ручка G-016 хром\сатин\инокс\хром матовый</t>
  </si>
  <si>
    <t>Ручка G-027 хром\хром матовый</t>
  </si>
  <si>
    <t>Ручка G-026 хром\сатин\хром матовый</t>
  </si>
  <si>
    <t>Ручка UZ-40 аллюминий\сатин\сталь шлифованная\хром</t>
  </si>
  <si>
    <t>Ручка UZ-883 сатин\сталь шлифованная\хром</t>
  </si>
  <si>
    <t>D-40</t>
  </si>
  <si>
    <t>Ручка GZ-CRPA хром\прозрачный 30</t>
  </si>
  <si>
    <t>D-30</t>
  </si>
  <si>
    <t>D-25</t>
  </si>
  <si>
    <t>Ручка GZ-CRPA золото\прозрачный 30</t>
  </si>
  <si>
    <t>Ручка GZ-CRPA хром\прозрачный 25</t>
  </si>
  <si>
    <t>Ручка GZ-CRPA хром\прозрачный 40</t>
  </si>
  <si>
    <t>Ручка UZ-02 CF хром\прозрачный</t>
  </si>
  <si>
    <t>Ручка GZ-71C хром\прозрачный</t>
  </si>
  <si>
    <t>Ручка арт.1018 старое серебро с голубым</t>
  </si>
  <si>
    <t>Ручка арт.1018 матовая бронза с золотом</t>
  </si>
  <si>
    <t>Ручка RE23 старое серебро</t>
  </si>
  <si>
    <t>Ручка RE23 бронза античная</t>
  </si>
  <si>
    <t>Ручка-кнопка GW23 старое серебро</t>
  </si>
  <si>
    <t>Ручка арт.337 античное серебро</t>
  </si>
  <si>
    <t>Ручка арт.1026 античная бронза</t>
  </si>
  <si>
    <t>Ручка арт.1026 античное серебро</t>
  </si>
  <si>
    <t>Ручка Aztek  старое золото</t>
  </si>
  <si>
    <t>Ручка Werona  старое золото</t>
  </si>
  <si>
    <t>Ручка Werona  латунь матовая</t>
  </si>
  <si>
    <t>Ручка WMN188 бронза античная</t>
  </si>
  <si>
    <t>Ручка WMN 225 бронза античная</t>
  </si>
  <si>
    <t>Ручка WMN 706 слоновая кость глянец</t>
  </si>
  <si>
    <t xml:space="preserve">Ручка WMN 706 миланское золото матовое </t>
  </si>
  <si>
    <t>Ручка WMN 706 белое патина серебро</t>
  </si>
  <si>
    <t>Ручка WMN 706 слоновая кость патина золото</t>
  </si>
  <si>
    <t>Ручка WMN 752 черный чугун</t>
  </si>
  <si>
    <t>Ручка WMN 626 античная бронза</t>
  </si>
  <si>
    <t>Ручка арт.2045 античная бронза</t>
  </si>
  <si>
    <t>Ручка арт.2045 античное серебро</t>
  </si>
  <si>
    <t>Ручка Ashema старое золото</t>
  </si>
  <si>
    <t>Ручка Aztek1  старое золото</t>
  </si>
  <si>
    <t>Акрил Senosan</t>
  </si>
  <si>
    <t>Техническая часть и декротивные элементы (по ссылке)</t>
  </si>
  <si>
    <r>
      <t xml:space="preserve">Внимание в шкафах с фасадами из массива размеры фасадов будут приведены к стандартным размерам, если не указано иное!!!                                                                                             </t>
    </r>
    <r>
      <rPr>
        <b/>
        <sz val="11"/>
        <color rgb="FF7030A0"/>
        <rFont val="Times New Roman"/>
        <family val="1"/>
        <charset val="204"/>
      </rPr>
      <t>Технческая часть и декорные элементы (по ссылке) !!!!!!Фасады производства Pan Fasad просчитываються в зависмости от фрезеровки!!! (цены так же по ссылке)</t>
    </r>
  </si>
  <si>
    <t>планка торцевая  лев или прав 38мм</t>
  </si>
  <si>
    <t>Плинтус Rehau127 H-37 аллюминий горбатый 5м</t>
  </si>
  <si>
    <t xml:space="preserve">Заглушка плинтуса </t>
  </si>
  <si>
    <t xml:space="preserve">Угол наружный плинтуса </t>
  </si>
  <si>
    <t xml:space="preserve">Угол внутренний плинтуса </t>
  </si>
  <si>
    <t>Плинтус Opes 211 (горизонтальный) H-25,8 браш горбатый 4м</t>
  </si>
  <si>
    <t>Плинтус Opes 211 (горизонтальный) H-25,8 инокс горбатый 4м</t>
  </si>
  <si>
    <t xml:space="preserve">Комлект углов и заглушек (угол внутренний + внешний + 2 заглушки) </t>
  </si>
  <si>
    <t>только комплектами</t>
  </si>
  <si>
    <t>УВАЖАЕМЫЕ КЛИЕНТЫ, ПО ДОПОЛНИТЕЛЬНОМУ СОГЛАСОВАНИЮ ВОЗМОЖНА ПОСТАВКА СТОЛЕШНИЦ  ДРУГИХ ПРОИЗВОДИТЕЛЕЙ РАЗАЛИЧНЫХ РАЗМЕРОВ, КОТОРЫЕ ПРОДАЮТСЯ ПОШТУЧНО, ОСТАТОК ОСТАВШИЙСЯ ОТ РАСПИЛА  ОТДАЁТСЯ КЛИЕНТУ.                     ДЛЯ УТОЧНЕНИЯ ЦЕНЫ ВЫСЫЛАЙТЕ ДАННЫЕ ЗАЯВКИ НА ПРЕДВАРИТЕЛЬНЫЙ ПРОСЧЕТ</t>
  </si>
  <si>
    <t>На главную</t>
  </si>
  <si>
    <t>Дополнительный комплект релингов для Tandembox Antaro</t>
  </si>
  <si>
    <t xml:space="preserve">TIP-ON BLUMOTION для Tandembox </t>
  </si>
  <si>
    <t>Ручка без поводка для внутреннего ящика Tandembox</t>
  </si>
  <si>
    <t>Ручка с поводком для внутреннего ящика Tandembox</t>
  </si>
  <si>
    <t>Ручка с поводком для внутреннего ящика Legrabox</t>
  </si>
  <si>
    <t>500 и менее</t>
  </si>
  <si>
    <t>Сатинированное стекло Blum для вставки в боковины Tandembox antaro высота С,D (2шт)</t>
  </si>
  <si>
    <t>до 600</t>
  </si>
  <si>
    <t>Прозрачное стекло Blum для вставки в переднюю часть Legrabox free высота С (1шт)</t>
  </si>
  <si>
    <t>Прозрачное стекло Blum для вставки в боковины Legrabox free высота С (2шт)</t>
  </si>
  <si>
    <t>450-500 (б,c)</t>
  </si>
  <si>
    <t>Накладка BXSide для Modernbox С,D</t>
  </si>
  <si>
    <t>Доводчик к Metabox, к-т</t>
  </si>
  <si>
    <t>450-500</t>
  </si>
  <si>
    <t>Tandem полного выдвижения с доводчиком</t>
  </si>
  <si>
    <t>Tandem частичного выдвижения с доводчиком</t>
  </si>
  <si>
    <t>500 (н/ст)</t>
  </si>
  <si>
    <t>500 (б,с)</t>
  </si>
  <si>
    <t>450 (б,с)</t>
  </si>
  <si>
    <t>LEGRABOX free внутренний передняя панель со вставкой из стекла       высота C</t>
  </si>
  <si>
    <t>LEGRABOX free внутренний передняя панель с релингом  высота C</t>
  </si>
  <si>
    <t>LEGRABOX free высота C</t>
  </si>
  <si>
    <t>450 (н/ст)</t>
  </si>
  <si>
    <t>400 (б,с)</t>
  </si>
  <si>
    <t>300-350 (б,с)</t>
  </si>
  <si>
    <t>LEGRABOX pure, внутренний передняя панель с релингом  высота C</t>
  </si>
  <si>
    <t>550 (б,с)</t>
  </si>
  <si>
    <t>LEGRABOX pure, внутренный ящик, BLUMOTION высота M</t>
  </si>
  <si>
    <t>LEGRABOX pure высота С, ящик под мойку с центральной планкой</t>
  </si>
  <si>
    <t xml:space="preserve">Legrabox pure высота F  (под фасад 597; 716) </t>
  </si>
  <si>
    <t xml:space="preserve">Legrabox pure высота C  (под фасад 284; 355) </t>
  </si>
  <si>
    <t xml:space="preserve">Legrabox pure высота M  (под фасад 140; 176) </t>
  </si>
  <si>
    <t>450 (б,c)</t>
  </si>
  <si>
    <t xml:space="preserve">Legrabox pure высота N (в шкаф ШЛГП, под фасад 115) </t>
  </si>
  <si>
    <t>500 (ч)</t>
  </si>
  <si>
    <t>450-500 (б,с)</t>
  </si>
  <si>
    <t>Tandembox Antaro внутренний высота D с одним релингом под вставку стекло</t>
  </si>
  <si>
    <t>Tandembox Antaro высота D с одним релингом (под фасад 284; 355) под вставку стекло</t>
  </si>
  <si>
    <t>450-500 (б)</t>
  </si>
  <si>
    <t xml:space="preserve">Tandembox Antaro высота С,D под мойку (под фасад 284; 355) </t>
  </si>
  <si>
    <t>550 (б)</t>
  </si>
  <si>
    <t>Tandembox внутренний Antaro высота С,D</t>
  </si>
  <si>
    <t>450-500 (ч)</t>
  </si>
  <si>
    <t>350-400 (б,с)</t>
  </si>
  <si>
    <t>300 (б)</t>
  </si>
  <si>
    <t>Tandembox внутренний Antaro высота M</t>
  </si>
  <si>
    <t>400 (б,с,ч)</t>
  </si>
  <si>
    <t xml:space="preserve">Tandembox Antaro высота С,D с одним релингом (под фасад 284; 355) </t>
  </si>
  <si>
    <t>650 (б)</t>
  </si>
  <si>
    <t>450 - 500 (ч)</t>
  </si>
  <si>
    <t>450 -500 (б,с)</t>
  </si>
  <si>
    <t>350 (б, н/ст,с)</t>
  </si>
  <si>
    <t xml:space="preserve">Tandembox Antaro высота M  (под фасад 140; 176) </t>
  </si>
  <si>
    <t>450 (б)-500 (б,с)</t>
  </si>
  <si>
    <t xml:space="preserve">Tandembox Antaro высота N (в шкаф ШЛГП, под фасад 115) </t>
  </si>
  <si>
    <t>450-500 (серый)</t>
  </si>
  <si>
    <t>Модернбокс под мойку с полной выемкой</t>
  </si>
  <si>
    <t>500 (серый)</t>
  </si>
  <si>
    <t>Модернбокс под мойку с "U" выемкой</t>
  </si>
  <si>
    <t>550 (серый, белый)</t>
  </si>
  <si>
    <t>500 (серый, белый)</t>
  </si>
  <si>
    <t>450 (серый, белый)</t>
  </si>
  <si>
    <t>400 (серый, белый)</t>
  </si>
  <si>
    <t>350 (серый, белый)</t>
  </si>
  <si>
    <t>300 (серый, белый)</t>
  </si>
  <si>
    <t>Модернбокс M (низкий - 141, 177)</t>
  </si>
  <si>
    <t>450-500 (серый, белый)</t>
  </si>
  <si>
    <t>Модернбокс под духовой шкаф (114)</t>
  </si>
  <si>
    <t xml:space="preserve">металбокс GTV h-150 с релингом (286, 357) </t>
  </si>
  <si>
    <t xml:space="preserve">металбокс GTV h-86 (140, 177) </t>
  </si>
  <si>
    <t xml:space="preserve">металбокс GTV h-54(114) </t>
  </si>
  <si>
    <t>шариковая направляющая полного выдвижения  Push to open</t>
  </si>
  <si>
    <t>шариковая направляющая полного выдвижения без доводчика</t>
  </si>
  <si>
    <t>глубина направляющей</t>
  </si>
  <si>
    <t xml:space="preserve">PTJ 016-39 Полка D-350 для бутылок </t>
  </si>
  <si>
    <t>PTJ 016-35 Полка D-350  д/фруктов высокая</t>
  </si>
  <si>
    <t>Z-184 Узел (фланец) простой низкий хром</t>
  </si>
  <si>
    <t>Z-181 Узел (фланец) простой GTV</t>
  </si>
  <si>
    <t>Z-180 Узел (фланец проходной)</t>
  </si>
  <si>
    <t>Опоры мебельные</t>
  </si>
  <si>
    <t>белый</t>
  </si>
  <si>
    <t>L-500</t>
  </si>
  <si>
    <t>1 компл</t>
  </si>
  <si>
    <t>Вкладыш для столовых приборов 1200</t>
  </si>
  <si>
    <t>2 компл</t>
  </si>
  <si>
    <t>Вкладыш для столовых приборов 1000</t>
  </si>
  <si>
    <t>Вкладыш для столовых приборов 900</t>
  </si>
  <si>
    <t>Вкладыш для столовых приборов 800</t>
  </si>
  <si>
    <t>Вкладыш для столовых приборов 600</t>
  </si>
  <si>
    <t>1+1компл</t>
  </si>
  <si>
    <t>Вкладыш для столовых приборов 550</t>
  </si>
  <si>
    <t>Вкладыш для столовых приборов 500</t>
  </si>
  <si>
    <t>Вкладыш для столовых приборов 450</t>
  </si>
  <si>
    <t>Вкладыш для столовых приборов 400</t>
  </si>
  <si>
    <t>Вкладыш для столовых приборов 300-350</t>
  </si>
  <si>
    <t>Вкладыш шуфлядный ORGA-LINE BLUM</t>
  </si>
  <si>
    <t xml:space="preserve">Вкладыши для столовых приборов Comfort </t>
  </si>
  <si>
    <t>V61 (6 больших ведер на ширину 1200 мм H-28)</t>
  </si>
  <si>
    <t>V60 (6 больших ведер на ширину 1200 мм H-22)</t>
  </si>
  <si>
    <t>V68 (4 больших и 2 малых  ведра на ширину 900 мм H-28)</t>
  </si>
  <si>
    <t>V42 (4 больших ведра на ширину 900 мм H-34)</t>
  </si>
  <si>
    <t>V41 (4 больших ведра на ширину 900 мм H-28)</t>
  </si>
  <si>
    <t>V40 (4 больших ведра на ширину 900 мм H-22)</t>
  </si>
  <si>
    <t>V69 (4 больших H34 и 2 малых H28  ведра на ширину 900 мм)</t>
  </si>
  <si>
    <t>V48 (2 больших и 2 малых  ведра на ширину 600 мм H-28)</t>
  </si>
  <si>
    <t>М22 (2 больших ведра на ширину 600 мм H-34)</t>
  </si>
  <si>
    <t>V22 (2 больших ведра на ширину 600 мм H-34)</t>
  </si>
  <si>
    <t>М21 (2 больших ведра на ширину 600 мм H-28)</t>
  </si>
  <si>
    <t>V21 (2 больших ведра на ширину 600 мм H-28)</t>
  </si>
  <si>
    <t>М20 (2 больших ведра на ширину 600 мм H-22)</t>
  </si>
  <si>
    <t>V20 (2 больших ведра на ширину 600 мм H-22)</t>
  </si>
  <si>
    <t>V29 (2 больших ведра и 1 поддон широкий 300 мм H-34)</t>
  </si>
  <si>
    <t>V28 (2 больших ведра и 1 поддон широкий 300 мм H-28)</t>
  </si>
  <si>
    <t>V27 (2 больших ведра и 1 поддон широкий 300 мм H-22)</t>
  </si>
  <si>
    <t>V49 (2 больших H34 и 2 малых H28  ведра на ширину 600 мм)</t>
  </si>
  <si>
    <t>V12 (1 большое ведро и 1 поддон узкий 240 мм H-34)</t>
  </si>
  <si>
    <t>V11 (1 большое ведро и 1 поддон узкий 240 мм H-28)</t>
  </si>
  <si>
    <t>V10 (1 большое ведро и 1 поддон узкий 240 мм H-22)</t>
  </si>
  <si>
    <t>через столешку</t>
  </si>
  <si>
    <t xml:space="preserve">Выключатель сенсорный бесконтактный белый GTV  </t>
  </si>
  <si>
    <t>Фрезеровка под врезной профиль в каркас</t>
  </si>
  <si>
    <t>1к-т.</t>
  </si>
  <si>
    <t>нейтральный/теплый белый/холодный белый</t>
  </si>
  <si>
    <t>Клипса металлическая осветительная к стеклянным полкам DC 12V,   LED хол. белый GTV</t>
  </si>
  <si>
    <t>Клипса металлическая осветительная к стеклянным полкам DC 12V,   LED тепл. белый GTV</t>
  </si>
  <si>
    <t>1к-т</t>
  </si>
  <si>
    <t>МАГИЧЕСКИЕ УГЛЫ</t>
  </si>
  <si>
    <t>L-450-500</t>
  </si>
  <si>
    <t>SPACE TOWER (Tandembox внутренний Antaro высота С,D+ 4 накладные петли Clip top 155 c нулевым вхождением)</t>
  </si>
  <si>
    <t>SPACE TOWER (LEGRABOX pure, внутренний передняя панель с релингом  высота C+ 4 накладные петли Clip top 155 c нулевым вхождением)</t>
  </si>
  <si>
    <t>SPACE TOWER BLUM</t>
  </si>
  <si>
    <t>карго K-150 с держателем для 16 бутылок хром</t>
  </si>
  <si>
    <t>карго K-150 сетка на 5 полок правая; хром</t>
  </si>
  <si>
    <t>VAUTH-SAGEL HAS K-150</t>
  </si>
  <si>
    <t>KARGOBOX 300-400 (Tandembox antaro M+C)</t>
  </si>
  <si>
    <t>KARGOBOX 200 (Tandembox antaro M+C)</t>
  </si>
  <si>
    <t>нержавейка</t>
  </si>
  <si>
    <t>KARGOBOX 300-400 (LEGRABOX pure M+C)</t>
  </si>
  <si>
    <t>белый/серый</t>
  </si>
  <si>
    <t>KARGOBOX 200 (LEGRABOX pure M+C)</t>
  </si>
  <si>
    <t>Дополнительный поддон к сушке белый 900</t>
  </si>
  <si>
    <t>Дополнительный поддон к сушке белый 800</t>
  </si>
  <si>
    <t>Дополнительный поддон к сушке белый 700</t>
  </si>
  <si>
    <t>Дополнительный поддон к сушке белый 600</t>
  </si>
  <si>
    <t>Дополнительный поддон к сушке белый 500</t>
  </si>
  <si>
    <t>Дополнительный поддон к сушке белый 400</t>
  </si>
  <si>
    <t>Дополнительный поддон к сушке прозрачный 900</t>
  </si>
  <si>
    <t>Дополнительный поддон к сушке прозрачный 800</t>
  </si>
  <si>
    <t>Дополнительный поддон к сушке прозрачный 700</t>
  </si>
  <si>
    <t>Дополнительный поддон к сушке прозрачный 600</t>
  </si>
  <si>
    <t>Дополнительный поддон к сушке прозрачный 500</t>
  </si>
  <si>
    <t>Дополнительный поддон к сушке прозрачный 400</t>
  </si>
  <si>
    <t xml:space="preserve">Сушка  L-900, белая Standart Reys </t>
  </si>
  <si>
    <t xml:space="preserve">Сушка  L-800, белая Standart Reys </t>
  </si>
  <si>
    <t xml:space="preserve">Сушка  L-700, белая Standart Reys </t>
  </si>
  <si>
    <t xml:space="preserve">Сушка  L-600, белая Standart Reys </t>
  </si>
  <si>
    <t xml:space="preserve">Сушка  L-500, белая Standart Reys </t>
  </si>
  <si>
    <t xml:space="preserve">Сушка  L-400, белая Standart Reys </t>
  </si>
  <si>
    <t>СУШКИ</t>
  </si>
  <si>
    <t>белая</t>
  </si>
  <si>
    <t>аллюминий</t>
  </si>
  <si>
    <t>Амортизатор врезной усиленный AM-ODB000-60 GTV</t>
  </si>
  <si>
    <t>Доплата за присадку, при отказе от механизма</t>
  </si>
  <si>
    <t>Силовой механизм AVENTOS HS (F,I)</t>
  </si>
  <si>
    <t xml:space="preserve">Комплект HK-XS (2 механихма)   с петлями </t>
  </si>
  <si>
    <t xml:space="preserve">Комплект HK-XS (1 механизм)  с петлями </t>
  </si>
  <si>
    <t xml:space="preserve">Петля CLIР top +45* I  полунакладная </t>
  </si>
  <si>
    <t xml:space="preserve">Петля CLIP top 95° под BLUMOTION накладная </t>
  </si>
  <si>
    <t xml:space="preserve">Петля CLIP top 95° накладная </t>
  </si>
  <si>
    <t>Петля CLIP top 120* без пружины BLUM</t>
  </si>
  <si>
    <t>Петля без пружины -45° BLUM</t>
  </si>
  <si>
    <t>Петля накладная без пружины 155° BLUM</t>
  </si>
  <si>
    <t>Петля мебельная без пружины +45° BLUM</t>
  </si>
  <si>
    <t>4,5 метра</t>
  </si>
  <si>
    <t xml:space="preserve">2,2 метра </t>
  </si>
  <si>
    <t>Профиль алюм. вертикальный Double  черный матовый</t>
  </si>
  <si>
    <t>Профиль алюм. вертикальный. Double  inox (нержавейка)</t>
  </si>
  <si>
    <t xml:space="preserve">ВЕРТИКАЛЬНЫЙ Double ПРОФИЛЬ </t>
  </si>
  <si>
    <t>Профиль алюм. вертикальный Single черный матовый</t>
  </si>
  <si>
    <t>Профиль алюм. вертикальный. Single inox (нержавейка)</t>
  </si>
  <si>
    <t xml:space="preserve">ВЕРТИКАЛЬНЫЙ Single ПРОФИЛЬ </t>
  </si>
  <si>
    <t>крепление-2шт + саморез-4шт</t>
  </si>
  <si>
    <t>Заглушка, правая/левая  для С-профиля inox (нержавейка)</t>
  </si>
  <si>
    <t>4,1 метра</t>
  </si>
  <si>
    <t xml:space="preserve">2 метра </t>
  </si>
  <si>
    <t>Профиль алюм. горизонт. С-формы inox (нержавейка)</t>
  </si>
  <si>
    <t>ГОРИЗОНТАЛЬНЫЙ С-ФОРМЫ</t>
  </si>
  <si>
    <t>правая+левая</t>
  </si>
  <si>
    <t>Заглушка,  для L-профиля inox (нержавейка)</t>
  </si>
  <si>
    <t>Профиль алюм. горизонт. L-формы inox (нержавейка)</t>
  </si>
  <si>
    <t>ГОРИЗОНТАЛЬНЫЙ ПРОФИЛЬ L-ФОРМЫ</t>
  </si>
  <si>
    <t>Фурнитура OPES</t>
  </si>
  <si>
    <t>1 шт (2 метра)</t>
  </si>
  <si>
    <t>Крышка пластиковая для алюминиевого  профиля, матовый</t>
  </si>
  <si>
    <t>1 м.п. (цена с интегрированием)</t>
  </si>
  <si>
    <t>Ручка-профиль 928144  Алюминий с односторонней подсветкой</t>
  </si>
  <si>
    <t>Ручка-профиль 928142  Алюминий с двухсторонней подсветкой</t>
  </si>
  <si>
    <t>Ручка-профиль 901219 Аллюминий</t>
  </si>
  <si>
    <t>ПРОФИЛЯ ДЛЯ ВЕРХНИХ ЯЩИКОВ</t>
  </si>
  <si>
    <t>5 метров</t>
  </si>
  <si>
    <t xml:space="preserve">2,5 метра </t>
  </si>
  <si>
    <t>Угол внешний для горизонтального С-профиля Белый</t>
  </si>
  <si>
    <t>Угол внутренний для горизонтального С-профиля Белый</t>
  </si>
  <si>
    <t>Профиль алюм. горизонт. С-формы черный глянец</t>
  </si>
  <si>
    <t>Профиль алюм. горизонт. С-формы белый</t>
  </si>
  <si>
    <t xml:space="preserve">Профиль алюм. горизонт. С-формы алюминий </t>
  </si>
  <si>
    <t>Профиль алюм. горизонт. L-формы черный глянец</t>
  </si>
  <si>
    <t xml:space="preserve">Профиль алюм. горизонт. L-формы алюминий </t>
  </si>
  <si>
    <t>ПРОФИЛЯ ИНТЕГРИРОВАННЫЕ В КАРКАС</t>
  </si>
  <si>
    <t>1 М.П</t>
  </si>
  <si>
    <t>РУЧКА 901229 АЛЛЮМИНИЙ</t>
  </si>
  <si>
    <t>РУЧКА UKW-7 АЛЛЮМИНИЙ</t>
  </si>
  <si>
    <t>РУЧКА UKW-5 АЛЛЮМИНИЙ</t>
  </si>
  <si>
    <t>РУЧКА С2 АЛЛЮМИНИЙ</t>
  </si>
  <si>
    <t>РУЧКА С1 АЛЛЮМИНИЙ</t>
  </si>
  <si>
    <t>ПРОФИЛЯ ИНТЕГРИРОВАННЫЕ В ФАСАД</t>
  </si>
  <si>
    <t>Фурнитура SCHUCO</t>
  </si>
  <si>
    <t>СКЛАДСКАЯ ПРОГРАММА МАТЕРИАЛОВ</t>
  </si>
  <si>
    <t>СКЛАДСКАЯ ПРОГРАММА ДСП EGGER 18ММ КАРКАСЫ</t>
  </si>
  <si>
    <t>H3398</t>
  </si>
  <si>
    <t>U732</t>
  </si>
  <si>
    <t>H1199</t>
  </si>
  <si>
    <t>U775</t>
  </si>
  <si>
    <t>U741</t>
  </si>
  <si>
    <t>U899</t>
  </si>
  <si>
    <t>Деним</t>
  </si>
  <si>
    <t>H3734</t>
  </si>
  <si>
    <t>H3156</t>
  </si>
  <si>
    <t>Дуб Корбридж серый</t>
  </si>
  <si>
    <t>U788</t>
  </si>
  <si>
    <r>
      <t xml:space="preserve">3 КАТЕГОРИЯ </t>
    </r>
    <r>
      <rPr>
        <b/>
        <sz val="12"/>
        <rFont val="Times New Roman"/>
        <family val="1"/>
        <charset val="204"/>
      </rPr>
      <t>( к стоимости 2 категории добавляется 30%)</t>
    </r>
  </si>
  <si>
    <t xml:space="preserve">СКЛАДСКАЯ ПРОГРАММА ДСП EGGER 18ММ КАРКАСЫ </t>
  </si>
  <si>
    <t>ФАСАДЫ SYNCRON</t>
  </si>
  <si>
    <t>OX-01-SS</t>
  </si>
  <si>
    <t>Syncron Оксид 01</t>
  </si>
  <si>
    <t>BAS-NW</t>
  </si>
  <si>
    <t>Syncron  Базальт</t>
  </si>
  <si>
    <t>OX-02-SS</t>
  </si>
  <si>
    <t>Syncron Оксид 02</t>
  </si>
  <si>
    <t>CAS-NW</t>
  </si>
  <si>
    <t>Syncron  Кашемир</t>
  </si>
  <si>
    <t>OX-03-SS</t>
  </si>
  <si>
    <t>Syncron Оксид 03</t>
  </si>
  <si>
    <t>ANV-01-OAK</t>
  </si>
  <si>
    <t>Syncron Старый дуб 01</t>
  </si>
  <si>
    <t>OX-04-SS</t>
  </si>
  <si>
    <t>Syncron Оксид 04</t>
  </si>
  <si>
    <t>EV-003-JA</t>
  </si>
  <si>
    <t>Syncron Эвора 003</t>
  </si>
  <si>
    <t>SPA-01-VE</t>
  </si>
  <si>
    <t>Syncron Спэтт 01</t>
  </si>
  <si>
    <t>EV-004-JA</t>
  </si>
  <si>
    <t>Syncron Эвора 004</t>
  </si>
  <si>
    <t>SPA-02-VE</t>
  </si>
  <si>
    <t>Syncron Спэтт 02</t>
  </si>
  <si>
    <t>OW-SS</t>
  </si>
  <si>
    <t>Syncron Ориентал белый</t>
  </si>
  <si>
    <t>SPA-03-VE</t>
  </si>
  <si>
    <t>Syncron Спэтт 03</t>
  </si>
  <si>
    <t>OB-SS</t>
  </si>
  <si>
    <t>Syncron Ориентал  черный</t>
  </si>
  <si>
    <t>SPA-04-VE</t>
  </si>
  <si>
    <t>Syncron Спэтт 04</t>
  </si>
  <si>
    <t>RT-IDA-02</t>
  </si>
  <si>
    <t xml:space="preserve">Syncron Рустик 02 </t>
  </si>
  <si>
    <t>SPA-05-VE</t>
  </si>
  <si>
    <t>Syncron Спэтт 05</t>
  </si>
  <si>
    <t>RT-IDA-04</t>
  </si>
  <si>
    <t>Syncron Рустик 04</t>
  </si>
  <si>
    <t>ICW-001-JA</t>
  </si>
  <si>
    <t>Syncron Айс Крим 001</t>
  </si>
  <si>
    <t>BETTON OXIDO VE</t>
  </si>
  <si>
    <t>Syncron Бетон</t>
  </si>
  <si>
    <t>ICW-002-JA</t>
  </si>
  <si>
    <t>Syncron Айс Крим 002</t>
  </si>
  <si>
    <t>ICW-003-JA</t>
  </si>
  <si>
    <t>Syncron Айс Крим 003</t>
  </si>
  <si>
    <t>ICW-004-JA</t>
  </si>
  <si>
    <t>Syncron Айс Крим 004</t>
  </si>
  <si>
    <t xml:space="preserve">S025/ S027/ S028/ B011/ S024 </t>
  </si>
  <si>
    <t>UA01/ SO83/ B073/ U129</t>
  </si>
  <si>
    <t>LM08/ LM09/ LM12</t>
  </si>
  <si>
    <t>FA42/ FA44/ FA68/ FA48</t>
  </si>
  <si>
    <t xml:space="preserve">LM62/ LM63 </t>
  </si>
  <si>
    <t>ФАСАДЫ ПЛАСТИК FENIX NTM</t>
  </si>
  <si>
    <t xml:space="preserve"> Bianco Male </t>
  </si>
  <si>
    <t xml:space="preserve">Cacao Orinoco </t>
  </si>
  <si>
    <t xml:space="preserve"> Bianco Alaska</t>
  </si>
  <si>
    <t xml:space="preserve"> Verde Comodoro </t>
  </si>
  <si>
    <t>Castoro Ottawa</t>
  </si>
  <si>
    <t xml:space="preserve"> Rosso Jaipur </t>
  </si>
  <si>
    <t xml:space="preserve"> Grigio Londra</t>
  </si>
  <si>
    <t xml:space="preserve"> Grigio Antrim </t>
  </si>
  <si>
    <t xml:space="preserve"> Beige Luxor</t>
  </si>
  <si>
    <t>Blu Fes</t>
  </si>
  <si>
    <t xml:space="preserve"> Nero Ingro </t>
  </si>
  <si>
    <t>2628</t>
  </si>
  <si>
    <t>Zinco Doha</t>
  </si>
  <si>
    <t>2629</t>
  </si>
  <si>
    <t>Bronzo Doha</t>
  </si>
  <si>
    <t xml:space="preserve"> Grigio Bromo</t>
  </si>
  <si>
    <t>2630</t>
  </si>
  <si>
    <t>Piombo Doha</t>
  </si>
  <si>
    <t>2638</t>
  </si>
  <si>
    <t>Titanio Doha</t>
  </si>
  <si>
    <t xml:space="preserve">Beige Arizona </t>
  </si>
  <si>
    <t>F6907</t>
  </si>
  <si>
    <t>Амарена</t>
  </si>
  <si>
    <t xml:space="preserve"> GLS</t>
  </si>
  <si>
    <t xml:space="preserve">F5342 </t>
  </si>
  <si>
    <t>Земляной</t>
  </si>
  <si>
    <t xml:space="preserve">F7851 </t>
  </si>
  <si>
    <t>Синий спектр</t>
  </si>
  <si>
    <t>F7927</t>
  </si>
  <si>
    <t>Античный камень</t>
  </si>
  <si>
    <t xml:space="preserve">F1238 </t>
  </si>
  <si>
    <t>Карнавал</t>
  </si>
  <si>
    <t>F5346</t>
  </si>
  <si>
    <t>F7858</t>
  </si>
  <si>
    <t>F0187</t>
  </si>
  <si>
    <t>Kашемир</t>
  </si>
  <si>
    <t>F0949</t>
  </si>
  <si>
    <t>Снежный</t>
  </si>
  <si>
    <t xml:space="preserve">F7932 </t>
  </si>
  <si>
    <t xml:space="preserve">Белый античный </t>
  </si>
  <si>
    <t xml:space="preserve">F2962 </t>
  </si>
  <si>
    <t xml:space="preserve">Kлементин </t>
  </si>
  <si>
    <t>F2297</t>
  </si>
  <si>
    <t>Террил</t>
  </si>
  <si>
    <t xml:space="preserve">F3091 </t>
  </si>
  <si>
    <t xml:space="preserve">Белый кристальный </t>
  </si>
  <si>
    <t>F5347</t>
  </si>
  <si>
    <t>F3236</t>
  </si>
  <si>
    <t>Фисташка</t>
  </si>
  <si>
    <t>F1040</t>
  </si>
  <si>
    <t>Белая лилия</t>
  </si>
  <si>
    <t>F4177</t>
  </si>
  <si>
    <t>F5349</t>
  </si>
  <si>
    <t>Фоссил</t>
  </si>
  <si>
    <t>F7966</t>
  </si>
  <si>
    <t xml:space="preserve">Бургундский </t>
  </si>
  <si>
    <t>GLS</t>
  </si>
  <si>
    <t>F8751</t>
  </si>
  <si>
    <t>Латте</t>
  </si>
  <si>
    <t xml:space="preserve">F0232 </t>
  </si>
  <si>
    <t>Фруктовый розовый</t>
  </si>
  <si>
    <t>F1192</t>
  </si>
  <si>
    <t xml:space="preserve">F3210 </t>
  </si>
  <si>
    <t xml:space="preserve">Леванте </t>
  </si>
  <si>
    <t>F7865</t>
  </si>
  <si>
    <t>Цветущий миндаль</t>
  </si>
  <si>
    <t>F5341</t>
  </si>
  <si>
    <t>Васаби</t>
  </si>
  <si>
    <t>F8755</t>
  </si>
  <si>
    <t>Лимон</t>
  </si>
  <si>
    <t>F2253</t>
  </si>
  <si>
    <t>Чёрный алмаз</t>
  </si>
  <si>
    <t xml:space="preserve">F0233 </t>
  </si>
  <si>
    <t>Вереск</t>
  </si>
  <si>
    <t>F2824</t>
  </si>
  <si>
    <t>Морковный</t>
  </si>
  <si>
    <t xml:space="preserve">F6903 </t>
  </si>
  <si>
    <t>Чёрная смородина</t>
  </si>
  <si>
    <t xml:space="preserve">F5345 </t>
  </si>
  <si>
    <t>Виола</t>
  </si>
  <si>
    <t>F1997</t>
  </si>
  <si>
    <t>Морской бриз</t>
  </si>
  <si>
    <t>F7969</t>
  </si>
  <si>
    <t>Черничный</t>
  </si>
  <si>
    <t xml:space="preserve">F0901 </t>
  </si>
  <si>
    <t>Гоби</t>
  </si>
  <si>
    <t>F7914</t>
  </si>
  <si>
    <t>Морской синий</t>
  </si>
  <si>
    <t>F7912</t>
  </si>
  <si>
    <t>F8821</t>
  </si>
  <si>
    <t>F1019</t>
  </si>
  <si>
    <t>Небесный азур</t>
  </si>
  <si>
    <t>F5348</t>
  </si>
  <si>
    <t>Энерджи</t>
  </si>
  <si>
    <t>F8822</t>
  </si>
  <si>
    <t>F3007</t>
  </si>
  <si>
    <t>F8823</t>
  </si>
  <si>
    <t>Патина</t>
  </si>
  <si>
    <t>F7940</t>
  </si>
  <si>
    <t>Жёлтый спектр</t>
  </si>
  <si>
    <t>F2833</t>
  </si>
  <si>
    <t>Песочный</t>
  </si>
  <si>
    <t>F6901</t>
  </si>
  <si>
    <t>Зелёная трава</t>
  </si>
  <si>
    <t xml:space="preserve">F1485 </t>
  </si>
  <si>
    <t xml:space="preserve">Жёлтый хром </t>
  </si>
  <si>
    <t>F0547</t>
  </si>
  <si>
    <t>Папирус</t>
  </si>
  <si>
    <t>RIG, SCU</t>
  </si>
  <si>
    <t xml:space="preserve">K3210//F3210 </t>
  </si>
  <si>
    <t>F6213</t>
  </si>
  <si>
    <t>Античное волокно</t>
  </si>
  <si>
    <t>MAT</t>
  </si>
  <si>
    <r>
      <t xml:space="preserve">Бежевый </t>
    </r>
    <r>
      <rPr>
        <sz val="12"/>
        <color indexed="10"/>
        <rFont val="Times New Roman"/>
        <family val="1"/>
        <charset val="204"/>
      </rPr>
      <t>NEW</t>
    </r>
  </si>
  <si>
    <t xml:space="preserve">F5488 </t>
  </si>
  <si>
    <t>Груша дымчатая</t>
  </si>
  <si>
    <t>NAT</t>
  </si>
  <si>
    <t xml:space="preserve">F2200 </t>
  </si>
  <si>
    <t>Тёмный шоколад</t>
  </si>
  <si>
    <t>F6306</t>
  </si>
  <si>
    <t>Древесное волокно</t>
  </si>
  <si>
    <t xml:space="preserve">F2255 </t>
  </si>
  <si>
    <t>Белый полярный</t>
  </si>
  <si>
    <t xml:space="preserve">F6305 </t>
  </si>
  <si>
    <t>Известковое волокно</t>
  </si>
  <si>
    <t xml:space="preserve">F3188 </t>
  </si>
  <si>
    <t>Миндальное дерево</t>
  </si>
  <si>
    <t xml:space="preserve">F7837 </t>
  </si>
  <si>
    <t>F6350</t>
  </si>
  <si>
    <t xml:space="preserve">Перламутр Сумрак </t>
  </si>
  <si>
    <t>AB PAR</t>
  </si>
  <si>
    <t xml:space="preserve">F6307 </t>
  </si>
  <si>
    <t>Пепельное волокно</t>
  </si>
  <si>
    <t>F6351</t>
  </si>
  <si>
    <t xml:space="preserve">Перламутр Медь </t>
  </si>
  <si>
    <t xml:space="preserve">F3699 </t>
  </si>
  <si>
    <t>Ротанговая пальма</t>
  </si>
  <si>
    <t xml:space="preserve">K1238//F1238 </t>
  </si>
  <si>
    <t>F6352</t>
  </si>
  <si>
    <t xml:space="preserve">Перламутр Золото </t>
  </si>
  <si>
    <t>F6930</t>
  </si>
  <si>
    <t>Тростник натуральный</t>
  </si>
  <si>
    <t>/F0187</t>
  </si>
  <si>
    <r>
      <t>Kашемир</t>
    </r>
    <r>
      <rPr>
        <sz val="12"/>
        <color indexed="10"/>
        <rFont val="Times New Roman"/>
        <family val="1"/>
        <charset val="204"/>
      </rPr>
      <t xml:space="preserve"> NEW</t>
    </r>
  </si>
  <si>
    <t>F6353</t>
  </si>
  <si>
    <t xml:space="preserve">Перламутр Нифрит </t>
  </si>
  <si>
    <t xml:space="preserve">F9012 </t>
  </si>
  <si>
    <t>Чёрное дерево</t>
  </si>
  <si>
    <t xml:space="preserve">Высокоглянцевые декоры </t>
  </si>
  <si>
    <t>А01</t>
  </si>
  <si>
    <t>Snow-white (белоснежный)</t>
  </si>
  <si>
    <t>А11</t>
  </si>
  <si>
    <t>Red (красный)</t>
  </si>
  <si>
    <t>А02</t>
  </si>
  <si>
    <t>White (белый)</t>
  </si>
  <si>
    <t>А03</t>
  </si>
  <si>
    <t>Sugar (сахар)</t>
  </si>
  <si>
    <t>А13</t>
  </si>
  <si>
    <t>Violett (баклажан)</t>
  </si>
  <si>
    <t>А04</t>
  </si>
  <si>
    <t>Cream (крем)</t>
  </si>
  <si>
    <t>А05</t>
  </si>
  <si>
    <t>Cappucino (каппучино)</t>
  </si>
  <si>
    <t>В01</t>
  </si>
  <si>
    <t>Сhampagne metallic (шампань металлик)</t>
  </si>
  <si>
    <t>А06</t>
  </si>
  <si>
    <t>Latte (латте)</t>
  </si>
  <si>
    <t>В02</t>
  </si>
  <si>
    <t>Silver metallic (серебро металлик)</t>
  </si>
  <si>
    <t>А07</t>
  </si>
  <si>
    <t>Grey (серый)</t>
  </si>
  <si>
    <t>В09</t>
  </si>
  <si>
    <t>Graphite metallic (графит металлик)</t>
  </si>
  <si>
    <t>А08</t>
  </si>
  <si>
    <t>Graphite (графит)</t>
  </si>
  <si>
    <t>В04</t>
  </si>
  <si>
    <t>Oxyd metallic (оксид металлик)</t>
  </si>
  <si>
    <t>А09</t>
  </si>
  <si>
    <t>Anthrazit (антрацит)</t>
  </si>
  <si>
    <t>В15</t>
  </si>
  <si>
    <t>Black metallic (чёрный металлик)</t>
  </si>
  <si>
    <t>А15</t>
  </si>
  <si>
    <t>Black (чёрный)</t>
  </si>
  <si>
    <t>В16</t>
  </si>
  <si>
    <t>White metallic (белый металлик)</t>
  </si>
  <si>
    <t xml:space="preserve">Суперматовые декоры </t>
  </si>
  <si>
    <t>С02</t>
  </si>
  <si>
    <t>White matt (белый матовый)</t>
  </si>
  <si>
    <t>С05</t>
  </si>
  <si>
    <t>Cappucino matt (каппучино матовый)</t>
  </si>
  <si>
    <t>С03</t>
  </si>
  <si>
    <t>Sugar matt (сахар матовый)</t>
  </si>
  <si>
    <t>С04</t>
  </si>
  <si>
    <t>Cream matt (крем матовый)</t>
  </si>
  <si>
    <t>С15</t>
  </si>
  <si>
    <t>Black matt (черный матовый)</t>
  </si>
  <si>
    <t>С06</t>
  </si>
  <si>
    <t>Latte matt (латте матовый)</t>
  </si>
  <si>
    <t>Н1401 ST22 СОСНА КАСЦИНА</t>
  </si>
  <si>
    <t>Н148 ST10 СОСНА ФРОНТЕРА БЕЖЕВАЯ</t>
  </si>
  <si>
    <t xml:space="preserve"> F302 ST87 ФЕРРО БРОНЗА</t>
  </si>
  <si>
    <t>W1000 ST76 БЕЛЫЙ ПРЕМИУМ</t>
  </si>
  <si>
    <t>Н1180 ST37 ДУБ ГАЛИФАКС НАТУРАЛЬНЫЙ</t>
  </si>
  <si>
    <r>
      <t>Флористика красная</t>
    </r>
    <r>
      <rPr>
        <b/>
        <sz val="12"/>
        <color indexed="10"/>
        <rFont val="Times New Roman"/>
        <family val="1"/>
        <charset val="204"/>
      </rPr>
      <t xml:space="preserve"> </t>
    </r>
  </si>
  <si>
    <t>Вернуться к просчету шкафов</t>
  </si>
  <si>
    <t>Вернуться к просчету столешницы</t>
  </si>
  <si>
    <t>ДЕКОРОТИВНЫЕ ЭЛЕМЕНТЫ</t>
  </si>
  <si>
    <t>м.кв.</t>
  </si>
  <si>
    <t>шт.</t>
  </si>
  <si>
    <t>Наименование декоротивного элемента</t>
  </si>
  <si>
    <t>без патины</t>
  </si>
  <si>
    <t>с патиной</t>
  </si>
  <si>
    <t>Разработка фасада</t>
  </si>
  <si>
    <t>шт. R240</t>
  </si>
  <si>
    <t>Арка 1 (140/596*796)</t>
  </si>
  <si>
    <t>Арка 2 (176/596*796)</t>
  </si>
  <si>
    <t>Окраска по сетке RAL. WCP. NCS. Tikkurila</t>
  </si>
  <si>
    <t>Привязки к стандартной сетке размеров фасадов нет.</t>
  </si>
  <si>
    <t>ВНИМАНИЕ!!! ТЕХНИЧЕКСКАЯ ИНФОРМАЦИЯ</t>
  </si>
  <si>
    <t>Фасады ТИП 01, 02, 03 могут быть изготовлены только в цвете Дуб 03-09</t>
  </si>
  <si>
    <t>Фасад Тип 18 только изготавливаем только в варианте черешня 25 тип 18</t>
  </si>
  <si>
    <t xml:space="preserve">Гнутые балясины существуют варианты только под 300 фрезерованные полки </t>
  </si>
  <si>
    <t xml:space="preserve">Багеты могут быть запилены на фабрике, обязательно прилаживать рисунок и делать подпись «по шкафам» или «по потолку» </t>
  </si>
  <si>
    <t>Максимальная длина балясин массив-древ 140см, если необходим больший размер необходимо описать разделение и «соостность»</t>
  </si>
  <si>
    <t>Ольха №1, дуб №4, дуб№8, ольха 3 тип03, черешня№11, черешня №13 изготавливаются только под ответсвенность клиента</t>
  </si>
  <si>
    <t>Изделия цвета Ольха №1, Дуб №4,Дуб №8,Черешня№11, черешня №13 покрываются только лаком на них видна структура дерева и возможны расхождения в оттенках</t>
  </si>
  <si>
    <t>Также расхождения в оттенках фасадов возможны в сосне 3. В ольхе №3 тип03 видна структура дерева</t>
  </si>
  <si>
    <t>Фасады "арка" изготавливаются из дуба, ольхи, сосны высотой 713мм или 910мм и шириной 296 или 396мм,  в типах 02, 07 и не изготавливается в черешне</t>
  </si>
  <si>
    <t>При заказе фасадов  в дубе цвет 9,10,11,17,18,19,20,21,22,23,24,25,26,27,28,29,30,31,34 структура вставки (филёнки) может быть прямолинейная или разводы на выбор клиента, это необходимо указать в заказе</t>
  </si>
  <si>
    <t>Фасады ДГВ и ДГГ изготавливаются во всех типах кроме 01, 03, 04, 06, 07 и сосне высотой 713 и 910мм, для типов 01, 04, 07 по умолчанию  изготавливаются в типе 02</t>
  </si>
  <si>
    <r>
      <t xml:space="preserve"> </t>
    </r>
    <r>
      <rPr>
        <sz val="11"/>
        <rFont val="Times New Roman"/>
        <family val="1"/>
        <charset val="204"/>
      </rPr>
      <t>Решётка №2 изготавливается шириной от 20 до 40см и высотой не более 910мм. под ответственность заказчика решётка №2 может быть изготовлена шириной до 596мм, но при этом высотой не более 400мм</t>
    </r>
  </si>
  <si>
    <t>Решётка №1 изготавливается шириной до 900мм и высотой не более 1400мм</t>
  </si>
  <si>
    <t>Тип 05/Решётка №3 изготавливается шириной до 900мм и высотой не более 1400мм</t>
  </si>
  <si>
    <t xml:space="preserve">Виды багетов: </t>
  </si>
  <si>
    <t>·            В ольхе черешне и дубе можно изготовить багет новый высокий   Б-3(высота 80мм), МДФ шпонированный (высота 60мм), обратный (ПМ-1),</t>
  </si>
  <si>
    <t xml:space="preserve">  багет массив старый  Б-2(40 мм), Б-4,Б-5.</t>
  </si>
  <si>
    <r>
      <t xml:space="preserve">·                В </t>
    </r>
    <r>
      <rPr>
        <b/>
        <sz val="11"/>
        <color rgb="FFFF0000"/>
        <rFont val="Times New Roman"/>
        <family val="1"/>
        <charset val="204"/>
      </rPr>
      <t>сосне</t>
    </r>
    <r>
      <rPr>
        <b/>
        <sz val="11"/>
        <rFont val="Times New Roman"/>
        <family val="1"/>
        <charset val="204"/>
      </rPr>
      <t xml:space="preserve"> </t>
    </r>
    <r>
      <rPr>
        <sz val="11"/>
        <rFont val="Times New Roman"/>
        <family val="1"/>
        <charset val="204"/>
      </rPr>
      <t xml:space="preserve">изготавливается </t>
    </r>
    <r>
      <rPr>
        <b/>
        <sz val="11"/>
        <color rgb="FFFF0000"/>
        <rFont val="Times New Roman"/>
        <family val="1"/>
        <charset val="204"/>
      </rPr>
      <t>только</t>
    </r>
    <r>
      <rPr>
        <b/>
        <sz val="11"/>
        <rFont val="Times New Roman"/>
        <family val="1"/>
        <charset val="204"/>
      </rPr>
      <t xml:space="preserve"> </t>
    </r>
    <r>
      <rPr>
        <sz val="11"/>
        <rFont val="Times New Roman"/>
        <family val="1"/>
        <charset val="204"/>
      </rPr>
      <t xml:space="preserve">багет массив старый </t>
    </r>
    <r>
      <rPr>
        <b/>
        <sz val="11"/>
        <color rgb="FFFF0000"/>
        <rFont val="Times New Roman"/>
        <family val="1"/>
        <charset val="204"/>
      </rPr>
      <t>Б-2</t>
    </r>
    <r>
      <rPr>
        <b/>
        <sz val="11"/>
        <rFont val="Times New Roman"/>
        <family val="1"/>
        <charset val="204"/>
      </rPr>
      <t>.</t>
    </r>
  </si>
  <si>
    <t>Внимание!! В сосне нет обратного (нижнего) багета.</t>
  </si>
  <si>
    <r>
      <t xml:space="preserve">Максимальная длина целого куска багета старого </t>
    </r>
    <r>
      <rPr>
        <b/>
        <sz val="11"/>
        <color rgb="FFFF0000"/>
        <rFont val="Times New Roman"/>
        <family val="1"/>
        <charset val="204"/>
      </rPr>
      <t>270см</t>
    </r>
    <r>
      <rPr>
        <b/>
        <sz val="11"/>
        <rFont val="Times New Roman"/>
        <family val="1"/>
        <charset val="204"/>
      </rPr>
      <t xml:space="preserve">; </t>
    </r>
    <r>
      <rPr>
        <sz val="11"/>
        <rFont val="Times New Roman"/>
        <family val="1"/>
        <charset val="204"/>
      </rPr>
      <t>нового, обратного и МДФ шпонированного -</t>
    </r>
    <r>
      <rPr>
        <sz val="11"/>
        <color rgb="FFFF0000"/>
        <rFont val="Times New Roman"/>
        <family val="1"/>
        <charset val="204"/>
      </rPr>
      <t xml:space="preserve"> </t>
    </r>
    <r>
      <rPr>
        <b/>
        <sz val="11"/>
        <color rgb="FFFF0000"/>
        <rFont val="Times New Roman"/>
        <family val="1"/>
        <charset val="204"/>
      </rPr>
      <t>270см</t>
    </r>
    <r>
      <rPr>
        <b/>
        <sz val="11"/>
        <rFont val="Times New Roman"/>
        <family val="1"/>
        <charset val="204"/>
      </rPr>
      <t>.</t>
    </r>
  </si>
  <si>
    <r>
      <t xml:space="preserve">Фасады </t>
    </r>
    <r>
      <rPr>
        <b/>
        <sz val="11"/>
        <rFont val="Times New Roman"/>
        <family val="1"/>
        <charset val="204"/>
      </rPr>
      <t xml:space="preserve">в </t>
    </r>
    <r>
      <rPr>
        <b/>
        <sz val="11"/>
        <color rgb="FFFF0000"/>
        <rFont val="Times New Roman"/>
        <family val="1"/>
        <charset val="204"/>
      </rPr>
      <t>типе 01,04</t>
    </r>
    <r>
      <rPr>
        <b/>
        <sz val="11"/>
        <rFont val="Times New Roman"/>
        <family val="1"/>
        <charset val="204"/>
      </rPr>
      <t xml:space="preserve"> </t>
    </r>
    <r>
      <rPr>
        <sz val="11"/>
        <rFont val="Times New Roman"/>
        <family val="1"/>
        <charset val="204"/>
      </rPr>
      <t xml:space="preserve">изготавливаются </t>
    </r>
    <r>
      <rPr>
        <b/>
        <sz val="11"/>
        <color rgb="FFFF0000"/>
        <rFont val="Times New Roman"/>
        <family val="1"/>
        <charset val="204"/>
      </rPr>
      <t>от 225 до 596</t>
    </r>
    <r>
      <rPr>
        <sz val="11"/>
        <color rgb="FFFF0000"/>
        <rFont val="Times New Roman"/>
        <family val="1"/>
        <charset val="204"/>
      </rPr>
      <t xml:space="preserve"> </t>
    </r>
    <r>
      <rPr>
        <b/>
        <sz val="11"/>
        <color rgb="FFFF0000"/>
        <rFont val="Times New Roman"/>
        <family val="1"/>
        <charset val="204"/>
      </rPr>
      <t>шириной</t>
    </r>
    <r>
      <rPr>
        <sz val="11"/>
        <rFont val="Times New Roman"/>
        <family val="1"/>
        <charset val="204"/>
      </rPr>
      <t xml:space="preserve">. Фасады по ширине </t>
    </r>
    <r>
      <rPr>
        <sz val="11"/>
        <color rgb="FFFF0000"/>
        <rFont val="Times New Roman"/>
        <family val="1"/>
        <charset val="204"/>
      </rPr>
      <t xml:space="preserve">менее </t>
    </r>
    <r>
      <rPr>
        <b/>
        <sz val="11"/>
        <color rgb="FFFF0000"/>
        <rFont val="Times New Roman"/>
        <family val="1"/>
        <charset val="204"/>
      </rPr>
      <t>225</t>
    </r>
    <r>
      <rPr>
        <b/>
        <sz val="11"/>
        <rFont val="Times New Roman"/>
        <family val="1"/>
        <charset val="204"/>
      </rPr>
      <t xml:space="preserve"> или </t>
    </r>
    <r>
      <rPr>
        <b/>
        <sz val="11"/>
        <color rgb="FFFF0000"/>
        <rFont val="Times New Roman"/>
        <family val="1"/>
        <charset val="204"/>
      </rPr>
      <t>более 596мм</t>
    </r>
    <r>
      <rPr>
        <sz val="11"/>
        <rFont val="Times New Roman"/>
        <family val="1"/>
        <charset val="204"/>
      </rPr>
      <t xml:space="preserve"> изготавливаются  в типе </t>
    </r>
    <r>
      <rPr>
        <sz val="11"/>
        <color rgb="FFFF0000"/>
        <rFont val="Times New Roman"/>
        <family val="1"/>
        <charset val="204"/>
      </rPr>
      <t>02</t>
    </r>
    <r>
      <rPr>
        <sz val="11"/>
        <rFont val="Times New Roman"/>
        <family val="1"/>
        <charset val="204"/>
      </rPr>
      <t xml:space="preserve">. </t>
    </r>
  </si>
  <si>
    <r>
      <t xml:space="preserve"> Фасады </t>
    </r>
    <r>
      <rPr>
        <b/>
        <sz val="11"/>
        <color rgb="FFFF0000"/>
        <rFont val="Times New Roman"/>
        <family val="1"/>
        <charset val="204"/>
      </rPr>
      <t>до 225мм</t>
    </r>
    <r>
      <rPr>
        <b/>
        <sz val="11"/>
        <rFont val="Times New Roman"/>
        <family val="1"/>
        <charset val="204"/>
      </rPr>
      <t xml:space="preserve"> </t>
    </r>
    <r>
      <rPr>
        <sz val="11"/>
        <rFont val="Times New Roman"/>
        <family val="1"/>
        <charset val="204"/>
      </rPr>
      <t xml:space="preserve">высотой  изготавливаем  </t>
    </r>
    <r>
      <rPr>
        <b/>
        <sz val="11"/>
        <color rgb="FFFF0000"/>
        <rFont val="Times New Roman"/>
        <family val="1"/>
        <charset val="204"/>
      </rPr>
      <t>только в типе 02</t>
    </r>
    <r>
      <rPr>
        <b/>
        <sz val="11"/>
        <rFont val="Times New Roman"/>
        <family val="1"/>
        <charset val="204"/>
      </rPr>
      <t>.</t>
    </r>
  </si>
  <si>
    <r>
      <t xml:space="preserve">Фасады в типе 07  высотой или шириной </t>
    </r>
    <r>
      <rPr>
        <b/>
        <sz val="11"/>
        <color rgb="FFFF0000"/>
        <rFont val="Times New Roman"/>
        <family val="1"/>
        <charset val="204"/>
      </rPr>
      <t>до 140мм</t>
    </r>
    <r>
      <rPr>
        <sz val="11"/>
        <rFont val="Times New Roman"/>
        <family val="1"/>
        <charset val="204"/>
      </rPr>
      <t xml:space="preserve">, изготавливаем как </t>
    </r>
    <r>
      <rPr>
        <b/>
        <sz val="11"/>
        <color rgb="FFFF0000"/>
        <rFont val="Times New Roman"/>
        <family val="1"/>
        <charset val="204"/>
      </rPr>
      <t>фальшь</t>
    </r>
    <r>
      <rPr>
        <b/>
        <sz val="11"/>
        <rFont val="Times New Roman"/>
        <family val="1"/>
        <charset val="204"/>
      </rPr>
      <t>-панель</t>
    </r>
    <r>
      <rPr>
        <sz val="11"/>
        <rFont val="Times New Roman"/>
        <family val="1"/>
        <charset val="204"/>
      </rPr>
      <t>,  (или с изменением профиля обвязки)</t>
    </r>
  </si>
  <si>
    <r>
      <t xml:space="preserve">фасады в типах </t>
    </r>
    <r>
      <rPr>
        <b/>
        <sz val="11"/>
        <color rgb="FFFF0000"/>
        <rFont val="Times New Roman"/>
        <family val="1"/>
        <charset val="204"/>
      </rPr>
      <t>09 - 14</t>
    </r>
    <r>
      <rPr>
        <sz val="11"/>
        <rFont val="Times New Roman"/>
        <family val="1"/>
        <charset val="204"/>
      </rPr>
      <t xml:space="preserve"> высотой или шириной </t>
    </r>
    <r>
      <rPr>
        <b/>
        <sz val="11"/>
        <color rgb="FFFF0000"/>
        <rFont val="Times New Roman"/>
        <family val="1"/>
        <charset val="204"/>
      </rPr>
      <t>до 176</t>
    </r>
    <r>
      <rPr>
        <b/>
        <sz val="11"/>
        <rFont val="Times New Roman"/>
        <family val="1"/>
        <charset val="204"/>
      </rPr>
      <t xml:space="preserve"> </t>
    </r>
    <r>
      <rPr>
        <sz val="11"/>
        <rFont val="Times New Roman"/>
        <family val="1"/>
        <charset val="204"/>
      </rPr>
      <t xml:space="preserve">изготавливаем как </t>
    </r>
    <r>
      <rPr>
        <b/>
        <sz val="11"/>
        <color rgb="FFFF0000"/>
        <rFont val="Times New Roman"/>
        <family val="1"/>
        <charset val="204"/>
      </rPr>
      <t>фальш</t>
    </r>
    <r>
      <rPr>
        <b/>
        <sz val="11"/>
        <rFont val="Times New Roman"/>
        <family val="1"/>
        <charset val="204"/>
      </rPr>
      <t>-панель.</t>
    </r>
    <r>
      <rPr>
        <sz val="11"/>
        <rFont val="Times New Roman"/>
        <family val="1"/>
        <charset val="204"/>
      </rPr>
      <t xml:space="preserve"> (или с изменением профиля обвязки)</t>
    </r>
  </si>
  <si>
    <r>
      <t>Если в заказе есть витрины, то необходимо указать:</t>
    </r>
    <r>
      <rPr>
        <b/>
        <sz val="11"/>
        <color rgb="FFFF0000"/>
        <rFont val="Times New Roman"/>
        <family val="1"/>
        <charset val="204"/>
      </rPr>
      <t xml:space="preserve"> витрины открытые</t>
    </r>
    <r>
      <rPr>
        <sz val="11"/>
        <rFont val="Times New Roman"/>
        <family val="1"/>
        <charset val="204"/>
      </rPr>
      <t xml:space="preserve"> (в.о.) или </t>
    </r>
    <r>
      <rPr>
        <b/>
        <sz val="11"/>
        <color rgb="FFFF0000"/>
        <rFont val="Times New Roman"/>
        <family val="1"/>
        <charset val="204"/>
      </rPr>
      <t>витрины с крестом</t>
    </r>
    <r>
      <rPr>
        <sz val="11"/>
        <rFont val="Times New Roman"/>
        <family val="1"/>
        <charset val="204"/>
      </rPr>
      <t xml:space="preserve"> (в.к.). </t>
    </r>
  </si>
  <si>
    <t>По умолчанию  витрины считаются с крестом, но лучше в любом случае указывать.</t>
  </si>
  <si>
    <r>
      <t xml:space="preserve"> Если к витринам нужен </t>
    </r>
    <r>
      <rPr>
        <b/>
        <sz val="11"/>
        <color rgb="FFFF0000"/>
        <rFont val="Times New Roman"/>
        <family val="1"/>
        <charset val="204"/>
      </rPr>
      <t>штапик</t>
    </r>
    <r>
      <rPr>
        <sz val="11"/>
        <rFont val="Times New Roman"/>
        <family val="1"/>
        <charset val="204"/>
      </rPr>
      <t>, то это необходимо</t>
    </r>
    <r>
      <rPr>
        <b/>
        <sz val="11"/>
        <color rgb="FFFF0000"/>
        <rFont val="Times New Roman"/>
        <family val="1"/>
        <charset val="204"/>
      </rPr>
      <t xml:space="preserve"> указать</t>
    </r>
    <r>
      <rPr>
        <sz val="11"/>
        <rFont val="Times New Roman"/>
        <family val="1"/>
        <charset val="204"/>
      </rPr>
      <t xml:space="preserve">, т.к. по умолчанию стёкла крепятся </t>
    </r>
    <r>
      <rPr>
        <b/>
        <sz val="11"/>
        <color rgb="FFFF0000"/>
        <rFont val="Times New Roman"/>
        <family val="1"/>
        <charset val="204"/>
      </rPr>
      <t>на силикон</t>
    </r>
  </si>
  <si>
    <t>Пилястры изготавливаются следующие: Пилястра Д-1, Пилястра Д-2, Пилястра Д-3, пилястра №10, пилястра №11, №3.</t>
  </si>
  <si>
    <t>Какие именно, в заказе  указывать обязательно.</t>
  </si>
  <si>
    <r>
      <t xml:space="preserve"> Высокие балясины изготавливаются</t>
    </r>
    <r>
      <rPr>
        <b/>
        <sz val="11"/>
        <rFont val="Times New Roman"/>
        <family val="1"/>
        <charset val="204"/>
      </rPr>
      <t xml:space="preserve"> </t>
    </r>
    <r>
      <rPr>
        <b/>
        <sz val="11"/>
        <color rgb="FFFF0000"/>
        <rFont val="Times New Roman"/>
        <family val="1"/>
        <charset val="204"/>
      </rPr>
      <t>от 220 до 240мм</t>
    </r>
    <r>
      <rPr>
        <sz val="11"/>
        <rFont val="Times New Roman"/>
        <family val="1"/>
        <charset val="204"/>
      </rPr>
      <t xml:space="preserve"> высотой и шириной </t>
    </r>
    <r>
      <rPr>
        <b/>
        <sz val="11"/>
        <color rgb="FFFF0000"/>
        <rFont val="Times New Roman"/>
        <family val="1"/>
        <charset val="204"/>
      </rPr>
      <t>50,60,80см</t>
    </r>
  </si>
  <si>
    <t>Платина</t>
  </si>
  <si>
    <t>Барный лифт механический (левый/правый) GTV</t>
  </si>
  <si>
    <t xml:space="preserve">Подъемник масляный барный нижний 60/80N GTV </t>
  </si>
  <si>
    <t>УСЛУГА ПО НАНЕСЕНИЮ ПОЛИМЕРНОГО ПОКРЫТИЯ (может иметь оттенок начального цвета)</t>
  </si>
  <si>
    <t>Опора барная косая универсальная D-50 L-200</t>
  </si>
  <si>
    <t>Опора барная прямая универсальная D-50 L-205</t>
  </si>
  <si>
    <t xml:space="preserve">ЦОКОЛЬ мебельный </t>
  </si>
  <si>
    <t>Полкодержатель Titan D-10 L-100</t>
  </si>
  <si>
    <t>Полкодержатель Titan D-10 L-140</t>
  </si>
  <si>
    <t>Полкодержатель Titan D-10 L-145</t>
  </si>
  <si>
    <t xml:space="preserve">Полкодержатель Titan D-12 L-120 </t>
  </si>
  <si>
    <t>Полкодержатель Titan D-14 L-120</t>
  </si>
  <si>
    <t>Полкодержатель Titan D-14 L-165</t>
  </si>
  <si>
    <t>** Внимание нет стандартов на фасады</t>
  </si>
  <si>
    <t xml:space="preserve">тип 08, 23 </t>
  </si>
  <si>
    <t>тип 09, 10</t>
  </si>
  <si>
    <t>тип 11, 12, 13, 14, 21, 22</t>
  </si>
  <si>
    <t>тип 15, 16, 17, 20, 25</t>
  </si>
  <si>
    <t>тип 24, 27</t>
  </si>
  <si>
    <t>тип 12 декор</t>
  </si>
  <si>
    <t>черешня 6-10, 12-16, 21, 22, 24, 25, 26</t>
  </si>
  <si>
    <t>черешня 11</t>
  </si>
  <si>
    <t>черешня 17, 20, 23, 27, 28, 29, 30, 34</t>
  </si>
  <si>
    <t>черешня 18</t>
  </si>
  <si>
    <t>черешня 25 тип 18</t>
  </si>
  <si>
    <t>тип 01, 02, 03, 24</t>
  </si>
  <si>
    <t>тип 08, 11, 13, 19, 21, 23, 22, 27</t>
  </si>
  <si>
    <t>тип 15, 20, 25</t>
  </si>
  <si>
    <t>дуб 3-9, 11, 21, 22, 24, 25, 26, 31</t>
  </si>
  <si>
    <t>дуб 10</t>
  </si>
  <si>
    <t>дуб 17, 18, 19, 20, 23, 28, 29</t>
  </si>
  <si>
    <t>дуб 27, 30, 34</t>
  </si>
  <si>
    <t>тип 01-04, 06</t>
  </si>
  <si>
    <t>тип 07</t>
  </si>
  <si>
    <t>ольха 1, 2, 3, 4, 5</t>
  </si>
  <si>
    <t>тип 01, 02, 04, 06</t>
  </si>
  <si>
    <t>сосна 3, 4, 5</t>
  </si>
  <si>
    <t>Модель фасада</t>
  </si>
  <si>
    <t>Решетка №1, №2, №3, №4</t>
  </si>
  <si>
    <t>Цвет дуб 4, 8 возможен только в типе 01, 02, 03</t>
  </si>
  <si>
    <t>Гнутые</t>
  </si>
  <si>
    <t>ДГГ, ДГВ, ДВГ, ДВВ 713 до 09 типа включая 18</t>
  </si>
  <si>
    <t>ДГГ, ДГВ, ДВГ, ДВВ 910 до 09 типа включая 18</t>
  </si>
  <si>
    <t>ДГГ, ДГВ, ДВГ, ДВВ 713 начиная с 9 типа исключая 18</t>
  </si>
  <si>
    <t>ДГГ, ДГВ, ДВГ, ДВВ 910 начиная с 9 типа исключая 18</t>
  </si>
  <si>
    <t>Пилястра Д1 713 (50)</t>
  </si>
  <si>
    <t>пилястры до 713 - то цена 713</t>
  </si>
  <si>
    <t>Пилястра Д1 910 (50)</t>
  </si>
  <si>
    <t>пилястры от 713 до 910 - то цена 910</t>
  </si>
  <si>
    <t>Пилястра Д2 713 (50)</t>
  </si>
  <si>
    <t>пилястры если больше 910 до 2000 - цена 910 + 50%</t>
  </si>
  <si>
    <t>Пилястра Д2 910 (50)</t>
  </si>
  <si>
    <t>Пилястра Д3 713 (50)</t>
  </si>
  <si>
    <t>Пилястра Д3 910 (50)</t>
  </si>
  <si>
    <t>Пилястра Д4 713 (50)</t>
  </si>
  <si>
    <t>Пилястра Д4 910 (50)</t>
  </si>
  <si>
    <t>Пилястра Д5 713 (50)</t>
  </si>
  <si>
    <t>Пилястра Д5 910 (50)</t>
  </si>
  <si>
    <t>Пилястра Д5 713 (75)</t>
  </si>
  <si>
    <t>Пилястра Д5 910 (75)</t>
  </si>
  <si>
    <t>Пилястра Д5 713 (100)</t>
  </si>
  <si>
    <t>Пилястра Д5 910 (100)</t>
  </si>
  <si>
    <t>Пилястра Д6 713 (50)</t>
  </si>
  <si>
    <t>Пилястра Д6 910 (50)</t>
  </si>
  <si>
    <t>Пилястра Д7 713 (50)</t>
  </si>
  <si>
    <t>Пилястра Д7 910 (50)</t>
  </si>
  <si>
    <t>Пилястра Д9(713x50)</t>
  </si>
  <si>
    <t>Пилястра Д9(910x50)</t>
  </si>
  <si>
    <t>Пилястра Д10(713x75)</t>
  </si>
  <si>
    <t>Пилястра Д10(910x75)</t>
  </si>
  <si>
    <t>Багет Б-20 КОМБИ</t>
  </si>
  <si>
    <t xml:space="preserve">Багет Б-20 </t>
  </si>
  <si>
    <t>Багет ПМ-3 (декор версаче)</t>
  </si>
  <si>
    <t>Багет ПМ-3 (декор версаче) гнутый</t>
  </si>
  <si>
    <t>Декор накладка портала Д-15</t>
  </si>
  <si>
    <t>Декор накладка портала Д-20</t>
  </si>
  <si>
    <t>Портал Д20(1200)</t>
  </si>
  <si>
    <t>ОЛЬХА,ДУБ</t>
  </si>
  <si>
    <t>Единица изм.</t>
  </si>
  <si>
    <t>Цена евро</t>
  </si>
  <si>
    <t>Полка П1(800)</t>
  </si>
  <si>
    <t>Полка П1(600)</t>
  </si>
  <si>
    <t>Полка П7 (300)</t>
  </si>
  <si>
    <t>Полка П7 (600)</t>
  </si>
  <si>
    <t>Полка П7 (900)</t>
  </si>
  <si>
    <t>Полка П7 (1200)</t>
  </si>
  <si>
    <t>Опора ОД 1</t>
  </si>
  <si>
    <t>Полка бутылочница ( в ШЛШ 60)</t>
  </si>
  <si>
    <t>Планка декоративная "ШТОРКА"(шир.596 мм)</t>
  </si>
  <si>
    <t>Шторка декоративная №2 (1000)</t>
  </si>
  <si>
    <t>Накладка ПОЛОЧНИЦА НМП-1 713х196,910х196</t>
  </si>
  <si>
    <t>Накладка ПОЛОЧНИЦА НМП-1 713х296,910х296</t>
  </si>
  <si>
    <t>Накладка БУТЫЛОЧНИЦА НМБ-1 713х196,910х196</t>
  </si>
  <si>
    <t>Накладка БУТЫЛОЧНИЦА НМБ-1 713х296,910х296</t>
  </si>
  <si>
    <t>Накладка БУТЫЛОЧНИЦА НМБ-1 713х396</t>
  </si>
  <si>
    <t>Накладка БУТЫЛОЧНИЦА НМБ-1 713х496</t>
  </si>
  <si>
    <t>Накладка БУТЫЛОЧНИЦА НМБ-1 713х596</t>
  </si>
  <si>
    <t>Накладка массив НМ60 (мин 310мм.)(без балясин)</t>
  </si>
  <si>
    <t>Накладка массив НМ80 (мин 310мм.)(без балясин)</t>
  </si>
  <si>
    <t>Накладка массив НМ80 №3 (без балясин) 800мм, (мин 310мм)</t>
  </si>
  <si>
    <t>Накладка НМУ - 50х50(713)</t>
  </si>
  <si>
    <t>Накладка НМУ - 50х40(713)</t>
  </si>
  <si>
    <t>Накладка НМУ - 50х30(713)</t>
  </si>
  <si>
    <t>Накладка НМУ - 40х40(713)</t>
  </si>
  <si>
    <t>Накладка НМУ - 30х30(713)</t>
  </si>
  <si>
    <t>Накладка НМУ - 50х50(910)</t>
  </si>
  <si>
    <t>Накладка НМУ - 50х40(910)</t>
  </si>
  <si>
    <t>Накладка НМУ - 50х30(910)</t>
  </si>
  <si>
    <t>Накладка НМУ - 40х40(910)</t>
  </si>
  <si>
    <t>Накладка НМУ - 30х30(910)</t>
  </si>
  <si>
    <t>МАКС ДЛ 2,7 М</t>
  </si>
  <si>
    <t>Багет Б2</t>
  </si>
  <si>
    <t>Багет Б3(шашки)</t>
  </si>
  <si>
    <t>Багет Б-3К (косичка)</t>
  </si>
  <si>
    <t>МАКС ДЛ 2,5 М</t>
  </si>
  <si>
    <t>Багет Б-4"Шашки"</t>
  </si>
  <si>
    <t xml:space="preserve">Багет Б-6 </t>
  </si>
  <si>
    <t>Багет Б3 комби</t>
  </si>
  <si>
    <t>Багет Б-3К(косичка) комби</t>
  </si>
  <si>
    <t>Багет Б4 комби</t>
  </si>
  <si>
    <t>Багет Б-6 комби(б6+пм3)</t>
  </si>
  <si>
    <t>Плинтус мебельный ПМ-1</t>
  </si>
  <si>
    <t>Плинтус мебельный ПМ-3</t>
  </si>
  <si>
    <t>Багет Б-2  Гнутый</t>
  </si>
  <si>
    <t>Багет Б-3 "Шашки" Гнутый, Вогнутый</t>
  </si>
  <si>
    <t>Багет Б3(косичка) Гнутый</t>
  </si>
  <si>
    <t>Багет Б4  Гнутый, Вогнутый</t>
  </si>
  <si>
    <t xml:space="preserve">Багет Б3 "Шашки" Комби(с ПМ-3) -  Гнутый </t>
  </si>
  <si>
    <t>Багет Б3(косичка) Комби(с ПМ-3) - Гнутый</t>
  </si>
  <si>
    <t>Багет Б4 Комби(с ПМ-3) -  Гнутый</t>
  </si>
  <si>
    <t>Плинтус мебельный ПМ-1  Гнутый, Вогнутый</t>
  </si>
  <si>
    <t>Плинтус мебельный ПМ-3 Гнутый</t>
  </si>
  <si>
    <t>макс дл 1,9 м</t>
  </si>
  <si>
    <t>БАЛЯСИНЫ (прямые,фигурные,бочонки)</t>
  </si>
  <si>
    <t>Балясина(прямые,фигурные,бочонки)</t>
  </si>
  <si>
    <t>на ШНП30</t>
  </si>
  <si>
    <t>на ШЛП30</t>
  </si>
  <si>
    <t>Цоколь ДСП ШПОН Гнутый, Вогнутый</t>
  </si>
  <si>
    <t>ДСП ШПОН 19 мм</t>
  </si>
  <si>
    <t>м2</t>
  </si>
  <si>
    <t>Шторка декоративная №4 (100х596)</t>
  </si>
  <si>
    <t>Шторка декоративная №4 (100х696)</t>
  </si>
  <si>
    <t>Шторка декоративная №4 (100х796)</t>
  </si>
  <si>
    <t>Шторка декоративная №4 (100х896)</t>
  </si>
  <si>
    <t>Накладка массив НМ3(355х596) - без балясин</t>
  </si>
  <si>
    <t>Накладка массив НМ3(355х696) - без балясин</t>
  </si>
  <si>
    <t>Накладка массив НМ3(355х796) - без балясин</t>
  </si>
  <si>
    <t>Накладка массив НМ3(355х896) - без балясин</t>
  </si>
  <si>
    <t>Накладка декоративная от БПД10 колонна</t>
  </si>
  <si>
    <t xml:space="preserve">Балясины </t>
  </si>
  <si>
    <t>ШНП 300</t>
  </si>
  <si>
    <t>ШЛП 301</t>
  </si>
  <si>
    <t>Багет новый, обратный и МДФ шпонированный можно заказать только кусками по 270см плюс остаток , при этом минимальная длина остатка не менее 40см</t>
  </si>
  <si>
    <t>При заказе гнутых балясин, необходимо указать на ШНП30фр или на ШЛП30фрез они будут устанавливаться и если на ШЛП30фр, то указать «прав» или «лев» и глубину (глубина до 580мм).</t>
  </si>
  <si>
    <t>350 (ч)</t>
  </si>
  <si>
    <t>350 (с,б)</t>
  </si>
  <si>
    <t>Комплектующие Hettich</t>
  </si>
  <si>
    <t>Петля накладная Sensys со встроенным доводчиком 165°</t>
  </si>
  <si>
    <t>Нажимной механизм Push to Open Magnet</t>
  </si>
  <si>
    <t>Нажимной механизм Push to Open Magnet усиленный</t>
  </si>
  <si>
    <t>Петля накладная Intermat 110°</t>
  </si>
  <si>
    <t>Петля полунакладная Intermat 110°</t>
  </si>
  <si>
    <t>Петля мебельная Intermat +30°</t>
  </si>
  <si>
    <t>Петля мебельная Intermat +45°</t>
  </si>
  <si>
    <t>Петля мебельная Intermat -45°</t>
  </si>
  <si>
    <t>Петля накладная Sensys со встроенным доводчиком, 110°</t>
  </si>
  <si>
    <t>Петля полунакладная Sensys со встроенным доводчиком, 110°</t>
  </si>
  <si>
    <t>Петля Sensys со встроенным доводчиком +30°</t>
  </si>
  <si>
    <t>Петля Sensys со встроенным доводчиком +45°</t>
  </si>
  <si>
    <t>Петля накладная Sensys со встроенным доводчиком +90 (только вкладная)</t>
  </si>
  <si>
    <t>Петля мебельная Intermat +90 (накладная и вкладная)</t>
  </si>
  <si>
    <t>Петля накладная без пружины Intermat 110°</t>
  </si>
  <si>
    <t>Петля полунакладная без пружины  Intermat 110°</t>
  </si>
  <si>
    <t>Петля мебельная без пружины  Intermat +45°</t>
  </si>
  <si>
    <t>Петля мебельная без пружины  Intermat +90 (накладная и вкладная)</t>
  </si>
  <si>
    <t>Планки для столешниц</t>
  </si>
  <si>
    <t>Бело-серый NEW!!!</t>
  </si>
  <si>
    <t>U201</t>
  </si>
  <si>
    <t>Серая галька</t>
  </si>
  <si>
    <t>U707</t>
  </si>
  <si>
    <t>Шелк серый</t>
  </si>
  <si>
    <t>U750</t>
  </si>
  <si>
    <t>Ярко-серый</t>
  </si>
  <si>
    <t>Н1615</t>
  </si>
  <si>
    <t>Вишня Верона</t>
  </si>
  <si>
    <t>H1399</t>
  </si>
  <si>
    <t>H3170</t>
  </si>
  <si>
    <t>Дуб кендал натуральный</t>
  </si>
  <si>
    <t>F501</t>
  </si>
  <si>
    <t>Аллюминий матированый</t>
  </si>
  <si>
    <t>S061/ S065</t>
  </si>
  <si>
    <t xml:space="preserve">IDEA (двухсторонний) </t>
  </si>
  <si>
    <t xml:space="preserve">CONCRETA (двухсторонний) </t>
  </si>
  <si>
    <t xml:space="preserve"> LN01/ LN02 </t>
  </si>
  <si>
    <t xml:space="preserve">S119/ S128 </t>
  </si>
  <si>
    <t xml:space="preserve">  FB12 </t>
  </si>
  <si>
    <t xml:space="preserve">FA68/S071/ S072/ LN66 </t>
  </si>
  <si>
    <t>Н1199 ST12 ДУБ ТЕРМО ЧЕРНО-КОРИЧНЕВЫЙ</t>
  </si>
  <si>
    <t>U763 ST76 СЕРЫЙ ПЕРЛАМУТРОВЫЙ</t>
  </si>
  <si>
    <t>U702 ST89 КАШЕМИР СЕРЫЙ</t>
  </si>
  <si>
    <t>Silk (шелк)</t>
  </si>
  <si>
    <t>London (лондон)</t>
  </si>
  <si>
    <t>Krayola (крайола)</t>
  </si>
  <si>
    <t>Gold metallic (золото металлик)</t>
  </si>
  <si>
    <t>Gold matt metallic (золото металлик матовый)</t>
  </si>
  <si>
    <t>Asphalt matt metallic (асфальт металлик матовый)</t>
  </si>
  <si>
    <t>А16</t>
  </si>
  <si>
    <t>А17</t>
  </si>
  <si>
    <t>А18</t>
  </si>
  <si>
    <t>В17</t>
  </si>
  <si>
    <t>В19</t>
  </si>
  <si>
    <t>В20</t>
  </si>
  <si>
    <t>Алюминиевый профиль для лент GLAX торцевой</t>
  </si>
  <si>
    <t>1 м.п. (цена с интегрированием и рассеивателем)</t>
  </si>
  <si>
    <t>Белый Базовый (10)</t>
  </si>
  <si>
    <t>Белый Премиум (10)</t>
  </si>
  <si>
    <t>Ванильный жёлтый (Ваниль) (10)</t>
  </si>
  <si>
    <t>Бежевый песок (10)</t>
  </si>
  <si>
    <t>Светло-серый  (10)</t>
  </si>
  <si>
    <t>Дуб Сорано чёрно-коричневый (10)
(Дуб феррара  черн-коричневый)</t>
  </si>
  <si>
    <t>Дуб Бардолино натуральный (10)</t>
  </si>
  <si>
    <t>Берёза  Майнау (10)</t>
  </si>
  <si>
    <t>Акация   Лэйклэнд   светлая (10)</t>
  </si>
  <si>
    <t>Дуб денвер трюфель (10)</t>
  </si>
  <si>
    <t>Венге Мали (10)</t>
  </si>
  <si>
    <t>Ясень Наварра (10)</t>
  </si>
  <si>
    <t>СМОТРЕТЬ ТИПЫ ФРЕЗЕРОВОК</t>
  </si>
  <si>
    <t xml:space="preserve">Вернуться к просчету шкафов </t>
  </si>
  <si>
    <t>Фрезеровка четверти под стекло, с уплотнителем (витрина до 990мм размером)</t>
  </si>
  <si>
    <t>стандартный срок</t>
  </si>
  <si>
    <t>Фрезеровка четверти под стекло, с уплотнителем (витрина более 990мм размером)</t>
  </si>
  <si>
    <t>Серый пыльный</t>
  </si>
  <si>
    <t>Серый перламутровый</t>
  </si>
  <si>
    <t xml:space="preserve">Дуб Сорано   натуральный светлый </t>
  </si>
  <si>
    <t>H1582</t>
  </si>
  <si>
    <t>Бук Эльмау</t>
  </si>
  <si>
    <t>H3840</t>
  </si>
  <si>
    <t>Клен Мандал натуральный</t>
  </si>
  <si>
    <t xml:space="preserve">Лава серая </t>
  </si>
  <si>
    <t>Кубанит серый</t>
  </si>
  <si>
    <t>Оникс серый</t>
  </si>
  <si>
    <t>U968</t>
  </si>
  <si>
    <t>Серый уголь</t>
  </si>
  <si>
    <t xml:space="preserve">Дуб Корбридж натуральный </t>
  </si>
  <si>
    <t>Дуб Кендал Коньяк (10)</t>
  </si>
  <si>
    <t>U780</t>
  </si>
  <si>
    <t>Серый манументальный</t>
  </si>
  <si>
    <t xml:space="preserve">Арктика серая </t>
  </si>
  <si>
    <t>Нежный черный</t>
  </si>
  <si>
    <t xml:space="preserve">Дуб Канзас коричневый </t>
  </si>
  <si>
    <t>Древесина белая  (10)</t>
  </si>
  <si>
    <t>Вишня  Локарно</t>
  </si>
  <si>
    <t>Древесина Шорвуд  (10)</t>
  </si>
  <si>
    <t>Дуб Гамильтон натуральный (10)</t>
  </si>
  <si>
    <t xml:space="preserve">Гикори натуральный </t>
  </si>
  <si>
    <t>Цитрусовый жёлтый</t>
  </si>
  <si>
    <t xml:space="preserve">Фуксия розовая </t>
  </si>
  <si>
    <t>Фламинго розовый</t>
  </si>
  <si>
    <t>Альпийское озеро</t>
  </si>
  <si>
    <t xml:space="preserve">Делфт голубой </t>
  </si>
  <si>
    <t>U600</t>
  </si>
  <si>
    <t>Зеленый май</t>
  </si>
  <si>
    <t xml:space="preserve">Зелёный киви </t>
  </si>
  <si>
    <t xml:space="preserve">Тёмно-коричневый </t>
  </si>
  <si>
    <t>U830</t>
  </si>
  <si>
    <t>Карамель нюд</t>
  </si>
  <si>
    <t>Баменда   серо-бежевый</t>
  </si>
  <si>
    <t>Древесина графит  (10)</t>
  </si>
  <si>
    <t xml:space="preserve">Дуб Аризона   коричневый </t>
  </si>
  <si>
    <t xml:space="preserve">Дуб термо черно-коричневый </t>
  </si>
  <si>
    <t xml:space="preserve">Дуб Денвер графит </t>
  </si>
  <si>
    <t>Сосна Касцина  (10)</t>
  </si>
  <si>
    <t>Дуб Давос натуральный</t>
  </si>
  <si>
    <t>Сосна Аланд белая (10)</t>
  </si>
  <si>
    <t>Сосна Аланд полярная  (10)</t>
  </si>
  <si>
    <t>Флитвуд   белый (10)</t>
  </si>
  <si>
    <t>Флитвуд   шампань  (10)</t>
  </si>
  <si>
    <t>Орех Пацифик  натуральный (10)</t>
  </si>
  <si>
    <t>Дуб Небраска  натуральный (10)</t>
  </si>
  <si>
    <t>Орех Пацифик  табак (10)</t>
  </si>
  <si>
    <t>Аллюминий матированый (10)</t>
  </si>
  <si>
    <t>ST19</t>
  </si>
  <si>
    <t xml:space="preserve">Белый Премиум </t>
  </si>
  <si>
    <t>ST9, ST19</t>
  </si>
  <si>
    <t xml:space="preserve">Бургундский красный </t>
  </si>
  <si>
    <t>ST2, ST19</t>
  </si>
  <si>
    <t>H1313</t>
  </si>
  <si>
    <t xml:space="preserve">Дуб Уайт-Ривер серо-коричневый </t>
  </si>
  <si>
    <t>H1318</t>
  </si>
  <si>
    <t>Дикий дуб натуральный</t>
  </si>
  <si>
    <t>H1330</t>
  </si>
  <si>
    <t>Дуб Санта-Фе винтаж</t>
  </si>
  <si>
    <t>H2033</t>
  </si>
  <si>
    <t>Дуб Хантон темный</t>
  </si>
  <si>
    <t>Бетон Чикаго светло-серый</t>
  </si>
  <si>
    <t xml:space="preserve">Бетон Чикаго тёмно-серый </t>
  </si>
  <si>
    <t>F416</t>
  </si>
  <si>
    <t>Текстиль бежевый</t>
  </si>
  <si>
    <t xml:space="preserve">Лён антрацит </t>
  </si>
  <si>
    <t>F637</t>
  </si>
  <si>
    <t>Хромикс белый</t>
  </si>
  <si>
    <t>F642</t>
  </si>
  <si>
    <t>Хромикс бронза</t>
  </si>
  <si>
    <t>F812</t>
  </si>
  <si>
    <t>Мрамор Леванте белый</t>
  </si>
  <si>
    <t>U325</t>
  </si>
  <si>
    <t>Розовый атик</t>
  </si>
  <si>
    <t>H1251</t>
  </si>
  <si>
    <t>Робиния Бренсон натуральный коричневый</t>
  </si>
  <si>
    <t>H1253</t>
  </si>
  <si>
    <t>Робиния Бренсон трюфель коричневый</t>
  </si>
  <si>
    <t>Дуб Уайт-Ривер песочно-бежевый</t>
  </si>
  <si>
    <t>H1710</t>
  </si>
  <si>
    <t>Каштан кентуки песочный</t>
  </si>
  <si>
    <t>H1714</t>
  </si>
  <si>
    <t>Орех Линкольн</t>
  </si>
  <si>
    <t>H3146</t>
  </si>
  <si>
    <t>Дуб лоренцо бежево-серый</t>
  </si>
  <si>
    <t>H3190</t>
  </si>
  <si>
    <t xml:space="preserve">Металлик Файнлайн антрацит </t>
  </si>
  <si>
    <t>H3192</t>
  </si>
  <si>
    <t>Металлик Файнлайн коричневый</t>
  </si>
  <si>
    <t>F204</t>
  </si>
  <si>
    <t>Мрамор Каррара белый</t>
  </si>
  <si>
    <t>F206</t>
  </si>
  <si>
    <t>Камень Пьетра Гриджиа черный</t>
  </si>
  <si>
    <t>Сосна Пасадена (10)</t>
  </si>
  <si>
    <t>Дуб Чарльстон тёмно-коричневый</t>
  </si>
  <si>
    <t>U998</t>
  </si>
  <si>
    <t xml:space="preserve">Лес черный </t>
  </si>
  <si>
    <t>Н3330</t>
  </si>
  <si>
    <t>Дуб Антор натуральный</t>
  </si>
  <si>
    <t>Дуб Галифакс белый  (10)</t>
  </si>
  <si>
    <t>Дуб Галифакс натуральный  (10)</t>
  </si>
  <si>
    <t>Дуб Галифакс табак  (10)</t>
  </si>
  <si>
    <t>Н1344</t>
  </si>
  <si>
    <t xml:space="preserve">Дуб Шерман коньяк коричневый </t>
  </si>
  <si>
    <t>ST35</t>
  </si>
  <si>
    <t>Дуб Шерман коньяк серый</t>
  </si>
  <si>
    <t>Дуб Шерман коньяк антрацит</t>
  </si>
  <si>
    <t>Н1345</t>
  </si>
  <si>
    <t>Н1346</t>
  </si>
  <si>
    <t>Дуб  Галифакс олово</t>
  </si>
  <si>
    <t>Н3176</t>
  </si>
  <si>
    <t>Дуб  Галифакс глазурованный черный</t>
  </si>
  <si>
    <t>Н3178</t>
  </si>
  <si>
    <t>Дуб Гладстоун песочный (10)</t>
  </si>
  <si>
    <t>Дуб Гладстоун табак (10)</t>
  </si>
  <si>
    <t>Дуб Гладстоун серо-бежевый (10)</t>
  </si>
  <si>
    <t>Н3408</t>
  </si>
  <si>
    <t>Лиственница горная коричневая термо</t>
  </si>
  <si>
    <t>КАТАЛОГ ИСПОЛЬЗУЕМЫХ ДЕКОРОВ МАТЕРИАЛОВ  на 01.04.2020</t>
  </si>
  <si>
    <t>ЗАКАЗНАЯ ПРОГРАММА МАТЕРИАЛОВ   (ПРИ ЗАКАЗЕ ДАННЫХ МАТЕРИАЛОВ К СТОИМОСТЬ КУХНИ УВЕЛИЧИВАЕТЬСЯ НА 30$ - СКИДКА НЕ РАСПРОСТРАНЯЕТЬСЯ) !!!!УТОЧНЕНИЕ ПО НАЛИЧИЮ!!!!</t>
  </si>
  <si>
    <t>Чёрный (10)</t>
  </si>
  <si>
    <t>Дуб Сорано   натуральный светлый (10)</t>
  </si>
  <si>
    <t>Файнлайн  крем (10)</t>
  </si>
  <si>
    <t xml:space="preserve">Флитвуд   серая лава </t>
  </si>
  <si>
    <t xml:space="preserve">Дуб Давос трюфель </t>
  </si>
  <si>
    <t xml:space="preserve">Белый Базовый </t>
  </si>
  <si>
    <t xml:space="preserve">Светло-серый  </t>
  </si>
  <si>
    <t>Белый Альпийский</t>
  </si>
  <si>
    <t xml:space="preserve">Ванильный жёлтый </t>
  </si>
  <si>
    <t xml:space="preserve">Бежевый песок </t>
  </si>
  <si>
    <t xml:space="preserve">Сосна Пасадена </t>
  </si>
  <si>
    <t xml:space="preserve">Дуб Галифакс белый </t>
  </si>
  <si>
    <t xml:space="preserve">Дуб Галифакс натуральный </t>
  </si>
  <si>
    <t xml:space="preserve">Дуб Галифакс табак </t>
  </si>
  <si>
    <t xml:space="preserve">Дуб Гладстоун песочный </t>
  </si>
  <si>
    <t xml:space="preserve">Дуб Гладстоун табак </t>
  </si>
  <si>
    <t xml:space="preserve">Ясень Наварра </t>
  </si>
  <si>
    <t xml:space="preserve">Орех Пацифик  натуральный </t>
  </si>
  <si>
    <t xml:space="preserve">Дуб Небраска  натуральный </t>
  </si>
  <si>
    <t xml:space="preserve">Флитвуд   шампань  </t>
  </si>
  <si>
    <t xml:space="preserve">Флитвуд   белый </t>
  </si>
  <si>
    <t xml:space="preserve">Сосна Аланд полярная  </t>
  </si>
  <si>
    <t xml:space="preserve">Сосна Аланд белая </t>
  </si>
  <si>
    <t xml:space="preserve">Дуб Гамильтон натуральный </t>
  </si>
  <si>
    <t xml:space="preserve">Венге Мали </t>
  </si>
  <si>
    <t xml:space="preserve">Древесина графит  </t>
  </si>
  <si>
    <t xml:space="preserve">Древесина белая  </t>
  </si>
  <si>
    <t xml:space="preserve">Орех Дижон натуральный </t>
  </si>
  <si>
    <t xml:space="preserve">Древесина Шорвуд  </t>
  </si>
  <si>
    <t xml:space="preserve">Файнлайн  крем </t>
  </si>
  <si>
    <t xml:space="preserve">Дуб денвер трюфель </t>
  </si>
  <si>
    <t xml:space="preserve">Сосна Касцина </t>
  </si>
  <si>
    <t xml:space="preserve">Дуб Бардолино натуральный </t>
  </si>
  <si>
    <t>Дуб Сорано чёрно-коричневый 
(Дуб феррара  черн-коричневый)</t>
  </si>
  <si>
    <t xml:space="preserve">Берёза  Майнау </t>
  </si>
  <si>
    <t xml:space="preserve">Дуб Кендал Коньяк </t>
  </si>
  <si>
    <t>Белый Премиум   (10)</t>
  </si>
  <si>
    <t>Белый Альпийский (10)</t>
  </si>
  <si>
    <t>F385 ST10  ЦЕМЕНТ</t>
  </si>
  <si>
    <t>F502 ST2 АЛЮМИНИЙ МЕЛКОМАТИРОВАННЫЙ</t>
  </si>
  <si>
    <t xml:space="preserve">F112 ST9 МРАМОР ФЛОРЕНЦИЯ СЕРЫЙ </t>
  </si>
  <si>
    <t>F186 ST9 БЕТОН ЧИКАГО СВЕТЛО-СЕРЫЙ</t>
  </si>
  <si>
    <t>F187 ST9 БЕТОН ЧИКАГО ТЕМНО-СЕРЫЙ</t>
  </si>
  <si>
    <t>F508 ST10 КАРПЕТ ВИНТАЖ ТЕМНЫЙ</t>
  </si>
  <si>
    <t>Н050 ST9 ДЕРЕВЯННЫЕ БЛОКИ НАТУРАЛЬНЫЕ</t>
  </si>
  <si>
    <t>Н1313 ST10 ДУБ УАЙТ-РИВЕР СЕРО-КОРИЧНЕВЫЙ</t>
  </si>
  <si>
    <t>Н1318 ST10 ДИКИЙ ДУБ НАТУРАЛЬНЫЙ</t>
  </si>
  <si>
    <t xml:space="preserve">Н193 ST12 ДУБ НАБОРНЫЙ </t>
  </si>
  <si>
    <t>Н194 ST12 ОРЕХ НАБОРНЫЙ</t>
  </si>
  <si>
    <t>Н3730 ST10 ГИКОРИ НАТУРАЛЬНЫЙ</t>
  </si>
  <si>
    <t>F011 ST9 ГРАНИТ МАГМА СЕРЫЙ</t>
  </si>
  <si>
    <t>F012 ST9 ГРАНИТ МАГМА КРАСНЫЙ</t>
  </si>
  <si>
    <t>F014 ST9 МРАМОР ЭНГЕЛЬСБЕРГ</t>
  </si>
  <si>
    <t>F021 ST75 МТЕРАЦЦО ТРИЕСТ СЕРЫЙ</t>
  </si>
  <si>
    <t>F095 ST87 МРАМОР СИЕНА СЕРЫЙ</t>
  </si>
  <si>
    <t>F117 ST76 КАМЕНЬ ВЕНТУРА ЧЕРНЫЙ</t>
  </si>
  <si>
    <t>F121 ST87 КАМЕНЬ МЕТАЛЛ АНТРАЦИТ</t>
  </si>
  <si>
    <t>F204 ST75 МРАМОР КАРРАРА БЕЛЫЙ</t>
  </si>
  <si>
    <t>F242 ST10  СЛАНЕЦ ЮРСКИЙ АНТРАЦИТ</t>
  </si>
  <si>
    <t>F333 ST76 БЕТОН ОРНАМЕНТАЛЬНЫЙ СЕРЫЙ</t>
  </si>
  <si>
    <t>F484 ST87 СПАРК ГРЕЙН РУСТИКАЛЬНЫЙ</t>
  </si>
  <si>
    <t>F637 ST16 ХРОМИКС БЕЛЫЙ</t>
  </si>
  <si>
    <t>F812 ST9 МРАМОР ЛЕВАНТО  БЕЛЫЙ</t>
  </si>
  <si>
    <t>U999 ST89 ЧЕРНЫЙ</t>
  </si>
  <si>
    <t>H1486 ST36  СОСНА ПАСАДЕНА</t>
  </si>
  <si>
    <t>H195 ST10  ДУБ КАСТЛ</t>
  </si>
  <si>
    <t>H197 ST10  ДРЕВЕСИНА ВИНТАЖ НАТУРАЛЬНАЯ</t>
  </si>
  <si>
    <t>H198 ST10  ДРЕВЕСИНА ВИНТАЖ СЕРАЯ</t>
  </si>
  <si>
    <t>H2031 ST10  ДУБ ХЭЛФОРД ЧЕРНЫЙ</t>
  </si>
  <si>
    <t>H2032 ST10  ДУБ ХАНТОН СВЕТЛЫЙ</t>
  </si>
  <si>
    <t>H2033 ST10  ДУБ ХАНТОН ТЕМНЫЙ</t>
  </si>
  <si>
    <t>H3330 ST36  ДУБ АНТОР НАТУРАЛЬНЫЙ</t>
  </si>
  <si>
    <t>Н1176 ST37 ДУБ ГАЛИФАКС БЕЛЫЙ</t>
  </si>
  <si>
    <t>Н1344 ST32 ДУБ ШЕРМАН КОНЬЯК КОРИЧНЕВЫЙ</t>
  </si>
  <si>
    <t>Н3176 ST37 ДУБ ГАЛИФАКС ОЛОВО</t>
  </si>
  <si>
    <t>черная</t>
  </si>
  <si>
    <t>планка щелевая  38мм</t>
  </si>
  <si>
    <t>планка угловая 38мм</t>
  </si>
  <si>
    <t>УСЛУГА ПО НАНЕСЕНИЮ ПОЛИМЕРНОГО ПОКРЫТИЯ (+ к стоимости планки)</t>
  </si>
  <si>
    <t>STEELBOARD 01 SILVER</t>
  </si>
  <si>
    <t xml:space="preserve">Syncron Стилборд 01 серебро </t>
  </si>
  <si>
    <t xml:space="preserve">STEELBOARD 02 COPPER </t>
  </si>
  <si>
    <t xml:space="preserve">Syncron Стилборд 02 медь </t>
  </si>
  <si>
    <t>PORCELAIN 01 JADE</t>
  </si>
  <si>
    <t xml:space="preserve">Syncron Порчелан 01 </t>
  </si>
  <si>
    <t>Syncron Порчелан 02</t>
  </si>
  <si>
    <t>Syncron Порчелан 03</t>
  </si>
  <si>
    <t>PORCELAIN 02 JADE</t>
  </si>
  <si>
    <t>PORCELAIN 03 JADE</t>
  </si>
  <si>
    <t xml:space="preserve">Syncron Осирис 01 Плата </t>
  </si>
  <si>
    <t>OSIRIS PLATA FERRO</t>
  </si>
  <si>
    <t>Syncron Осирис 02 Титан</t>
  </si>
  <si>
    <t>OSIRIS TITANO FERRO</t>
  </si>
  <si>
    <t>OSIRIS COBRE FERRO</t>
  </si>
  <si>
    <t>Syncron Осирис 03 Кобре</t>
  </si>
  <si>
    <t xml:space="preserve">Syncron Осирис 04 Графит </t>
  </si>
  <si>
    <t>OSIRIS GRAFITO FERRO</t>
  </si>
  <si>
    <t>Ares  (односторонний)</t>
  </si>
  <si>
    <t xml:space="preserve">FB48/ FB11/ FB50/ UA91 </t>
  </si>
  <si>
    <t>FB82/ FB85</t>
  </si>
  <si>
    <t>FB67/ FB68</t>
  </si>
  <si>
    <t>Nadir (односторонний)</t>
  </si>
  <si>
    <t>Penelope  (двухсторонний)</t>
  </si>
  <si>
    <t xml:space="preserve"> FA96</t>
  </si>
  <si>
    <t>S012/ SO17</t>
  </si>
  <si>
    <t>Nero Grigio Efeso</t>
  </si>
  <si>
    <t>0770</t>
  </si>
  <si>
    <t xml:space="preserve">Rosso Askja </t>
  </si>
  <si>
    <t>0771</t>
  </si>
  <si>
    <t>Azzurro Naxos</t>
  </si>
  <si>
    <t>0772</t>
  </si>
  <si>
    <t>Giallo Kashmir</t>
  </si>
  <si>
    <t>0773</t>
  </si>
  <si>
    <t>Verde Brac</t>
  </si>
  <si>
    <t>В18</t>
  </si>
  <si>
    <t>Asphalt metallic (асфальт металлик)</t>
  </si>
  <si>
    <t>Профиль LED алюм. горизонт. L-формы inox (нержавейка)</t>
  </si>
  <si>
    <t>Заглушка,  для L-профиля LED inox (нержавейка)</t>
  </si>
  <si>
    <t>Профиль LED алюм. горизонт. С-формы inox (нержавейка)</t>
  </si>
  <si>
    <t>Профиль LED алюм. горизонт. С-формы черный матовый</t>
  </si>
  <si>
    <t>правая или левая</t>
  </si>
  <si>
    <t>Заглушка, правая/левая  для С-профиля LED inox (нержавейка)</t>
  </si>
  <si>
    <t>Профиль LED алюм. вертикальный. Single inox (нержавейка)</t>
  </si>
  <si>
    <t>Профиль LED алюм. вертикальный Single черный матовый</t>
  </si>
  <si>
    <t>Профиль LED алюм. вертикальный. Double  inox (нержавейка)</t>
  </si>
  <si>
    <t>Профиль LED алюм. вертикальный Double  черный матовый</t>
  </si>
  <si>
    <t>Угол внутренний/внешний для L-профиля - все цвета</t>
  </si>
  <si>
    <t xml:space="preserve">Цоколь OPES   H-100  черный, белый  матовый </t>
  </si>
  <si>
    <t xml:space="preserve">Цоколь OPES   H-100   inox (нержавейка)  </t>
  </si>
  <si>
    <t xml:space="preserve">Цоколь OPES   H-150  черный, белый  матовый </t>
  </si>
  <si>
    <t xml:space="preserve">Цоколь OPES   H-150   inox (нержавейка)  </t>
  </si>
  <si>
    <t>Заглушка OPES универсальная  H-100 черная матовая, белая матовая, светло-серая</t>
  </si>
  <si>
    <t>Заглушка OPES универсальная  H-150 черная матовая, белая матовая, светло-серая</t>
  </si>
  <si>
    <t>Угол 90гр OPES универсальный  H-100 черная матовая, белая матовая, светло-серая</t>
  </si>
  <si>
    <t>Угол 90гр OPES универсальный  H-150 черная матовая, белая матовая, светло-серая</t>
  </si>
  <si>
    <t xml:space="preserve">Угол 90гр OPES универсальная  H-100  inox (нержавейка)  </t>
  </si>
  <si>
    <t xml:space="preserve">Угол 90гр OPES универсальная  H-150  inox (нержавейка)  </t>
  </si>
  <si>
    <t>Цоколь OPES</t>
  </si>
  <si>
    <t>Плинтус Rehau Rauwalon 144 flat-line H-27  аллюминий 5м</t>
  </si>
  <si>
    <t xml:space="preserve">КОЛОННЫЕ ВЫДВИЖНЫЕ СИСТЕМЫ </t>
  </si>
  <si>
    <t xml:space="preserve">ПОДСВЕТКА И ВРЕЗНЫЕ РОЗЕТКИ </t>
  </si>
  <si>
    <t xml:space="preserve">Петля внутренняя с доводчиком 110° </t>
  </si>
  <si>
    <t>инокс</t>
  </si>
  <si>
    <t>шариковая направляющая полного выдвижения с доводчиком</t>
  </si>
  <si>
    <t>Вентиляционная база под встроенный холодильник АРТ.25022921</t>
  </si>
  <si>
    <t>Ручка с поводком универсальная для внутреннего ящика  Ninka</t>
  </si>
  <si>
    <t>Петля вкладная с доводчиком 100°</t>
  </si>
  <si>
    <t xml:space="preserve">Сушка 450 Kalibra хром </t>
  </si>
  <si>
    <t xml:space="preserve">Сушка 500 Kalibra хром </t>
  </si>
  <si>
    <t xml:space="preserve">Сушка 600 Kalibra хром </t>
  </si>
  <si>
    <t xml:space="preserve">Сушка 700 Kalibra хром </t>
  </si>
  <si>
    <t xml:space="preserve">Сушка 800 Kalibra хром </t>
  </si>
  <si>
    <t xml:space="preserve">Сушка 900 Kalibra хром </t>
  </si>
  <si>
    <t>Поддон гигиенический UniPlast 450x525</t>
  </si>
  <si>
    <t>Поддон гигиенический UniPlast 600x525</t>
  </si>
  <si>
    <t>Поддон гигиенический UniPlast 800x525</t>
  </si>
  <si>
    <t>Поддон гигиенический UniPlast 900x525</t>
  </si>
  <si>
    <t>Отбойник пластиковый 7*1.5 GTV (1*100)  AMR-BP-0715</t>
  </si>
  <si>
    <t>Отбойник пластиковый 10*3 GTV (1*100)  AMR-BP-1003</t>
  </si>
  <si>
    <t>Подкладка самоклеящаяся войлочная коричневая 20x20, 25x25, 40x40 LB</t>
  </si>
  <si>
    <t>Подпятник + втулка регулируемый обычный М6</t>
  </si>
  <si>
    <t>аналог tandem L-300</t>
  </si>
  <si>
    <t xml:space="preserve"> алюминий/белый/черный </t>
  </si>
  <si>
    <t>Удлинитель SOFT горизонт. прямоугольный (schuko)GTV - AE-PBSC3GS-…..</t>
  </si>
  <si>
    <t xml:space="preserve"> белый/черный </t>
  </si>
  <si>
    <t>Удлинитель SOFT горизонт. прямоугольный (schuko) с USB  GTV - AE-PBSUC2GS-….</t>
  </si>
  <si>
    <t>серебро/черный</t>
  </si>
  <si>
    <t>Удлинитель вертик. Круглый с проводом (schuko) с USB  H=315  GTV AE-BPW3S60U-…</t>
  </si>
  <si>
    <t>Удлинитель вертик. Круглый с проводом (schuko)   H=284 GTV AE-BPW3S60-….</t>
  </si>
  <si>
    <t>Удлинитель COMFORT вертик. круглый (schuko) с проводом алюминий GTV - AE-BPW4S100-53</t>
  </si>
  <si>
    <t>Удлинитель COMFORT вертик. круглый (schuko) с USB алюминий с проводом  GTV - AE-BPW3S100U-53</t>
  </si>
  <si>
    <t>Опора хром 60*710  (крепление сталь)</t>
  </si>
  <si>
    <t>Опора черная 60*710  (крепление сталь)</t>
  </si>
  <si>
    <t>Опора алюминий/сатин 60*710 (крепление сталь)</t>
  </si>
  <si>
    <t>Опора хром 60*1100 (крепление сталь)</t>
  </si>
  <si>
    <t>Опора сатин 60*1100 (крепление сталь)</t>
  </si>
  <si>
    <t>Опора алюминий 60*1100 (крепление сталь)</t>
  </si>
  <si>
    <t>Опора алюминий 60*820 (крепление сталь)</t>
  </si>
  <si>
    <t>Опора сатин 60*820 (крепление сталь)</t>
  </si>
  <si>
    <t>Опора хром 60*820 (крепление сталь)</t>
  </si>
  <si>
    <t>Опора A 223 регулируемая квадратная алюминий 40*40 H-100 WL</t>
  </si>
  <si>
    <t>Опора A 223 регулируемая квадратная алюминий 40*40 H-80 WL</t>
  </si>
  <si>
    <t>Опора A 223 регулируемая квадратная алюминий 40*40 H-60 WL</t>
  </si>
  <si>
    <t>Опора A 224 регулируемая круглая алюминий H-100 WL</t>
  </si>
  <si>
    <t>Опора A 224 регулируемая круглая алюминий H-150 WL</t>
  </si>
  <si>
    <t>Опора A 224 регулируемая круглая алюминий H-60 WL</t>
  </si>
  <si>
    <t>ТРУБЫ , РЕЙЛИНГИ И КРЕПЕЖ</t>
  </si>
  <si>
    <t xml:space="preserve">БАРНОЕ НАПОЛНЕНИЕ </t>
  </si>
  <si>
    <t xml:space="preserve">PTJ 116-04  Фруктовница на кронштейне </t>
  </si>
  <si>
    <t>PTJ 116-07  Полка для фруктов</t>
  </si>
  <si>
    <t>PTJ 116-19 Полка со стеклом</t>
  </si>
  <si>
    <t>РTJ 116-03 Полка D-350  Бокальница</t>
  </si>
  <si>
    <t xml:space="preserve">PTJ 116-27 Полка для бокалов </t>
  </si>
  <si>
    <t>Труба d25 L-3000 (1мм), хром</t>
  </si>
  <si>
    <t>Труба d50 L-3000 (1мм), хром</t>
  </si>
  <si>
    <t xml:space="preserve">Полки для рейлинга </t>
  </si>
  <si>
    <t>BJ-003 В  Полка д/бокалов (средняя)</t>
  </si>
  <si>
    <t>BJ-005 Полка д/бокалов 2 ряда</t>
  </si>
  <si>
    <t>Держатель рейлинга простой сатин</t>
  </si>
  <si>
    <t>Держатель рейлинга ретро сатин</t>
  </si>
  <si>
    <t>Заглушка рейлинга простая сатин</t>
  </si>
  <si>
    <t>Заглушка рейлинга ретро сатин</t>
  </si>
  <si>
    <t xml:space="preserve">Дополнительный комплект релингов для Modernbox </t>
  </si>
  <si>
    <t>350 (белый,серый)</t>
  </si>
  <si>
    <t>Ручка UN-87 (UZ-14) хром/сатин/хром матовый</t>
  </si>
  <si>
    <t>Ручка UZ-55 аллюминий\хром</t>
  </si>
  <si>
    <t>Ручка Reggae хром матовый</t>
  </si>
  <si>
    <t>Ручка 728-Р (0,B,K,R,X,Orient) старое золото</t>
  </si>
  <si>
    <t xml:space="preserve">Боковой подпятник Camаr 300 с регулировкой на 150кг </t>
  </si>
  <si>
    <t xml:space="preserve">Боковой подпятник Camаr 301 с регулировкой на 100кг </t>
  </si>
  <si>
    <t xml:space="preserve">Врезной подпятник Camаr 304 с регулировкой на 100кг </t>
  </si>
  <si>
    <t>Завеса скрытого крепления для выдвижных ящиков Camar 807RV с заглушкой белой и ответкой 897</t>
  </si>
  <si>
    <t>Завеса скрытого крепления корпус-стена Camar 807  с заглушкой белой и ответкой 897</t>
  </si>
  <si>
    <t xml:space="preserve">Подвеска кропусов скрытая Camar 818 с белой заглушкой и ответкой 875 </t>
  </si>
  <si>
    <t>Сушка 450 Inoxa Smart (Steel) с двумя поддонами пластик</t>
  </si>
  <si>
    <t xml:space="preserve">Сушка 450 Inoxa Smart (Steel) с двумя поддонами нержавеющая сталь </t>
  </si>
  <si>
    <t>Сушка 500 Inoxa Smart (Steel) с двумя поддонами пластик</t>
  </si>
  <si>
    <t>Сушка 600 Inoxa Smart (Steel) с двумя поддонами пластик</t>
  </si>
  <si>
    <t xml:space="preserve">Сушка 600 Inoxa Smart (Steel) с двумя поддонами нержавеющая сталь </t>
  </si>
  <si>
    <t>Сушка 700 Inoxa Smart (Steel) с двумя поддонами пластик</t>
  </si>
  <si>
    <t xml:space="preserve">Сушка 700 Inoxa Smart (Steel) с двумя поддонами нержавеющая сталь </t>
  </si>
  <si>
    <t>Сушка 800 Inoxa Smart (Steel) с двумя поддонами пластик</t>
  </si>
  <si>
    <t xml:space="preserve">Сушка 800 Inoxa Smart (Steel) с двумя поддонами нержавеющая сталь </t>
  </si>
  <si>
    <t>Сушка 900 Inoxa Smart (Steel) с двумя поддонами пластик</t>
  </si>
  <si>
    <t xml:space="preserve">Сушка 900 Inoxa Smart (Steel) с двумя поддонами нержавеющая сталь </t>
  </si>
  <si>
    <t xml:space="preserve">Сушка 600 одноуровневая Reys хром </t>
  </si>
  <si>
    <t xml:space="preserve">Сушка 700 одноуровневая Reys хром </t>
  </si>
  <si>
    <t xml:space="preserve">Сушка 800 одноуровневая Reys хром </t>
  </si>
  <si>
    <t xml:space="preserve">Сушка 900 одноуровневая Reys хром </t>
  </si>
  <si>
    <t xml:space="preserve">Сушка 450 одноуровневая Reys хром </t>
  </si>
  <si>
    <t xml:space="preserve">Сушка 500 одноуровневая Reys хром </t>
  </si>
  <si>
    <t xml:space="preserve">Сушка 450 одноуровневая Inoxa Smart (Steel) нержавеющая сталь + поддон пластик </t>
  </si>
  <si>
    <t xml:space="preserve">Сушка 600 одноуровневая Inoxa Smart (Steel) нержавеющая сталь + поддон пластик </t>
  </si>
  <si>
    <t xml:space="preserve">Сушка 800 одноуровневая Inoxa Smart (Steel) нержавеющая сталь + поддон пластик </t>
  </si>
  <si>
    <t xml:space="preserve">Сушка 900 одноуровневая Inoxa Smart (Steel) нержавеющая сталь + поддон пластик </t>
  </si>
  <si>
    <t xml:space="preserve">Сушка 1200 одноуровневая Inoxa Smart (Steel) нержавеющая сталь + поддон пластик </t>
  </si>
  <si>
    <t>Корзина-сушка 450/500 мм хром с доводчиком (нерж.сталь) Inoxa поддон металл</t>
  </si>
  <si>
    <t>Корзина-сушка 600/500 мм хром с доводчиком (нерж.сталь) Inoxa поддон металл</t>
  </si>
  <si>
    <t>Корзина-сушка 800/500 мм хром с доводчиком (нерж.сталь) Inoxa поддон металл</t>
  </si>
  <si>
    <t>Корзина-сушка 900/500 мм хром с доводчиком (нерж.сталь) Inoxa поддон металл</t>
  </si>
  <si>
    <t xml:space="preserve">СУШКИ ОДНОУРОВНЕВЫЕ </t>
  </si>
  <si>
    <t>КОРЗИНА-СУШКА В НИЖНЮЮ БАЗУ  (полного выдвижения)</t>
  </si>
  <si>
    <t>КАРГО В НИЖНЮЮ БАЗУ (полного выдвижения)</t>
  </si>
  <si>
    <t>КАРГО В ВЕРХНЮЮ БАЗУ (полного выдвижения)</t>
  </si>
  <si>
    <t xml:space="preserve">Карго REYS Multi 150 ХРОМ с боковым креплением push to open </t>
  </si>
  <si>
    <t xml:space="preserve">аналог tandem push to open </t>
  </si>
  <si>
    <t xml:space="preserve">Карго REYS Multi 200 ХРОМ с боковым креплением push to open </t>
  </si>
  <si>
    <t xml:space="preserve">Карго REYS Multi 300 ХРОМ с нижним креплением push to open </t>
  </si>
  <si>
    <t xml:space="preserve">Карго REYS Multi 400 ХРОМ с нижним креплением push to open </t>
  </si>
  <si>
    <t>КОРЗИНЫ В НИЖНЮЮ БАЗУ (полного выдвижения)</t>
  </si>
  <si>
    <t xml:space="preserve">Заглушка, правая/левая  для L-профиля </t>
  </si>
  <si>
    <t xml:space="preserve">Угол внутренний для горизонтального L-профиля  </t>
  </si>
  <si>
    <t xml:space="preserve">Угол внешний для горизонтального L-профиля  </t>
  </si>
  <si>
    <t xml:space="preserve">Заглушка, правая/левая  для С-профиля  </t>
  </si>
  <si>
    <t>Корзина 600/1 с напр. скрытого монт. п/выдв. с доводчиком, глуб. 500 мм (крепление к фасаду), хром WL</t>
  </si>
  <si>
    <t>Корзина 700/1 с напр. скрытого монт. п/выдв. с доводчиком, глуб. 500 мм (крепление к фасаду), хром WL</t>
  </si>
  <si>
    <t>Корзина 800/1 с напр. скрытого монт. п/выдв. с доводчиком, глуб. 500 мм (крепление к фасаду), хром WL</t>
  </si>
  <si>
    <t>Корзина 900/1 с напр. скрытого монт. п/выдв. с доводчиком, глуб. 500 мм (крепление к фасаду), хром WL</t>
  </si>
  <si>
    <t xml:space="preserve">Полкодержатель Пеликан L-52 </t>
  </si>
  <si>
    <t>Полкодержатель Пеликан L-107</t>
  </si>
  <si>
    <t>Полкодержатель Пеликан L-40</t>
  </si>
  <si>
    <t>Полкодержатель  GS-04</t>
  </si>
  <si>
    <t>Ручка-скоба UP17-0128-GA011-WHT-0 античное серебро</t>
  </si>
  <si>
    <t>Ручка-скоба UP17-0096-GA011-WHT-0 античное серебро</t>
  </si>
  <si>
    <t>Ручка-скоба UP16-0128-G0004-WHT-0 хром глянец</t>
  </si>
  <si>
    <t>Ручка-скоба UP16-0128-RM030-WHT-0 черный матовый</t>
  </si>
  <si>
    <t xml:space="preserve">Ручка-кнопка GP19-GA011-WHT-0 античное серебро </t>
  </si>
  <si>
    <t>Ручка-кнопка GP19-G00AB-MLK-0 античная латунь</t>
  </si>
  <si>
    <t>Ручка-кнопка GP19-G00041-WHT-0 хром глянец</t>
  </si>
  <si>
    <t xml:space="preserve">Ручка-кнопка GP19-RM030-WHT-0 черный матовый </t>
  </si>
  <si>
    <t>Ручка UP19-0096-GA011-MLK-3 античное серебро</t>
  </si>
  <si>
    <t>Ручка-кнопка GP21-MLK-3</t>
  </si>
  <si>
    <t>min р-р фасада 364</t>
  </si>
  <si>
    <t>Механизм угловой 910 Kessebohmer Lemans II Титан (серое дно )</t>
  </si>
  <si>
    <t>min р-р фасада 500</t>
  </si>
  <si>
    <t>min р-р фасада 450</t>
  </si>
  <si>
    <t>Механизм угловой 800 Kessebohmer Lemans II Титан (серое дно )</t>
  </si>
  <si>
    <t>Механизм угловой 960 Kessebohmer Lemans II Титан (серое дно )</t>
  </si>
  <si>
    <t>min р-р фасада 600</t>
  </si>
  <si>
    <t>Петля накладная с доводчиком 110° ONYX</t>
  </si>
  <si>
    <t>Петля полунакладная с доводчиком 110° ONYX</t>
  </si>
  <si>
    <t>Петля мебельная с доводчиком +45° ONYX</t>
  </si>
  <si>
    <t>Ведро выдвижное боковое универсальное  Rejs (Польша) белый/серебро 12л 889019</t>
  </si>
  <si>
    <t xml:space="preserve">ШхГхВ:235х485х485 </t>
  </si>
  <si>
    <t>Ведро для раздельного сбора отходов выдвижное Rejs (Польша) белый/серебро 12л+12л 926587</t>
  </si>
  <si>
    <t>ШхГхВ:295х515х325</t>
  </si>
  <si>
    <t>Ведро с креплением к фасаду Inoxa ECO Inoxa (Италия) серый 12 л 905042</t>
  </si>
  <si>
    <t xml:space="preserve">Н-315,D-265  </t>
  </si>
  <si>
    <t>ШхГхВ: 364x480x440</t>
  </si>
  <si>
    <t xml:space="preserve">ШхГхВ: 264x480x440 </t>
  </si>
  <si>
    <t>ШхГхВ: 414x505x345</t>
  </si>
  <si>
    <t xml:space="preserve">ШхГхВ: 414x505x450 </t>
  </si>
  <si>
    <t>Ведро для мусора Aladin 2 - двойное  Rejs 2х8л   676254</t>
  </si>
  <si>
    <t>ШхГхВ 287х333х362</t>
  </si>
  <si>
    <t>Ведро для мусора Ekko 2 - двойное Rejs 2*16л  800825</t>
  </si>
  <si>
    <t>ШхГхВ:355x473x356</t>
  </si>
  <si>
    <t xml:space="preserve"> ШхГхВ: 364x480x440</t>
  </si>
  <si>
    <t>ШхГхВ: 264x480x440</t>
  </si>
  <si>
    <t xml:space="preserve"> ШхГхВ: 414x505x450 </t>
  </si>
  <si>
    <t>Ведро для мусора Ekko 3-тройное Rejs 1х16л/2х8л    898220</t>
  </si>
  <si>
    <t>ШхГхВ:355х473х356</t>
  </si>
  <si>
    <t>ШхГхВ: 564x505x450</t>
  </si>
  <si>
    <t>Крепление фасада для к-тов д\сбора отходов Rejs JC 943927</t>
  </si>
  <si>
    <t xml:space="preserve">Комплект из двух ведер Rejs JC602 H=430 серебро (20л+20л) 943929 с возможностью установки крепления </t>
  </si>
  <si>
    <t xml:space="preserve">Комплект из двух ведер Rejs JC603 H=430 серебро 9л+20л 944048 с возможностью установки крепления </t>
  </si>
  <si>
    <t xml:space="preserve">Комплект из двух ведер Rejs JC607 H=325 серебро 15л+15л 943932 с возможностью установки крепления </t>
  </si>
  <si>
    <t xml:space="preserve">Комплект из двух ведер Rejs JC607 H=435 серебро 20л+20л 943933 с возможностью установки крепления </t>
  </si>
  <si>
    <t xml:space="preserve">Комплект из трех ведер Rejs JC601 H=430 серебро 9л+9л+20л  943928 с возможностью установки крепления </t>
  </si>
  <si>
    <t xml:space="preserve">Комплект из трех ведер Rejs JC604 H=430 серебро 9л+9л+9л 943930 с возможностью установки крепления </t>
  </si>
  <si>
    <t xml:space="preserve">Комплект из трех ведер Rejs JC606 H=435 серебро 9л+9л+20л 943931 с возможностью установки крепления </t>
  </si>
  <si>
    <t xml:space="preserve">Комплект из четырех ведер Rejs JC609 H=435 серебро 9л+9л+20л+20л 943934 с возможностью установки крепления </t>
  </si>
  <si>
    <t>D-595</t>
  </si>
  <si>
    <t>D-685</t>
  </si>
  <si>
    <t>D-745</t>
  </si>
  <si>
    <t>D-815</t>
  </si>
  <si>
    <t>Корзина поворотная Reys NOVA 1\2 600, цв. Хром</t>
  </si>
  <si>
    <t>Корзина поворотная  Reys NOVA 1\2 690, цв. Хром</t>
  </si>
  <si>
    <t>Корзина поворотная  Reys  NOVA 1\2 750, цв. Хром</t>
  </si>
  <si>
    <t>Корзина поворотная  Reys  NOVA 1\2 820, цв. Хром</t>
  </si>
  <si>
    <t>Корзина поворотная  Reys  NOVA 3\4 820, цв. Хром</t>
  </si>
  <si>
    <t>D-750</t>
  </si>
  <si>
    <t>Карусель 1\2, KESSEBOHMER  ХРОМ Arenaplus Classic, антислип, белое дно, 2 полки</t>
  </si>
  <si>
    <t>D-820</t>
  </si>
  <si>
    <t>Карусель 3\4, KESSEBOHMER  ХРОМ Arenaplus Classic, антислип, белое дно, 2 полки</t>
  </si>
  <si>
    <t>Ручка UZ-HEXI хром/аллюминий/черный/ белый матовый</t>
  </si>
  <si>
    <t>Петля Intermat 9930 для складных дверей (чашка в дизайне Sensys)</t>
  </si>
  <si>
    <t>Фланец к трубе D-16 хром</t>
  </si>
  <si>
    <t>Фланец к трубе D- 25 хром</t>
  </si>
  <si>
    <t>блюм конв</t>
  </si>
  <si>
    <t>наценка блюм</t>
  </si>
  <si>
    <t>Петля внутренняя с доводчиком 110° ONYX</t>
  </si>
  <si>
    <t>Петля мебельная Под фальшпанель,  с доводчиком вкладная ONYX</t>
  </si>
  <si>
    <t>СТОЛЕШНИЦЫ KRONOSPAN (ПОЛЬША)</t>
  </si>
  <si>
    <t>RS</t>
  </si>
  <si>
    <t>Венге Луизиана</t>
  </si>
  <si>
    <t>BS</t>
  </si>
  <si>
    <t>PE</t>
  </si>
  <si>
    <t>K203</t>
  </si>
  <si>
    <t>K204</t>
  </si>
  <si>
    <t>FP</t>
  </si>
  <si>
    <t>K091</t>
  </si>
  <si>
    <t>Дуб Портерхаус Темный</t>
  </si>
  <si>
    <t>K092</t>
  </si>
  <si>
    <t>K215</t>
  </si>
  <si>
    <t>PA</t>
  </si>
  <si>
    <t>K212</t>
  </si>
  <si>
    <t>Орех портерхаус</t>
  </si>
  <si>
    <t>K206</t>
  </si>
  <si>
    <t>Порфир Черный</t>
  </si>
  <si>
    <t>K211</t>
  </si>
  <si>
    <t xml:space="preserve">Черный </t>
  </si>
  <si>
    <t>UE</t>
  </si>
  <si>
    <t>K002</t>
  </si>
  <si>
    <t>SU</t>
  </si>
  <si>
    <t>K013</t>
  </si>
  <si>
    <t xml:space="preserve">Морское Дерево карбон </t>
  </si>
  <si>
    <t>K016</t>
  </si>
  <si>
    <t>K023</t>
  </si>
  <si>
    <t xml:space="preserve">Петра Мраморная бежевая </t>
  </si>
  <si>
    <t>K024</t>
  </si>
  <si>
    <t>Петра Мраморная коричневая</t>
  </si>
  <si>
    <t>K025</t>
  </si>
  <si>
    <t>K026</t>
  </si>
  <si>
    <t xml:space="preserve">Петра Мраморная серая </t>
  </si>
  <si>
    <t>K027</t>
  </si>
  <si>
    <t>K028</t>
  </si>
  <si>
    <t>K029</t>
  </si>
  <si>
    <t>K030</t>
  </si>
  <si>
    <t>Портланд</t>
  </si>
  <si>
    <t>Блоквуд ява</t>
  </si>
  <si>
    <t>K095</t>
  </si>
  <si>
    <t xml:space="preserve">Мрамор Террацио темный </t>
  </si>
  <si>
    <t>K102</t>
  </si>
  <si>
    <t>Пельтро</t>
  </si>
  <si>
    <t>K103</t>
  </si>
  <si>
    <t>K108</t>
  </si>
  <si>
    <t>K201</t>
  </si>
  <si>
    <t>K202</t>
  </si>
  <si>
    <t>Сталь Ржавая</t>
  </si>
  <si>
    <t>K205</t>
  </si>
  <si>
    <t>K207</t>
  </si>
  <si>
    <t>Известняк</t>
  </si>
  <si>
    <t>K208</t>
  </si>
  <si>
    <t>K209</t>
  </si>
  <si>
    <t>K210</t>
  </si>
  <si>
    <t xml:space="preserve">Тиволи Светлый </t>
  </si>
  <si>
    <t xml:space="preserve">K214 </t>
  </si>
  <si>
    <t>Тиволи Темный</t>
  </si>
  <si>
    <t>K213</t>
  </si>
  <si>
    <t>PH</t>
  </si>
  <si>
    <t>K367</t>
  </si>
  <si>
    <t>K368</t>
  </si>
  <si>
    <t>K369</t>
  </si>
  <si>
    <t>K370</t>
  </si>
  <si>
    <t>K371</t>
  </si>
  <si>
    <t>K372</t>
  </si>
  <si>
    <t>SM</t>
  </si>
  <si>
    <t>SQ</t>
  </si>
  <si>
    <t>Венато ГЛЯНЕЦ!</t>
  </si>
  <si>
    <t>Петра Мраморная коричневая ГЛЯНЕЦ!</t>
  </si>
  <si>
    <t>Андромеда черная Сияющий ГЛЯНЕЦ!</t>
  </si>
  <si>
    <t>GG</t>
  </si>
  <si>
    <t>K217</t>
  </si>
  <si>
    <t>K218</t>
  </si>
  <si>
    <t>3 КАТЕГОРИЯ ( 4100*635*38мм c кромкой ABS с 1 стороны)</t>
  </si>
  <si>
    <t>Мрамор Император Серый</t>
  </si>
  <si>
    <t>SL</t>
  </si>
  <si>
    <t>K093</t>
  </si>
  <si>
    <t>K094</t>
  </si>
  <si>
    <t>Шифер Расколотый</t>
  </si>
  <si>
    <t>Лунный Камень Светлый</t>
  </si>
  <si>
    <t>Лунный Камень Темный</t>
  </si>
  <si>
    <t>K104</t>
  </si>
  <si>
    <t>Дуб Эндгрейн Необработанный</t>
  </si>
  <si>
    <t>K105</t>
  </si>
  <si>
    <t xml:space="preserve">Дуб Эндгрейн Элегантный </t>
  </si>
  <si>
    <t>K107</t>
  </si>
  <si>
    <t>K200</t>
  </si>
  <si>
    <t xml:space="preserve">Андромеда Белая </t>
  </si>
  <si>
    <t>GM</t>
  </si>
  <si>
    <t>Андромеда Черная</t>
  </si>
  <si>
    <t>Шелковый Камень</t>
  </si>
  <si>
    <t>K349</t>
  </si>
  <si>
    <t>Железный Камень</t>
  </si>
  <si>
    <t>K352</t>
  </si>
  <si>
    <t>Дуб Эвок Прибрежный</t>
  </si>
  <si>
    <t>K365</t>
  </si>
  <si>
    <t>Дуб Эвок Окаменелый</t>
  </si>
  <si>
    <t>K366</t>
  </si>
  <si>
    <t xml:space="preserve">Андромеда Серая </t>
  </si>
  <si>
    <t>Магнитный толкатель Push to open Boyard AMF-13 инокс</t>
  </si>
  <si>
    <t>Лифт газовый Boyard фрикционный 100N</t>
  </si>
  <si>
    <t>Карго Boyard Trio 400 ХРОМ с нижним креплением (многофункциональная)</t>
  </si>
  <si>
    <t xml:space="preserve">Наменование дополнительных операций </t>
  </si>
  <si>
    <t xml:space="preserve">Петли </t>
  </si>
  <si>
    <t>WING LINE</t>
  </si>
  <si>
    <t xml:space="preserve">Нанесение патины </t>
  </si>
  <si>
    <t>кв.м.</t>
  </si>
  <si>
    <t>Покрытие специальным лаком для столешниц</t>
  </si>
  <si>
    <t>Механизм угловой 800 Reys Magic Comfort Maxima Classic</t>
  </si>
  <si>
    <t>min р-р фасада 370-410</t>
  </si>
  <si>
    <t>Механизм угловой 1000 Reys Magic Comfort Maxima Classic</t>
  </si>
  <si>
    <t>min р-р фасада 445</t>
  </si>
  <si>
    <t>Механизм угловой 1200 Reys Magic Comfort Maxima Classic</t>
  </si>
  <si>
    <t>min р-р фасада 520</t>
  </si>
  <si>
    <t>Комплект HK-XS TIP-ON (1 механизм) с петлями и TIP-ON</t>
  </si>
  <si>
    <t>Комплект HK-XS TIP-ON (2 механизма) с петлями и  TIP-ON</t>
  </si>
  <si>
    <t>Ручка Lamezia  алюминий (серебро)</t>
  </si>
  <si>
    <t>Ручка Lamezia нержавеющая сталь (сталь шлифованная )</t>
  </si>
  <si>
    <t>Ручка Lamezia хром глянец (хром)</t>
  </si>
  <si>
    <t>Ручка Lamezia алюминий</t>
  </si>
  <si>
    <t>Ручка Lamezia нержавеющая сталь</t>
  </si>
  <si>
    <t>Ручка Lamezia хром глянец</t>
  </si>
  <si>
    <t>Ручка Lamezia  хром глянец</t>
  </si>
  <si>
    <t>Ручка Lamezia  алюминий</t>
  </si>
  <si>
    <t>Мебельная ручка RS323BN.5 - черный никель</t>
  </si>
  <si>
    <t>Мебельная ручка RS323CP.5 - хром полированный</t>
  </si>
  <si>
    <t>Мебельная ручка RS323MBSN.5 -  матовый атласный никель</t>
  </si>
  <si>
    <t>Мебельная ручка RS267CP/BL.4 - черный/хром полированный</t>
  </si>
  <si>
    <t>Мебельная ручка RS267CP/BSN.4 - инокс/хром полированный</t>
  </si>
  <si>
    <t>Мебельная ручка RS267CP/W.4 - белый/хром полированный</t>
  </si>
  <si>
    <t xml:space="preserve">Петля мебельная Под фальшпанель, вкладная с доводчиком  </t>
  </si>
  <si>
    <t xml:space="preserve">Петля мебельная Под фальшпанель, накладная с доводчиком   </t>
  </si>
  <si>
    <t>Петля накладная с накладным доводчиком 155° ONYX</t>
  </si>
  <si>
    <t>Петля накладная без пружины 110° BLUM</t>
  </si>
  <si>
    <t>Петля полунакладная/внутренняя без пружины 110° BLUM</t>
  </si>
  <si>
    <t>Петля средняя 134° CLIP top  BLUM</t>
  </si>
  <si>
    <t>Петля CLIP top 95° под BLUMOTION полунакладная /внутренняя</t>
  </si>
  <si>
    <t>Петля CLIP top 95° полунакладная/внутренняя</t>
  </si>
  <si>
    <t xml:space="preserve">Петля CLIP top 95° без пружины накладная </t>
  </si>
  <si>
    <t>Петля для откидных фасадов Markant 11, цинк никелированный</t>
  </si>
  <si>
    <t xml:space="preserve">Карго REYS Multi 150 ХРОМ с боковым креплением с направляющими скрытого монтажа </t>
  </si>
  <si>
    <t xml:space="preserve">Карго REYS Multi  200 ХРОМ с боковым креплением с направляющими скрытого монтажа </t>
  </si>
  <si>
    <t xml:space="preserve">Карго REYS Multi 300 ХРОМ с нижним креплением с направляющими скрытого монтажа </t>
  </si>
  <si>
    <t xml:space="preserve">Карго REYS Multi 400 ХРОМ с нижним креплением с направляющими скрытого монтажа </t>
  </si>
  <si>
    <t>наценка от евр ПИ</t>
  </si>
  <si>
    <t>конв евро ПИ</t>
  </si>
  <si>
    <t>СУШКИ ДВУХУРОВНЕВЫЕ  хром/белый</t>
  </si>
  <si>
    <t>Корзина-сушка 600 мм хром с доводчиком  GRIDLI поддон пластик</t>
  </si>
  <si>
    <t>Корзина-сушка 800 мм хром с доводчиком GRIDLI поддон пластик</t>
  </si>
  <si>
    <t>Корзина-сушка 900 мм хром с доводчиком GRIDLI поддон пластик</t>
  </si>
  <si>
    <t>Петля CLIP top CRISTALLO 125°  BLUMOTION + накладная (c приклейкой к стеклу)</t>
  </si>
  <si>
    <t xml:space="preserve">Изготовление скоса </t>
  </si>
  <si>
    <t>Изготовление детали с высокоглянцевым покрытием</t>
  </si>
  <si>
    <t>Изготовление детали с полиэфирным покрытием</t>
  </si>
  <si>
    <t xml:space="preserve">Изготовление паза на плоскости с прокрасом </t>
  </si>
  <si>
    <t>Изготовление паза на плоскости без прокраса</t>
  </si>
  <si>
    <t>Изготовление паза на торцах под стекло</t>
  </si>
  <si>
    <t>Изготовление сборной витрины</t>
  </si>
  <si>
    <t>Изготовление выкраски 1-2 категории 150х100</t>
  </si>
  <si>
    <t>Изготовление выкраски 3 категории 150х100</t>
  </si>
  <si>
    <t>При изготовление детали по длине одной из сторон более 2790мм к стоимости  прибавляется +20%</t>
  </si>
  <si>
    <t>Минимальный просчет детали менее 0,1кв.м приравнивается к стоимости 0,1 кв.м</t>
  </si>
  <si>
    <t>КАТЕГОРИИ ШПОНИРОВАННЫХ ФАСАДОВ</t>
  </si>
  <si>
    <t xml:space="preserve">1 категория экзотического шпона </t>
  </si>
  <si>
    <t xml:space="preserve">2 категория экзотического шпона </t>
  </si>
  <si>
    <t xml:space="preserve">3 категория экзотического шпона </t>
  </si>
  <si>
    <t xml:space="preserve">4 категория экзотического шпона </t>
  </si>
  <si>
    <t xml:space="preserve">* Push to move - Створки дверей полностью открываются от нажатия и возвращаются в прежнее положение вручную. Для фасадов без ручек </t>
  </si>
  <si>
    <t>* Pull to move - Минимально потяните за ручку и дверь автоматически откроется. Механизм начинает срабатывать при открытии дверей все на 1гр Возвращать дверь в прежнее положение необходимо вручную</t>
  </si>
  <si>
    <t xml:space="preserve">* Pull to move Silent - Потянуть за ручку и дверь автоматически откроется. Механизм начинает срабатывать при открытии двери на 35гр. При закрытии двери вручную начиная с угла 35гр, дверь закроется автоматически мягко и плавно </t>
  </si>
  <si>
    <t xml:space="preserve">Изготовление фасада толщиной 22мм </t>
  </si>
  <si>
    <t>Изготовление фасада с обратной стороной в цвет экзотического шпона 2 кат.</t>
  </si>
  <si>
    <t>Изготовление фасада с обратной стороной в цвет экзотического шпона 3-4 кат.</t>
  </si>
  <si>
    <t xml:space="preserve">Обратная сторона детали по умолчанию в покраске изготавливается в цвет лицевой части из шпона дуба </t>
  </si>
  <si>
    <t>Изготовление фасада с обратной стороной в цвет системы 3 кат</t>
  </si>
  <si>
    <t xml:space="preserve">Ручка UA-00-337 алюминий </t>
  </si>
  <si>
    <t xml:space="preserve">Выключатель сенсорный  с диммером белый/черный  GTV </t>
  </si>
  <si>
    <t xml:space="preserve">на открытие и закрытие / сенсорный переключателем </t>
  </si>
  <si>
    <t xml:space="preserve">* без механизма - Открытие и закрытие осуществляется вручную- по умолчанию в стоимость включены петли с доводчиком </t>
  </si>
  <si>
    <t xml:space="preserve">без механизма </t>
  </si>
  <si>
    <t>WING LINE L №3 без нижнего профиля на 2 створки для фасадов без ручек</t>
  </si>
  <si>
    <t xml:space="preserve">Push to move </t>
  </si>
  <si>
    <t>Pull to move</t>
  </si>
  <si>
    <t>WING LINE L №10 без нижнего профиля на 2 створки для фасадов с ручкой</t>
  </si>
  <si>
    <t>WING LINE L №6 без нижнего профиля на 2 створки для фасадов с ручкой</t>
  </si>
  <si>
    <t>WING LINE L №2 с нижним профилем на 2 створки для фасадов без ручек</t>
  </si>
  <si>
    <t>WING LINE L №5 с нижним профилем на 2 створки для фасадов с ручкой</t>
  </si>
  <si>
    <t>WING LINE L №11 с нижним профилем на 2 створки для фасадов с ручкой</t>
  </si>
  <si>
    <t>МАКСИМАЛЬНАЯ ВЫСОТА ШКАФА 720 - ШИРИНА 1200 - на 2 створки</t>
  </si>
  <si>
    <t>МАКСИМАЛЬНАЯ ВЫСОТА ШКАФА 2400 - ШИРИНА 1200  - на 2 створки</t>
  </si>
  <si>
    <t>МАКСИМАЛЬНАЯ ВЫСОТА ШКАФА 2400 - ШИРИНА 2400  - на 4 створки</t>
  </si>
  <si>
    <t>WING LINE L №1 с нижним профилем на 4 створки для фасадов без ручек</t>
  </si>
  <si>
    <t>WING LINE L №4 с нижним профилем на 4 створки для фасадов с ручкой</t>
  </si>
  <si>
    <t>WING LINE L №12 с нижним профилем на 4 створки для фасадов с ручкой</t>
  </si>
  <si>
    <t xml:space="preserve">Tip On для дверей (обычный)* с держателем </t>
  </si>
  <si>
    <t xml:space="preserve">Tip On для дверей (усиленный)** с держателем </t>
  </si>
  <si>
    <t xml:space="preserve">ТИК радиал/тангенс, ЗЕБРАНО радиал, КОРЕНЬ МАДРОНА красная, </t>
  </si>
  <si>
    <t xml:space="preserve">ЭБЕН макасар радиал, ЭБЕН амара радиал, ЭБЕН белый тангенс, ПАЛИСАНДР сантос тангенс, ОЛИВА полурадиал, ТАМО (японский ясень), </t>
  </si>
  <si>
    <t xml:space="preserve">ВИШНЯ американская, КОРЕНЬ ПЛАТАН, ДИЗАЙН-ШПОН тополь, ВЯЗ радиальный, ЭВКАЛИПТ радиал, ЧЕРЕШНЯ европейская, КЛАСТЕР ОРЕХ американский, СУКУПИРА, ЯСЕНЬ белый, </t>
  </si>
  <si>
    <t xml:space="preserve">БЕРЁЗА, АНЕГРИ, АФРОМОЗИЯ радиал, ПАДУК бирманское красное дерево, ЭТИМОЕ, МОАБИ помеле, КАЙЯ радиал, САПЕЛИ радиал, МАКОРЕ радиал,       ЧЕН-ЧЕН (АКО) радиал, МАХАГОН белый тангенс, КЛЕН американский, </t>
  </si>
  <si>
    <t>WING LINE L №9 без нижнего профиля на 2 створки для фасадов с ручкой (2 петли с доводчиком)</t>
  </si>
  <si>
    <t>WING LINE L №8 с нижним профилем на 2 створки для фасадов с ручкой (5 петли с доводчиком)</t>
  </si>
  <si>
    <t>Pull to move Silent</t>
  </si>
  <si>
    <t xml:space="preserve">Стяжка-выпрямитель OMM  с центральной регулировкой (L-1988) с фрезеровкой с установкой ( высота фасада от 2100 до 2500мм) </t>
  </si>
  <si>
    <t>Кронштейн барный Klassik D Hettich c магнитной защелкой (вес фасада 4кг, высота 290-625) правый или левый</t>
  </si>
  <si>
    <t>м.п. (2300мм)</t>
  </si>
  <si>
    <t xml:space="preserve">1шт </t>
  </si>
  <si>
    <t>Гнутые фасады  с фрезеровкой не изготавливаются</t>
  </si>
  <si>
    <t xml:space="preserve">ПЕТЛИ БЕЗ ДОВОДЧИКА </t>
  </si>
  <si>
    <t xml:space="preserve">ПЕТЛИ С ДОВОДЧИКОМ </t>
  </si>
  <si>
    <t xml:space="preserve">НАЦЕНКА боярд </t>
  </si>
  <si>
    <t>СУШКИ ДВУХУРОВНЕВЫЕ  нержавеющая сталь (листовые)</t>
  </si>
  <si>
    <t xml:space="preserve">Сушка для посуды 450 (нерж.сталь ) Made in Italy с поддоном нержавеющая сталь </t>
  </si>
  <si>
    <t xml:space="preserve">Сушка для посуды 400 (нерж.сталь ) Made in Italy с поддоном нержавеющая сталь </t>
  </si>
  <si>
    <t xml:space="preserve">Сушка для посуды 500 (нерж.сталь ) Made in Italy с поддоном нержавеющая сталь </t>
  </si>
  <si>
    <t xml:space="preserve">Сушка для посуды 600 (нерж.сталь ) Made in Italy с поддоном нержавеющая сталь </t>
  </si>
  <si>
    <t xml:space="preserve">Сушка для посуды 700 (нерж.сталь ) Made in Italy с поддоном нержавеющая сталь </t>
  </si>
  <si>
    <t xml:space="preserve">Сушка для посуды 800 (нерж.сталь ) Made in Italy с поддоном нержавеющая сталь </t>
  </si>
  <si>
    <t xml:space="preserve">Сушка для посуды 900 (нерж.сталь ) Made in Italy с поддоном нержавеющая сталь </t>
  </si>
  <si>
    <t xml:space="preserve">Сушка для посуды 1000 (нерж.сталь ) Made in Italy с поддоном нержавеющая сталь </t>
  </si>
  <si>
    <t xml:space="preserve">Сушка для посуды 500 (нерж.сталь ) Boyard с поддоном нержавеющая сталь </t>
  </si>
  <si>
    <t xml:space="preserve">Сушка для посуды 600 (нерж.сталь ) Boyard с поддоном нержавеющая сталь </t>
  </si>
  <si>
    <t xml:space="preserve">Сушка для посуды 700 (нерж.сталь ) Boyard с поддоном нержавеющая сталь </t>
  </si>
  <si>
    <t xml:space="preserve">Сушка для посуды 800 (нерж.сталь ) Boyard с поддоном нержавеющая сталь </t>
  </si>
  <si>
    <t xml:space="preserve">Сушка для посуды 900 (нерж.сталь ) Boyard с поддоном нержавеющая сталь </t>
  </si>
  <si>
    <t>Петля мебельная под фальшпанель 165°</t>
  </si>
  <si>
    <t>Белый снег (10)</t>
  </si>
  <si>
    <t>Гранит антрацит (10)</t>
  </si>
  <si>
    <t>Гранит классический (10)</t>
  </si>
  <si>
    <t>Дуб Портерхаус Светлый  (10)</t>
  </si>
  <si>
    <t>Дюна белая  (10)</t>
  </si>
  <si>
    <t>Мрамор Королевский белый  (10)</t>
  </si>
  <si>
    <t>Сатин  (10)</t>
  </si>
  <si>
    <t>Ателье светлое  (10)</t>
  </si>
  <si>
    <t>Ателье темное  (10)</t>
  </si>
  <si>
    <t>Дуб Каменный   (10)</t>
  </si>
  <si>
    <t>Дуб Крафт серый  (10)</t>
  </si>
  <si>
    <t>Дуб Крафт золотой  (10)</t>
  </si>
  <si>
    <t>Бук Артизан песочный  (10)</t>
  </si>
  <si>
    <t>Венато  (10)</t>
  </si>
  <si>
    <t>Древесина формованная  (10)</t>
  </si>
  <si>
    <t>Блоквуд льняной  (10)</t>
  </si>
  <si>
    <t>Мрамор Террацио светлый  (10)</t>
  </si>
  <si>
    <t>Бетон темно-серый (10)</t>
  </si>
  <si>
    <t>Бетон черный  (10)</t>
  </si>
  <si>
    <t>Галактика серая (10)</t>
  </si>
  <si>
    <t>Известняк кремовый  (10)</t>
  </si>
  <si>
    <t>Кремень Черный  (10)</t>
  </si>
  <si>
    <t>Навана Кремовая (10)</t>
  </si>
  <si>
    <t>Мрамор Атлантический серый (10)</t>
  </si>
  <si>
    <t>Туманность Небыола  (10)</t>
  </si>
  <si>
    <t>Нуар Делюкс (10)</t>
  </si>
  <si>
    <t>Гранит Валей белый (10)</t>
  </si>
  <si>
    <t>Андромеда белая Сияющий ГЛЯНЕЦ!  (10)</t>
  </si>
  <si>
    <t>Бетон Светло-Серый  (10)</t>
  </si>
  <si>
    <t>Сушка в нижнюю базу L-600 хром+нерж.сталь с алюм. Поддоном  Калибра глубина 500</t>
  </si>
  <si>
    <t xml:space="preserve">Решетка для фрезерованных фасадов  изготавливается из В05-2 ХДФ </t>
  </si>
  <si>
    <t>Сушка в нижнюю базу L-500 хром+нерж.сталь с алюм. Поддоном  Калибра глубина 500</t>
  </si>
  <si>
    <t>Сушка в нижнюю базу L-800 хром+нерж.сталь с алюм. Поддоном  Калибра глубина 500</t>
  </si>
  <si>
    <t>Сушка в нижнюю базу L-900 хром+нерж.сталь с алюм. Поддоном  Калибра глубина 500</t>
  </si>
  <si>
    <t xml:space="preserve">Силовой механизм AVENTOS HK Top с саморезами 23 / 25 / 27 </t>
  </si>
  <si>
    <t>Силовой механизм AVENTOS HK Top с саморезами 29</t>
  </si>
  <si>
    <t>Силовой механизм AVENTOS HK Top с саморезами 23 / 25 / 27  + Tip On</t>
  </si>
  <si>
    <t>Силовой механизм AVENTOS HK Top с саморезами 29  + Tip On</t>
  </si>
  <si>
    <t>min р-р фасада 396</t>
  </si>
  <si>
    <t>Механизм для угловых ящиков 900 INOXA DYNAMIC CORNER - полки хром с решетчатым дном</t>
  </si>
  <si>
    <t>Механизм для угловых ящиков 900 INOXA DYNAMIC CORNER - полки хром с дном из белого меланина</t>
  </si>
  <si>
    <t xml:space="preserve">Механизм угловой выкатной 900-1000 BOYARD для кухни UNIVERSE </t>
  </si>
  <si>
    <t xml:space="preserve">Механизм угловой выкатной 900-1000 BOYARD для кухни LOTUS </t>
  </si>
  <si>
    <t>min р-р фасада 450-500</t>
  </si>
  <si>
    <t>Высокая телескопическая колонна 852 INOXA 400 (Италия) (серая рама, корзина -дно -хром прут) 5 корзин, плавное закрывание</t>
  </si>
  <si>
    <t>Выдвижная колонна 300 BOYARD STELLA  (корзина -дно -хром прут) 5 корзин, плавное закрывание</t>
  </si>
  <si>
    <t>Выдвижная колонна 400 BOYARD STELLA  (корзина -дно -хром прут) 5 корзин, плавное закрывание</t>
  </si>
  <si>
    <t>направляющие  Hettich L-300</t>
  </si>
  <si>
    <t xml:space="preserve">Карго Inoxa д\верхних ящ.(H-538) 150  2-х яр. (серия Gold), цв.хром </t>
  </si>
  <si>
    <t xml:space="preserve">Карго BOYARD BELLA  д\верхних ящ.(H-700) 150  2-х яр.  цв.хром </t>
  </si>
  <si>
    <t xml:space="preserve">Профиль-уплотнитель 1200 для пластиковых емкостей </t>
  </si>
  <si>
    <t>Плинтус Perfetto-line в ассортименте L-4200</t>
  </si>
  <si>
    <t xml:space="preserve">Заглушка Perfetto-line </t>
  </si>
  <si>
    <t xml:space="preserve">Угол внутренний Perfetto-line </t>
  </si>
  <si>
    <t xml:space="preserve">Угол внешний Perfetto-line </t>
  </si>
  <si>
    <t>аналог tandem с доводчиком</t>
  </si>
  <si>
    <t xml:space="preserve">Петля мебельная без пружины +90° BLUM вкладная </t>
  </si>
  <si>
    <t>250-500</t>
  </si>
  <si>
    <t>270-400</t>
  </si>
  <si>
    <t>600-650</t>
  </si>
  <si>
    <t>Максимальный рекомендуемый размер фасада 2780х1300</t>
  </si>
  <si>
    <t xml:space="preserve">*Спецэффекты - Жемчуч, перламутр, металлик …. </t>
  </si>
  <si>
    <t>Витрины В-01 (прямые) 1 категории фрезерованых фасадов  просчитываются по стоимости 2 группы фрезерованных фасадов</t>
  </si>
  <si>
    <t>Витрины В-02 (ажурные) 1,2 и 3 категории фрезерованых фасадов   просчитываются по стоимости 3 группы фрезерованных фасадов</t>
  </si>
  <si>
    <t>МДФ Супер мат (2сторонняя окраска)</t>
  </si>
  <si>
    <t>Балясина матовая (шаг 8 см, макс длина 2800мм)</t>
  </si>
  <si>
    <t>Балясина глянец (шаг 8 см, макс длина 2800мм)</t>
  </si>
  <si>
    <t>Балясина гнутая матовая</t>
  </si>
  <si>
    <t>Окраска Ручек  ОВИОН 1,2,3,4,5,6,7 в другой цвет</t>
  </si>
  <si>
    <t xml:space="preserve">Выкраска цвета фасада </t>
  </si>
  <si>
    <t>Высокая телескопическая колонна 859 INOXA 300 (Италия) (серая рама, корзина -дно -меламин с противоскользящим покрытием, прут-хром) 5 корзин, плавное закрывание</t>
  </si>
  <si>
    <t>Высокая телескопическая колонна 859 INOXA 300 (Италия) (серая рама, корзина -дно -меламин с противоскользящим покрытием, прут-хром) 6 корзин, плавное закрывание</t>
  </si>
  <si>
    <t>Высокая телескопическая колонна 859 INOXA 400 (Италия) (серая рама, корзина -дно -меламин с противоскользящим покрытием, прут-хром) 5 корзин, плавное закрывание</t>
  </si>
  <si>
    <t>Высокая телескопическая колонна 859 INOXA 400 (Италия) (серая рама, корзина -дно -меламин с противоскользящим покрытием, прут-хром) 6 корзин, плавное закрывание</t>
  </si>
  <si>
    <t>Лента без силикона SMD2835 dc24v 48W 5 метров  (600 диодов)</t>
  </si>
  <si>
    <t>Лента без силикона SMD2835, dc24v 120W 5 метров (1200 диодов)</t>
  </si>
  <si>
    <t>Профиль накладной аллюминиевый анодированный  16х7 с молочным экраном 2м</t>
  </si>
  <si>
    <t>в к-те с 2 заглуш + молочной крышкой + 3крепления</t>
  </si>
  <si>
    <t>Профиль угловой аллюминиевый 16х16 с овальным молочным рассеивателем 2м</t>
  </si>
  <si>
    <t xml:space="preserve">в к-те с 2 заглуш + молочной крышкой  </t>
  </si>
  <si>
    <t xml:space="preserve">Профиль врезной аллюминиевый GS-01 анодированный  с молчным экраном, 2м </t>
  </si>
  <si>
    <t xml:space="preserve">Блок питания 35W-24V (мет) </t>
  </si>
  <si>
    <t xml:space="preserve">Блок питания 60W-24V (мет)  </t>
  </si>
  <si>
    <t xml:space="preserve">Блок питания 100W-24V (мет)  </t>
  </si>
  <si>
    <t>Блок питания 150W-24V (мет)</t>
  </si>
  <si>
    <t>Блок питания 200W-24V (мет)</t>
  </si>
  <si>
    <t>Блок питания SLIM 60W-24V - 360х19х16</t>
  </si>
  <si>
    <t>Блок питания SLIM 72W-24V - 360х19х16</t>
  </si>
  <si>
    <t>Блок питания SLIM 150W-24V - 360х31х25</t>
  </si>
  <si>
    <t>SLIMBOX M боковина 90 (низкий - 141, 177)</t>
  </si>
  <si>
    <t>350 (графит, белый)</t>
  </si>
  <si>
    <t>400 (графит, белый)</t>
  </si>
  <si>
    <t>450 (графит, белый)</t>
  </si>
  <si>
    <t>500 (графит, белый)</t>
  </si>
  <si>
    <t xml:space="preserve">Дополнительный комплект релингов для Slimbox </t>
  </si>
  <si>
    <t>Модернбокс С, D c одним релингом (286, 357)</t>
  </si>
  <si>
    <t>SLIMBOX C, D боковина 128/175 с одним релингом (286, 357)</t>
  </si>
  <si>
    <t>Труба овал 30х15 (0,8мм) L-3000 рифленая алюминий</t>
  </si>
  <si>
    <t>Держатель трубы овальной хром</t>
  </si>
  <si>
    <t>Труба овал H-0,7 15*30 3000мм хром</t>
  </si>
  <si>
    <t>Заглушка с отверстием для профиль-штанги + штангодержателем 1930, цвет черный</t>
  </si>
  <si>
    <t>Профиль-штанга МакМарт 1930 для LED подсветки, L=2000 мм с рассеивателем, отделка черный</t>
  </si>
  <si>
    <t>Tandem частичного выдвижения с TIP-ON для Тandem + синхронизатор</t>
  </si>
  <si>
    <t>Вкладыши для столовых приборов с разделителем OrgaTray 560</t>
  </si>
  <si>
    <t>Вкладыш кухонный 300х450мм с разделителями (2шт)</t>
  </si>
  <si>
    <t>Вкладыш кухонный 350х450мм с разделителями (2шт)</t>
  </si>
  <si>
    <t>Вкладыш кухонный 400х450мм с разделителями (3шт)</t>
  </si>
  <si>
    <t>Вкладыш кухонный 450х450мм с разделителями (3шт)</t>
  </si>
  <si>
    <t>Вкладыш кухонный 500х450мм с разделителями (3шт)</t>
  </si>
  <si>
    <t>Вкладыш кухонный 550х450мм с разделителями (3шт)</t>
  </si>
  <si>
    <t>Вкладыш кухонный 600х450мм с разделителями (4шт)</t>
  </si>
  <si>
    <t>Вкладыш кухонный 300х500мм с разделителями (2шт)</t>
  </si>
  <si>
    <t>Вкладыш кухонный 350х500мм с разделителями (2шт)</t>
  </si>
  <si>
    <t>Вкладыш кухонный 400х500мм с разделителями (4шт)</t>
  </si>
  <si>
    <t>Вкладыш кухонный 450х500мм с разделителями (4шт)</t>
  </si>
  <si>
    <t>Вкладыш кухонный 500х500мм с разделителями (3шт)</t>
  </si>
  <si>
    <t>Вкладыш кухонный 550х500мм с разделителями (3шт)</t>
  </si>
  <si>
    <t>Вкладыш кухонный 600х500мм с разделителями (5шт)</t>
  </si>
  <si>
    <t>Вкладыш кухонный 800х500мм с разделителями (8шт)</t>
  </si>
  <si>
    <t>Вкладыш кухонный 900х500мм с разделителями (8шт)</t>
  </si>
  <si>
    <t>Вкладыш кухонный 1000х500мм с разделителями (10шт)</t>
  </si>
  <si>
    <t>Вкладыш кухонный 1200х500мм с разделителями (12шт)</t>
  </si>
  <si>
    <t>1 шт</t>
  </si>
  <si>
    <t xml:space="preserve">Разделитель малый </t>
  </si>
  <si>
    <t>Разделитель большой</t>
  </si>
  <si>
    <t>Tandem полного выдвижения с TIP-ON для Тandem + синхронизатор</t>
  </si>
  <si>
    <t>Витрины В-05-2 (решетка) 1,2 и 3 категории фрезерованых фасадов   просчитываются по стоимости 3 группы фрезерованных фасадов</t>
  </si>
  <si>
    <t>Штанга с силиконовым уплотнителем 12*32 мм, L - 3000, антрацит/белый</t>
  </si>
  <si>
    <t>Держатель штанги без заглушки, антрацит/белый</t>
  </si>
  <si>
    <t xml:space="preserve">** Супермат - Soft-touch (кашемир),  Soft-mat (сатин, белый софт) </t>
  </si>
  <si>
    <t xml:space="preserve">Высокая телескопическая колонна 852 INOXA 300 (Италия)(серая рама, корзина -дно -хром прут) 5 корзин, плавное закрывание </t>
  </si>
  <si>
    <t>Ш*Г*В: 300*500*1825/2185 / нагрузка 80кг</t>
  </si>
  <si>
    <t>Ш*Г*В: 400*500*1825/2185  / нагрузка 80кг</t>
  </si>
  <si>
    <t>Ш*Г*В: 300*500*1825/2185  / нагрузка 110кг</t>
  </si>
  <si>
    <t>Ш*Г*В: 400*500*1825/2185  / нагрузка 110кг</t>
  </si>
  <si>
    <t>Ш*Г*В: 300*500*1970/2270  / нагрузка 50кг</t>
  </si>
  <si>
    <t>Ш*Г*В: 400*500*1970/2270  / нагрузка 50кг</t>
  </si>
  <si>
    <t>Океан</t>
  </si>
  <si>
    <t>3023 TX</t>
  </si>
  <si>
    <t>7015 Synchro 2</t>
  </si>
  <si>
    <t>7016 Synchro 2</t>
  </si>
  <si>
    <t>7017 Synchro 2</t>
  </si>
  <si>
    <t>Прованс</t>
  </si>
  <si>
    <t>4462RU</t>
  </si>
  <si>
    <t xml:space="preserve">Дуб золотой </t>
  </si>
  <si>
    <t>DT0067HG</t>
  </si>
  <si>
    <t>Орех урбан</t>
  </si>
  <si>
    <t>DT0116UR</t>
  </si>
  <si>
    <t xml:space="preserve">Темно-серый урбан </t>
  </si>
  <si>
    <t>8724RU</t>
  </si>
  <si>
    <t>8725RU</t>
  </si>
  <si>
    <t>8726RU</t>
  </si>
  <si>
    <t xml:space="preserve">Доска винтаж светлая </t>
  </si>
  <si>
    <t>Розовый коралл</t>
  </si>
  <si>
    <t>3422HG</t>
  </si>
  <si>
    <t xml:space="preserve">Аквамарин фантазия </t>
  </si>
  <si>
    <t>6324 HG</t>
  </si>
  <si>
    <t>DT0034 TX</t>
  </si>
  <si>
    <t>Марсианский берюзовый с перламутром</t>
  </si>
  <si>
    <t>DT0057 HG</t>
  </si>
  <si>
    <t>DT0058 HG</t>
  </si>
  <si>
    <t>Марсианский розовый с перламутром</t>
  </si>
  <si>
    <t>0104 UR</t>
  </si>
  <si>
    <t>130W UR</t>
  </si>
  <si>
    <t>Слюда бежевая c вкраплениями</t>
  </si>
  <si>
    <t>7944 PT</t>
  </si>
  <si>
    <t>Изготовление фасада на МДФ 22мм</t>
  </si>
  <si>
    <t>м.п. (3700мм)</t>
  </si>
  <si>
    <t>Декоротивные элементы</t>
  </si>
  <si>
    <t>VD 122</t>
  </si>
  <si>
    <t>м.п. (3660мм)</t>
  </si>
  <si>
    <t>VDI 121</t>
  </si>
  <si>
    <t>VDI 111</t>
  </si>
  <si>
    <t>багет</t>
  </si>
  <si>
    <t xml:space="preserve">вставка </t>
  </si>
  <si>
    <t>VDN 01</t>
  </si>
  <si>
    <t>VDI 141</t>
  </si>
  <si>
    <t>VDN 03</t>
  </si>
  <si>
    <t>VDN 04</t>
  </si>
  <si>
    <t>шт. R- 325, 386,5x386,5x110мм</t>
  </si>
  <si>
    <t>БАГЕТ ВЕРХНИЙ</t>
  </si>
  <si>
    <t>КАРНИЗ НИЖНИЙ</t>
  </si>
  <si>
    <t>Карниз нижний VD37</t>
  </si>
  <si>
    <t>МОЛДИНГ ПРЯМОЙ</t>
  </si>
  <si>
    <t>Молдинг прямой VD131</t>
  </si>
  <si>
    <t>1 шт.</t>
  </si>
  <si>
    <t xml:space="preserve">ПИЛЯСТРА ПОГОНАЖ </t>
  </si>
  <si>
    <t>150 (5 рустов)</t>
  </si>
  <si>
    <t>Пилятсра погонаж матовый  (ширина 50/100/150)</t>
  </si>
  <si>
    <t>Пилятсра погонаж  глянец  (ширина 50/100/150)</t>
  </si>
  <si>
    <t>Пилятсра погонаж  спецеффект/супермат (ширина 50/100/150)</t>
  </si>
  <si>
    <t>Габариты руста на фасаде по умолчанию - глубина 1мм, ширина - 2мм</t>
  </si>
  <si>
    <t>50 (3 руста )</t>
  </si>
  <si>
    <t>НАКЛАДКА НА ПИЛЯСТРУ 50мм</t>
  </si>
  <si>
    <t xml:space="preserve">Накладака на пилястру изготавливается только в стандартных размерах </t>
  </si>
  <si>
    <t>НАКЛАДКА НА ПИЛЯСТРУ 100мм</t>
  </si>
  <si>
    <t>НАКЛАДКА НА ПИЛЯСТРУ 150мм</t>
  </si>
  <si>
    <t>Накладка на на пилястру со вклейкой на 100мм - 001, 010, 091, 060, 2-048</t>
  </si>
  <si>
    <t>Накладка на на пилястру со вклейкой на 150мм - 003, 093, 053, 2-011</t>
  </si>
  <si>
    <t>Накладка  на на пилястру со вклейкой на 50мм - 032, 095, 2-023</t>
  </si>
  <si>
    <t>Карниз верхний, МДФ Багет-коса/шашки матовый</t>
  </si>
  <si>
    <t>Карниз верхний, МДФ Багет-коса/шашки глянец</t>
  </si>
  <si>
    <t>Карниз верхний, МДФ Багет-коса/шашки спецэффект/супермат</t>
  </si>
  <si>
    <t>0509/NKD</t>
  </si>
  <si>
    <t>Черный (каменная гладь)</t>
  </si>
  <si>
    <t>0509/Losa 4,20*1,30</t>
  </si>
  <si>
    <t>0595/L</t>
  </si>
  <si>
    <t>Серый (глянец)  с з/п</t>
  </si>
  <si>
    <t xml:space="preserve">Зеленый металл </t>
  </si>
  <si>
    <t xml:space="preserve">Синий металл </t>
  </si>
  <si>
    <t xml:space="preserve">Охра  </t>
  </si>
  <si>
    <t xml:space="preserve">Белый пергамент  </t>
  </si>
  <si>
    <t xml:space="preserve">Серый пергамент </t>
  </si>
  <si>
    <t xml:space="preserve"> м.п. R-240 универсальный </t>
  </si>
  <si>
    <t xml:space="preserve">Витрины под стекло изготавливаются с выборкой и пазом под силиконовый уплотнитель или в накладку - необходимое указывается </t>
  </si>
  <si>
    <t>Габариты руста на пилястре по умолчанию - глубина 2,5мм, ширина - 5мм</t>
  </si>
  <si>
    <t>100 (4 руста )</t>
  </si>
  <si>
    <t xml:space="preserve">Твид красный </t>
  </si>
  <si>
    <t xml:space="preserve">Твид кремовый  </t>
  </si>
  <si>
    <t xml:space="preserve">Твид коричневый </t>
  </si>
  <si>
    <t xml:space="preserve">Песочный белый </t>
  </si>
  <si>
    <t xml:space="preserve">Римский травертин </t>
  </si>
  <si>
    <t xml:space="preserve">Канкун  </t>
  </si>
  <si>
    <t xml:space="preserve">Французский мрамор </t>
  </si>
  <si>
    <t xml:space="preserve">Бежевый антик </t>
  </si>
  <si>
    <t xml:space="preserve">Серый антик </t>
  </si>
  <si>
    <t xml:space="preserve">Бразильский агат </t>
  </si>
  <si>
    <t xml:space="preserve">Марокканский </t>
  </si>
  <si>
    <t>3392/FLA</t>
  </si>
  <si>
    <t>Хипсер бронза (матированный)</t>
  </si>
  <si>
    <t>3393/FLA</t>
  </si>
  <si>
    <t>Винтажная медь  (матированный)</t>
  </si>
  <si>
    <t xml:space="preserve">Венге люкс  </t>
  </si>
  <si>
    <t xml:space="preserve">Лиственница АМУР  </t>
  </si>
  <si>
    <t xml:space="preserve">Скальный дуб  </t>
  </si>
  <si>
    <t xml:space="preserve">Зимний дуб </t>
  </si>
  <si>
    <t xml:space="preserve">Дубовая роща  </t>
  </si>
  <si>
    <t>Маталлизированные декоры</t>
  </si>
  <si>
    <t>Туманный альбион (бетон)</t>
  </si>
  <si>
    <t>3395/UBR</t>
  </si>
  <si>
    <t>3396/UBR</t>
  </si>
  <si>
    <t>Первозданный мегаполис (бетон)</t>
  </si>
  <si>
    <t>3397/UBR</t>
  </si>
  <si>
    <t>Промышленный квартал (бетон)</t>
  </si>
  <si>
    <t>Городской свет (бетон)</t>
  </si>
  <si>
    <t>3398/UBR</t>
  </si>
  <si>
    <t>3412/UBR</t>
  </si>
  <si>
    <t>Путешествие бронзы (бетон)</t>
  </si>
  <si>
    <t>3413/UBR</t>
  </si>
  <si>
    <t>Путешествие серебро (бетон)</t>
  </si>
  <si>
    <t>3408/LOSA</t>
  </si>
  <si>
    <t>Морион черный (Каменная гладь)</t>
  </si>
  <si>
    <t>3409/LOSA</t>
  </si>
  <si>
    <t>Морион коричневый (Каменная гладь)</t>
  </si>
  <si>
    <t>Морион серый (Каменная гладь)</t>
  </si>
  <si>
    <t>3410/LOSA</t>
  </si>
  <si>
    <t>3414/Luna</t>
  </si>
  <si>
    <t>Мрамор светлый (Лунный рельеф)</t>
  </si>
  <si>
    <t>3415/Luna</t>
  </si>
  <si>
    <t>Мрамор темный (Лунный рельеф)</t>
  </si>
  <si>
    <t>3416/Mika</t>
  </si>
  <si>
    <t>Марсианская капля (Камень мика)</t>
  </si>
  <si>
    <t>3420/LOSA</t>
  </si>
  <si>
    <t>Калипсо (Каменная гладь)</t>
  </si>
  <si>
    <t>3431/LOSA</t>
  </si>
  <si>
    <t>Серый кардосо (Каменная гладь)</t>
  </si>
  <si>
    <t>3432/LOSA</t>
  </si>
  <si>
    <t>Черный кардосо (Каменная гладь)</t>
  </si>
  <si>
    <t>3433/Luna</t>
  </si>
  <si>
    <t>Мрамор черный (Лунный рельеф)</t>
  </si>
  <si>
    <t>4584/Aleve</t>
  </si>
  <si>
    <t>Дуб Фавер</t>
  </si>
  <si>
    <t>4585/Aleve</t>
  </si>
  <si>
    <t>Дуб скальный</t>
  </si>
  <si>
    <t>4586/Aleve</t>
  </si>
  <si>
    <t>Дуб техас</t>
  </si>
  <si>
    <t>4587/Aleve</t>
  </si>
  <si>
    <t xml:space="preserve">Славянский дуб </t>
  </si>
  <si>
    <t>4588/Aleve</t>
  </si>
  <si>
    <t>Дуб версаль</t>
  </si>
  <si>
    <t>4604/Aleve</t>
  </si>
  <si>
    <t>Орех Савойя</t>
  </si>
  <si>
    <t>4605/Aleve</t>
  </si>
  <si>
    <t>Вишня Авола Ясно</t>
  </si>
  <si>
    <t>4611/Aleve</t>
  </si>
  <si>
    <t xml:space="preserve">Ежевика </t>
  </si>
  <si>
    <t>4612/Aleve</t>
  </si>
  <si>
    <t xml:space="preserve">Камерунский эбен </t>
  </si>
  <si>
    <t>Коллекция "Titanium"</t>
  </si>
  <si>
    <t>Коллекция "Патагония"</t>
  </si>
  <si>
    <t xml:space="preserve">Декоры в теснении "Морбида" </t>
  </si>
  <si>
    <t>669/MD</t>
  </si>
  <si>
    <t>Дуб старый</t>
  </si>
  <si>
    <t>675/MD</t>
  </si>
  <si>
    <t>Вяз Нельсон</t>
  </si>
  <si>
    <t>677/MD</t>
  </si>
  <si>
    <t>Вяз вуд</t>
  </si>
  <si>
    <t>678/MD</t>
  </si>
  <si>
    <t>Северный дуб</t>
  </si>
  <si>
    <t>679/MD</t>
  </si>
  <si>
    <t xml:space="preserve">Сосна Варайта </t>
  </si>
  <si>
    <t xml:space="preserve">STD </t>
  </si>
  <si>
    <t xml:space="preserve">Коллекция "Stars" </t>
  </si>
  <si>
    <t>1260/L</t>
  </si>
  <si>
    <t xml:space="preserve">Звездная пыль </t>
  </si>
  <si>
    <t>1260/Mandarin</t>
  </si>
  <si>
    <t xml:space="preserve">Коллекция "Грейнвуд" </t>
  </si>
  <si>
    <t xml:space="preserve">PF  </t>
  </si>
  <si>
    <t xml:space="preserve">STD  </t>
  </si>
  <si>
    <t xml:space="preserve">PF </t>
  </si>
  <si>
    <t xml:space="preserve">Коллекция "Однотонные" </t>
  </si>
  <si>
    <t>Сращивание деталей на толщину 36мм с учетом материалов и работы</t>
  </si>
  <si>
    <t>Обратная сторона детали по умолчанию в экзотическом шпоне - 1 группа- в цвет , 2-4 группа шпон дуб базовой тонировкой системы</t>
  </si>
  <si>
    <t>Обратная сторона детали по умолчанию в тонировке изготавливается из шпона дуба для - не система (2 категория) в цвет лицевой, для системы (3 категория) базовой тонировкой системы</t>
  </si>
  <si>
    <t xml:space="preserve">планка угловая 38мм  для столешниц без завала </t>
  </si>
  <si>
    <t>Интегрирование L-профиля в шкаф + комплект креплений</t>
  </si>
  <si>
    <t>1фрез.+ 1к-т</t>
  </si>
  <si>
    <t>Интегрирование С-профиля в шкаф + комплект креплений</t>
  </si>
  <si>
    <t>1 м.п. (цена с интегрированием без учета рассеивателя)</t>
  </si>
  <si>
    <t>крепежный элемент - 2шт</t>
  </si>
  <si>
    <t>WING LINE L №7 с нижним профилем на 4 створки для фасадов с ручкой (8 петли с доводчиком)</t>
  </si>
  <si>
    <t>Регименсоль выпуклый угол  PP-LUK-00-…</t>
  </si>
  <si>
    <t>Регименсоль усиленный инокс GTV (с отверстиями) Арт. WB-073024-….</t>
  </si>
  <si>
    <t>Регименсоль вогнутый Арт. WB-073025-…</t>
  </si>
  <si>
    <t>Регименсоль с вешалкой прямой угол Арт. WB-073026-…</t>
  </si>
  <si>
    <t>Карго 150 ХРОМ с направляющими скрытого монтажа (62988)</t>
  </si>
  <si>
    <t>Карго 200 ХРОМ с направляющими скрытого монтажа (62990)</t>
  </si>
  <si>
    <t>Карго  300 ХРОМ с нижним креплением  с направляющими скрытого монтажа (36029)</t>
  </si>
  <si>
    <t>Арт. WL.7001.L50.D</t>
  </si>
  <si>
    <t>Арт. WL.6001.L50.D</t>
  </si>
  <si>
    <t>Арт. WL.9001.L50.D</t>
  </si>
  <si>
    <t>Арт. WL.8001.L50.D</t>
  </si>
  <si>
    <t>серый, черный глянец, белый глянец, белый матовый, крем</t>
  </si>
  <si>
    <t xml:space="preserve">ПОЛКОДЕРЖАТЕЛИ И РЕГИМЕНСОЛИ </t>
  </si>
  <si>
    <t>ST</t>
  </si>
  <si>
    <t>1824/S*</t>
  </si>
  <si>
    <t>Синий Аморгос</t>
  </si>
  <si>
    <t>1824/L*</t>
  </si>
  <si>
    <t>1841/L*</t>
  </si>
  <si>
    <t>Малина</t>
  </si>
  <si>
    <t>1850/Sross</t>
  </si>
  <si>
    <t>1850/L*</t>
  </si>
  <si>
    <t>1851/Sross</t>
  </si>
  <si>
    <t xml:space="preserve">Зеленое яблоко </t>
  </si>
  <si>
    <t>1851/L*</t>
  </si>
  <si>
    <t>1851/S*</t>
  </si>
  <si>
    <t>1854/L*</t>
  </si>
  <si>
    <t>1854/S*</t>
  </si>
  <si>
    <t>Изумрудно-зеленый</t>
  </si>
  <si>
    <t>1860/L*</t>
  </si>
  <si>
    <t>Самоа</t>
  </si>
  <si>
    <t>1870/CL*</t>
  </si>
  <si>
    <t>1870/L*</t>
  </si>
  <si>
    <t>1870/S*</t>
  </si>
  <si>
    <t>Шоколадный</t>
  </si>
  <si>
    <t>1880/L*</t>
  </si>
  <si>
    <t>1880/S*</t>
  </si>
  <si>
    <t>Пудра</t>
  </si>
  <si>
    <t>1882/L*</t>
  </si>
  <si>
    <t>1882/S*</t>
  </si>
  <si>
    <t>Светло-лиловый</t>
  </si>
  <si>
    <t>1883/Sross</t>
  </si>
  <si>
    <t>Баклажан</t>
  </si>
  <si>
    <t>1883/L*</t>
  </si>
  <si>
    <t>1883/S*</t>
  </si>
  <si>
    <t xml:space="preserve">Коллекция "HR-LAQ" </t>
  </si>
  <si>
    <t>406/L*</t>
  </si>
  <si>
    <t>414/L*</t>
  </si>
  <si>
    <t>427/L*</t>
  </si>
  <si>
    <t>460/L*</t>
  </si>
  <si>
    <t>475/L*</t>
  </si>
  <si>
    <t>813/L*</t>
  </si>
  <si>
    <t>835/L*</t>
  </si>
  <si>
    <t>836/L*</t>
  </si>
  <si>
    <t>857/L*</t>
  </si>
  <si>
    <t>859/L*</t>
  </si>
  <si>
    <t>860/L*</t>
  </si>
  <si>
    <t>861/L*</t>
  </si>
  <si>
    <t>879/L*</t>
  </si>
  <si>
    <t xml:space="preserve">Коллекция "Цвета и текстуры" </t>
  </si>
  <si>
    <t xml:space="preserve">Коллекция "Дерево" </t>
  </si>
  <si>
    <t>358/Holz</t>
  </si>
  <si>
    <t>Орех Креа</t>
  </si>
  <si>
    <t>358/L</t>
  </si>
  <si>
    <t>385/SD</t>
  </si>
  <si>
    <t xml:space="preserve">Клен Оттава </t>
  </si>
  <si>
    <t xml:space="preserve">STD   </t>
  </si>
  <si>
    <t>606/ML</t>
  </si>
  <si>
    <t>Арктическая сосна</t>
  </si>
  <si>
    <t>669/Root</t>
  </si>
  <si>
    <t>670/Root</t>
  </si>
  <si>
    <t>Арктический дуб</t>
  </si>
  <si>
    <t>670/N</t>
  </si>
  <si>
    <t>675/Root</t>
  </si>
  <si>
    <t>677/Root</t>
  </si>
  <si>
    <t>678/Root</t>
  </si>
  <si>
    <t>679/Root</t>
  </si>
  <si>
    <t>1612/Holz</t>
  </si>
  <si>
    <t>Тик Суматра</t>
  </si>
  <si>
    <t xml:space="preserve">Коллекция "Рокс"("Камни") </t>
  </si>
  <si>
    <t>548/СL</t>
  </si>
  <si>
    <t>Камень</t>
  </si>
  <si>
    <t>548/L*</t>
  </si>
  <si>
    <t xml:space="preserve">9478/СL </t>
  </si>
  <si>
    <t xml:space="preserve">9479/СL </t>
  </si>
  <si>
    <t>Сибирский камень</t>
  </si>
  <si>
    <t xml:space="preserve">9480/СL </t>
  </si>
  <si>
    <t>Темный мрамор</t>
  </si>
  <si>
    <t xml:space="preserve">9481/СL </t>
  </si>
  <si>
    <t>Черный кофе</t>
  </si>
  <si>
    <t xml:space="preserve">9482/СL </t>
  </si>
  <si>
    <t>Коричневый камень</t>
  </si>
  <si>
    <t>9479/L*</t>
  </si>
  <si>
    <t>9481/L*</t>
  </si>
  <si>
    <t>9480/L*</t>
  </si>
  <si>
    <t>9478/L*</t>
  </si>
  <si>
    <t>1450/L*</t>
  </si>
  <si>
    <t xml:space="preserve">1452/L* </t>
  </si>
  <si>
    <t xml:space="preserve">1453/L* </t>
  </si>
  <si>
    <t xml:space="preserve">1454/L* </t>
  </si>
  <si>
    <t xml:space="preserve">1455/L* </t>
  </si>
  <si>
    <t>9482/L*</t>
  </si>
  <si>
    <t xml:space="preserve">9483/СL </t>
  </si>
  <si>
    <t>Розовый мрамор</t>
  </si>
  <si>
    <t>9483/L*</t>
  </si>
  <si>
    <t xml:space="preserve">9484/СL </t>
  </si>
  <si>
    <t>Серый мрамор</t>
  </si>
  <si>
    <t>9484/L*</t>
  </si>
  <si>
    <t xml:space="preserve">9485/СL </t>
  </si>
  <si>
    <t>Светлый мрамор</t>
  </si>
  <si>
    <t xml:space="preserve">9485/L* </t>
  </si>
  <si>
    <t xml:space="preserve">9486/СL </t>
  </si>
  <si>
    <t>Кремовый мрамор</t>
  </si>
  <si>
    <t xml:space="preserve">9486/L* </t>
  </si>
  <si>
    <t xml:space="preserve">9487/СL </t>
  </si>
  <si>
    <t>Аргилит</t>
  </si>
  <si>
    <t xml:space="preserve">9487/L* </t>
  </si>
  <si>
    <t>9878/L*</t>
  </si>
  <si>
    <t xml:space="preserve">9875/L* </t>
  </si>
  <si>
    <t xml:space="preserve">Коллекция "Флуо" </t>
  </si>
  <si>
    <t>Европа</t>
  </si>
  <si>
    <t>1431/L*</t>
  </si>
  <si>
    <t>1432/L*</t>
  </si>
  <si>
    <t>Африка</t>
  </si>
  <si>
    <t>1433/L*</t>
  </si>
  <si>
    <t>Океания</t>
  </si>
  <si>
    <t xml:space="preserve">Коллекция "Вертикальная линия" </t>
  </si>
  <si>
    <t>Петля вкладная 100°</t>
  </si>
  <si>
    <t>Петля полунакладная 100°</t>
  </si>
  <si>
    <t>Сушка хром угловая для посуды 600/600 (20059)</t>
  </si>
  <si>
    <t>* Комплект электропитания для SERVO-DRIVE - просчитывается для каждого заказа индивидуально.</t>
  </si>
  <si>
    <t xml:space="preserve">ФУРНИТУРА ДЛЯ НАВЕСКИ ШКАФОВ </t>
  </si>
  <si>
    <r>
      <t>Петля накладная с доводчиком 110°</t>
    </r>
    <r>
      <rPr>
        <b/>
        <u/>
        <sz val="12"/>
        <color indexed="53"/>
        <rFont val="Times New Roman"/>
        <family val="1"/>
        <charset val="204"/>
      </rPr>
      <t xml:space="preserve"> </t>
    </r>
  </si>
  <si>
    <r>
      <t>Петля полунакладная с доводчиком 110°</t>
    </r>
    <r>
      <rPr>
        <b/>
        <u/>
        <sz val="12"/>
        <color indexed="53"/>
        <rFont val="Times New Roman"/>
        <family val="1"/>
        <charset val="204"/>
      </rPr>
      <t xml:space="preserve"> </t>
    </r>
  </si>
  <si>
    <t>СИСТЕМА СОРТИРОВКИ ОТХОДОВ</t>
  </si>
  <si>
    <t>Карниз верхний, МДФ VDI 121/VDI 111/VDI 141 матовый</t>
  </si>
  <si>
    <t>Карниз верхний, МДФ VDI 121/VDI 111/VDI 141 глянец</t>
  </si>
  <si>
    <t>Карниз верхний, МДФ VDI 121/VDI 111/VDI 141 спецэффект/супермат</t>
  </si>
  <si>
    <t>Карниз верхний, МДФ с накаткой из древесной пасты VD 122 матовый</t>
  </si>
  <si>
    <t>Карниз верхний, МДФ с накаткой из древесной пасты VD 122 глянец</t>
  </si>
  <si>
    <t>Карниз верхний, МДФ с накаткой из древесной пасты VD 122 спецэффект/супермат</t>
  </si>
  <si>
    <t>Карниз нижний, МДФ VD37  матовый</t>
  </si>
  <si>
    <t>Карниз нижний, МДФ VD37  глянец</t>
  </si>
  <si>
    <t>Карниз нижний, МДФ VD37  спецэффект/супермат</t>
  </si>
  <si>
    <t>Вставка декоративная из древесной пасты VDN 01 под багет VDI 111  матовый/глянец/спецэффект/супермат</t>
  </si>
  <si>
    <t>Вставка декоративная из древесной пасты VDN 03/VDN 04 под багет VDI 141 и карниза нижнего VD37 матовый/глянец/спецэффект/супермат</t>
  </si>
  <si>
    <t>Багет (+вставка) угловое соединение (распил и соединение)</t>
  </si>
  <si>
    <t>Карниз верхний гнутый МДФ коса/шашки  гнутый матовый</t>
  </si>
  <si>
    <t>Карниз верхний гнутый МДФ коса/шашки  гнутый глянец</t>
  </si>
  <si>
    <t>Карниз верхний гнутый МДФ коса/шашки спецэффект/супермат</t>
  </si>
  <si>
    <t>Карниз верхний гнутый МДФ VDI 121  гнутый матовый</t>
  </si>
  <si>
    <t>Карниз верхний гнутый МДФ VDI 121  гнутый глянец</t>
  </si>
  <si>
    <t>Карниз верхний гнутый МДФ VDI 121 спецэффект/супермат</t>
  </si>
  <si>
    <t>есть гнутый элемент VDI 121гн</t>
  </si>
  <si>
    <t>Молдинг прямой, МДФ VD 131 матовый</t>
  </si>
  <si>
    <t>Молдинг прямой, МДФ VD 131  глянец</t>
  </si>
  <si>
    <t>Молдинг прямой, МДФ VD 131  спецэффект/супермат</t>
  </si>
  <si>
    <t>Балясина гнутая глянцевая</t>
  </si>
  <si>
    <t>Выключатель сенсорный для ленты LED AE-WLPR-60 (до 60W) GTV</t>
  </si>
  <si>
    <t>Датчик сенсорный (взмах руки) GS st122</t>
  </si>
  <si>
    <t xml:space="preserve">КАРГО И КОРЗИНЫ  </t>
  </si>
  <si>
    <t>ПОДЪЕМНИКИ И ОПОРЫ БАРНЫЕ</t>
  </si>
  <si>
    <t xml:space="preserve">MICROWINCH Секретерный механизм тросовый  универсальный  (вес фасада до 9кг, высота 210-480) </t>
  </si>
  <si>
    <t>РЕШЕТКА ВЕНТИЛЯЦИОННАЯ</t>
  </si>
  <si>
    <t>ПОДПЯТНИКИ И ПОДКЛАДКИ</t>
  </si>
  <si>
    <t>Петля секретерная Ankor никель/сталь + заглушка белая/серая</t>
  </si>
  <si>
    <t>Ручка UР-81 хром/сатин/хром матовый</t>
  </si>
  <si>
    <t>Ручка-скоба UP17-0096-G00AB-WHT-0 античная латунь</t>
  </si>
  <si>
    <t>Ручка-скоба UP17-0128-G00AB-WHT-0 античная латунь</t>
  </si>
  <si>
    <t>белый/черный/аллюминий</t>
  </si>
  <si>
    <t>Механизм угловой 900 Reys Corner Front Classic хром</t>
  </si>
  <si>
    <t>F205 ST9 КАМЕНЬ ПЬЕТРА ГРИДЖИА АНТРАЦИТ</t>
  </si>
  <si>
    <t>F206 ST9 КАМЕНЬ ПЬЕТРА ГРИДЖИА ЧЕРНЫЙ</t>
  </si>
  <si>
    <t>ДИМИРУЕМЫЙ</t>
  </si>
  <si>
    <t xml:space="preserve">Выключатель сенсорный для ленты GS-PS002 (до 190W) </t>
  </si>
  <si>
    <t>Профиль алюм. горизонт. L-формы черный матовый/белый матовый/аллюминий</t>
  </si>
  <si>
    <t>Профиль LED алюм. горизонт. L-формы черный матовый/белый матовый/аллюминий</t>
  </si>
  <si>
    <t>Заглушка, правая/левая  для L-профиля черный матовый/белый матовый/аллюминий</t>
  </si>
  <si>
    <t>Заглушка, правая/левая  для L-профиля LED черный матовый/белый матовый/аллюминий</t>
  </si>
  <si>
    <t>Профиль алюм. горизонт. С-формы черный матовый/белый матовый/аллюминий</t>
  </si>
  <si>
    <t>Заглушка, правая/левая  для С-профиля черный матовый/белый матовый/аллюминий</t>
  </si>
  <si>
    <t>Заглушка, правая/левая  для С-профиля LED Черный матовыйчерный матовый/белый матовый/аллюминий</t>
  </si>
  <si>
    <t>300-400 (ч)</t>
  </si>
  <si>
    <t>300-400 (б,с)</t>
  </si>
  <si>
    <t>Подъемник барный нижний MODERN LIFT</t>
  </si>
  <si>
    <t>ПЕТЛИ БЕЗ ПРУЖИНЫ</t>
  </si>
  <si>
    <t>Петля накладная без пружины 100°</t>
  </si>
  <si>
    <t>Петля вкладная без пружины 100°</t>
  </si>
  <si>
    <t xml:space="preserve">Петля полунакладная без пружины 100° </t>
  </si>
  <si>
    <t>высота 60 или 80</t>
  </si>
  <si>
    <t xml:space="preserve">Ножка опорная накладная Camar 308 на 400кг + винт + заглушка </t>
  </si>
  <si>
    <t xml:space="preserve">Подвеска шкафа регулируемая (на шурупах) Camar 806 с заглушкой  белый/бежевый/коричневый/светло-серая/темно-серая / черная </t>
  </si>
  <si>
    <t xml:space="preserve">Подвеска шкафа регулируемая (под пресс) Camar 806 с заглушкой белый/бежевый/коричневый/светло-серая/темно-серая / черная </t>
  </si>
  <si>
    <t>Минимальный рекомендуемый размер фасада для установки выпрямителя превышение высоты 2200 и ширины 450мм</t>
  </si>
  <si>
    <t>как демпфер врезной</t>
  </si>
  <si>
    <t>накладной</t>
  </si>
  <si>
    <t xml:space="preserve">Демпфер накладаной с держателем </t>
  </si>
  <si>
    <t>Решетка вентиляционная большая 80 (ширина 480мм)</t>
  </si>
  <si>
    <t>Решетка вентиляционная малая 60 (ширина 480мм)</t>
  </si>
  <si>
    <t>Карго REYS Variant Multi 150 ХРОМ для полотенец с боковым креплением</t>
  </si>
  <si>
    <t xml:space="preserve">Карго REYS Variant Multi 150 ХРОМ для полотенец с боковым креплением push to open </t>
  </si>
  <si>
    <t>Дистанционный держатель для овальной трубы хром</t>
  </si>
  <si>
    <t xml:space="preserve">Аналог Tandem полного выдвижения с доводчиком </t>
  </si>
  <si>
    <t xml:space="preserve">Профиль алюм. горизонт. L-формы белый глянец </t>
  </si>
  <si>
    <t xml:space="preserve"> Высокая колонка 150 Linia Maxima EVO, H-1700, 5 ярусн., цв. хром, дно белый пластик, боковая левая       </t>
  </si>
  <si>
    <t>Патина для фрезерованных фасадов золото, серебро, черная (RAL 9004), белая (RAL 9003), бронза, шампань, серая (RAL 7004), светло-серая (RAL 7047)</t>
  </si>
  <si>
    <t>Корзина-сушка 600 мм хром с доводчиком  Reys поддон металл</t>
  </si>
  <si>
    <t>Корзина-сушка 800 мм хром с доводчиком Reys поддон металл</t>
  </si>
  <si>
    <t>Корзина-сушка 900 мм хром с доводчиком Reys поддон металл</t>
  </si>
  <si>
    <t>Ш*Г*В: 150*505*1700 / нагрузка 20кг</t>
  </si>
  <si>
    <t>WL</t>
  </si>
  <si>
    <t>AN</t>
  </si>
  <si>
    <t>ПИ</t>
  </si>
  <si>
    <t>BRD</t>
  </si>
  <si>
    <t>ЦЕХ</t>
  </si>
  <si>
    <t>АКС</t>
  </si>
  <si>
    <t>GS</t>
  </si>
  <si>
    <t>МАКМАРТ</t>
  </si>
  <si>
    <t>Ручка UZ-VER графит</t>
  </si>
  <si>
    <t xml:space="preserve"> Мир кромки через Лену </t>
  </si>
  <si>
    <t xml:space="preserve"> Мир кромки  через Лену </t>
  </si>
  <si>
    <t>АКС (при неналичии на АКСЕ бокового крепления перезакзывать на Боярде)</t>
  </si>
  <si>
    <t>ПИ/Мир кромки через Лену</t>
  </si>
  <si>
    <t>сатин</t>
  </si>
  <si>
    <t>хром</t>
  </si>
  <si>
    <t>сталь шлифованная</t>
  </si>
  <si>
    <t>правый</t>
  </si>
  <si>
    <t>левый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</si>
</sst>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6">
    <numFmt numFmtId="164" formatCode="0.0"/>
    <numFmt numFmtId="165" formatCode="#,##0\ [$€-1]"/>
    <numFmt numFmtId="166" formatCode="#,##0.0000\ [$€-1]"/>
    <numFmt numFmtId="167" formatCode="#,##0.00_р_."/>
    <numFmt numFmtId="168" formatCode="[$$-409]#,##0.0"/>
    <numFmt numFmtId="169" formatCode="#,##0&quot;р.&quot;"/>
    <numFmt numFmtId="170" formatCode="[$$-409]#,##0.00"/>
    <numFmt numFmtId="171" formatCode="_-* #,##0.00_р_._-;\-* #,##0.00_р_._-;_-* \-??_р_._-;_-@_-"/>
    <numFmt numFmtId="172" formatCode="#,##0_ ;\-#,##0\ "/>
    <numFmt numFmtId="173" formatCode="#,##0.00_ ;\-#,##0.00\ "/>
    <numFmt numFmtId="174" formatCode="#,##0.00\ _₽"/>
    <numFmt numFmtId="175" formatCode="0.00&quot; USD&quot;"/>
    <numFmt numFmtId="176" formatCode="0.00;[Red]\-0.00"/>
    <numFmt numFmtId="177" formatCode="[$$-C09]#,##0.00"/>
    <numFmt numFmtId="178" formatCode="[$$-86B]\ #,##0.00"/>
    <numFmt numFmtId="179" formatCode="[$$-C09]#,##0"/>
  </numFmts>
  <fonts count="106" x14ac:knownFonts="1">
    <font>
      <sz val="10"/>
      <name val="Arial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0"/>
      <name val="Helv"/>
    </font>
    <font>
      <sz val="10"/>
      <name val="Times New Roman"/>
      <family val="1"/>
      <charset val="204"/>
    </font>
    <font>
      <b/>
      <sz val="10"/>
      <name val="Times New Roman"/>
      <family val="1"/>
      <charset val="204"/>
    </font>
    <font>
      <sz val="10"/>
      <name val="Arial Cyr"/>
      <charset val="204"/>
    </font>
    <font>
      <sz val="8"/>
      <name val="Times New Roman"/>
      <family val="1"/>
      <charset val="204"/>
    </font>
    <font>
      <b/>
      <sz val="12"/>
      <color indexed="10"/>
      <name val="Times New Roman"/>
      <family val="1"/>
      <charset val="204"/>
    </font>
    <font>
      <sz val="9"/>
      <name val="Times New Roman"/>
      <family val="1"/>
      <charset val="204"/>
    </font>
    <font>
      <b/>
      <sz val="12"/>
      <color theme="1"/>
      <name val="Times New Roman"/>
      <family val="1"/>
      <charset val="204"/>
    </font>
    <font>
      <b/>
      <sz val="14"/>
      <color theme="1"/>
      <name val="Times New Roman"/>
      <family val="1"/>
      <charset val="204"/>
    </font>
    <font>
      <b/>
      <sz val="10"/>
      <color theme="4" tint="-0.249977111117893"/>
      <name val="Times New Roman"/>
      <family val="1"/>
      <charset val="204"/>
    </font>
    <font>
      <sz val="10"/>
      <name val="Arial"/>
      <family val="2"/>
      <charset val="204"/>
    </font>
    <font>
      <sz val="10"/>
      <color indexed="8"/>
      <name val="MS Sans Serif"/>
      <family val="2"/>
      <charset val="204"/>
    </font>
    <font>
      <b/>
      <sz val="12"/>
      <name val="Times New Roman"/>
      <family val="1"/>
      <charset val="204"/>
    </font>
    <font>
      <sz val="12"/>
      <name val="Times New Roman"/>
      <family val="1"/>
      <charset val="204"/>
    </font>
    <font>
      <sz val="10"/>
      <color rgb="FFFF0000"/>
      <name val="Times New Roman"/>
      <family val="1"/>
      <charset val="204"/>
    </font>
    <font>
      <b/>
      <sz val="14"/>
      <name val="Times New Roman"/>
      <family val="1"/>
      <charset val="204"/>
    </font>
    <font>
      <sz val="11"/>
      <name val="Times New Roman"/>
      <family val="1"/>
      <charset val="204"/>
    </font>
    <font>
      <sz val="14"/>
      <name val="Times New Roman"/>
      <family val="1"/>
      <charset val="204"/>
    </font>
    <font>
      <sz val="10"/>
      <color theme="1"/>
      <name val="Arial Cyr"/>
      <family val="2"/>
      <charset val="204"/>
    </font>
    <font>
      <sz val="12"/>
      <name val="Arial"/>
      <family val="2"/>
      <charset val="204"/>
    </font>
    <font>
      <b/>
      <sz val="12"/>
      <name val="Arial"/>
      <family val="2"/>
      <charset val="204"/>
    </font>
    <font>
      <sz val="11"/>
      <color theme="1"/>
      <name val="Calibri"/>
      <family val="2"/>
      <scheme val="minor"/>
    </font>
    <font>
      <sz val="14"/>
      <name val="Arial"/>
      <family val="2"/>
      <charset val="204"/>
    </font>
    <font>
      <sz val="10"/>
      <color theme="0"/>
      <name val="Arial"/>
      <family val="2"/>
      <charset val="204"/>
    </font>
    <font>
      <u/>
      <sz val="10"/>
      <color theme="10"/>
      <name val="Arial"/>
      <family val="2"/>
      <charset val="204"/>
    </font>
    <font>
      <sz val="11"/>
      <color indexed="9"/>
      <name val="Calibri"/>
      <family val="2"/>
      <charset val="204"/>
    </font>
    <font>
      <b/>
      <sz val="20"/>
      <name val="Calibri"/>
      <family val="2"/>
      <charset val="204"/>
    </font>
    <font>
      <b/>
      <sz val="16"/>
      <name val="Times New Roman"/>
      <family val="1"/>
      <charset val="204"/>
    </font>
    <font>
      <b/>
      <sz val="10"/>
      <name val="Arial"/>
      <family val="2"/>
      <charset val="204"/>
    </font>
    <font>
      <sz val="14"/>
      <color indexed="10"/>
      <name val="Times New Roman"/>
      <family val="1"/>
      <charset val="204"/>
    </font>
    <font>
      <sz val="10"/>
      <color indexed="30"/>
      <name val="Arial"/>
      <family val="2"/>
      <charset val="204"/>
    </font>
    <font>
      <sz val="11"/>
      <name val="Calibri"/>
      <family val="2"/>
      <charset val="204"/>
    </font>
    <font>
      <sz val="11"/>
      <color indexed="10"/>
      <name val="Times New Roman"/>
      <family val="1"/>
      <charset val="204"/>
    </font>
    <font>
      <b/>
      <sz val="14"/>
      <color indexed="10"/>
      <name val="Times New Roman"/>
      <family val="1"/>
      <charset val="204"/>
    </font>
    <font>
      <b/>
      <sz val="11"/>
      <name val="Calibri"/>
      <family val="2"/>
      <charset val="204"/>
    </font>
    <font>
      <b/>
      <i/>
      <sz val="11"/>
      <name val="Times New Roman"/>
      <family val="1"/>
      <charset val="204"/>
    </font>
    <font>
      <b/>
      <i/>
      <sz val="11"/>
      <name val="Calibri"/>
      <family val="2"/>
      <charset val="204"/>
    </font>
    <font>
      <b/>
      <sz val="9"/>
      <color indexed="8"/>
      <name val="Arial"/>
      <family val="2"/>
      <charset val="204"/>
    </font>
    <font>
      <b/>
      <sz val="20"/>
      <name val="Times New Roman"/>
      <family val="1"/>
      <charset val="204"/>
    </font>
    <font>
      <sz val="20"/>
      <name val="Arial"/>
      <family val="2"/>
      <charset val="204"/>
    </font>
    <font>
      <b/>
      <sz val="14"/>
      <color rgb="FFFF0000"/>
      <name val="Times New Roman"/>
      <family val="1"/>
      <charset val="204"/>
    </font>
    <font>
      <b/>
      <u/>
      <sz val="12"/>
      <name val="Times New Roman"/>
      <family val="1"/>
      <charset val="204"/>
    </font>
    <font>
      <sz val="12"/>
      <name val="Calibri"/>
      <family val="2"/>
      <charset val="204"/>
    </font>
    <font>
      <b/>
      <sz val="12"/>
      <name val="Calibri"/>
      <family val="2"/>
      <charset val="204"/>
    </font>
    <font>
      <sz val="12"/>
      <color indexed="8"/>
      <name val="Times New Roman"/>
      <family val="1"/>
      <charset val="204"/>
    </font>
    <font>
      <sz val="12"/>
      <color indexed="10"/>
      <name val="Times New Roman"/>
      <family val="1"/>
      <charset val="204"/>
    </font>
    <font>
      <b/>
      <sz val="12"/>
      <color theme="0"/>
      <name val="Arial"/>
      <family val="2"/>
      <charset val="204"/>
    </font>
    <font>
      <sz val="14"/>
      <color rgb="FFFF0000"/>
      <name val="Arial"/>
      <family val="2"/>
      <charset val="204"/>
    </font>
    <font>
      <b/>
      <sz val="24"/>
      <name val="Monotype Corsiva"/>
      <family val="4"/>
      <charset val="204"/>
    </font>
    <font>
      <b/>
      <sz val="24"/>
      <name val="Arial Cyr"/>
      <charset val="204"/>
    </font>
    <font>
      <b/>
      <sz val="18"/>
      <name val="Monotype Corsiva"/>
      <family val="4"/>
      <charset val="204"/>
    </font>
    <font>
      <b/>
      <sz val="18"/>
      <color indexed="8"/>
      <name val="Calibri"/>
      <family val="2"/>
      <charset val="204"/>
    </font>
    <font>
      <sz val="18"/>
      <name val="Arial Cyr"/>
      <charset val="204"/>
    </font>
    <font>
      <b/>
      <sz val="18"/>
      <name val="Calibri"/>
      <family val="2"/>
      <charset val="204"/>
    </font>
    <font>
      <b/>
      <sz val="16"/>
      <name val="Arial Cyr"/>
      <charset val="204"/>
    </font>
    <font>
      <sz val="12"/>
      <name val="Arial Cyr"/>
      <charset val="204"/>
    </font>
    <font>
      <b/>
      <sz val="14"/>
      <name val="Arial Cyr"/>
      <charset val="204"/>
    </font>
    <font>
      <b/>
      <sz val="18"/>
      <name val="Arial Cyr"/>
      <charset val="204"/>
    </font>
    <font>
      <sz val="18"/>
      <name val="Monotype Corsiva"/>
      <family val="4"/>
      <charset val="204"/>
    </font>
    <font>
      <b/>
      <i/>
      <sz val="14"/>
      <name val="Arial Cyr"/>
      <charset val="204"/>
    </font>
    <font>
      <b/>
      <sz val="16"/>
      <name val="Calibri"/>
      <family val="2"/>
      <charset val="204"/>
    </font>
    <font>
      <b/>
      <sz val="36"/>
      <name val="Monotype Corsiva"/>
      <family val="4"/>
      <charset val="204"/>
    </font>
    <font>
      <b/>
      <sz val="36"/>
      <name val="Arial Cyr"/>
      <charset val="204"/>
    </font>
    <font>
      <b/>
      <i/>
      <u/>
      <sz val="16"/>
      <name val="Arial Cyr"/>
      <charset val="204"/>
    </font>
    <font>
      <b/>
      <sz val="18"/>
      <color indexed="8"/>
      <name val="Arial"/>
      <family val="2"/>
      <charset val="204"/>
    </font>
    <font>
      <sz val="18"/>
      <name val="Arial"/>
      <family val="2"/>
      <charset val="204"/>
    </font>
    <font>
      <b/>
      <sz val="14"/>
      <name val="Arial"/>
      <family val="2"/>
      <charset val="204"/>
    </font>
    <font>
      <b/>
      <sz val="10"/>
      <name val="Arial Cyr"/>
      <charset val="204"/>
    </font>
    <font>
      <sz val="12"/>
      <color rgb="FF000000"/>
      <name val="Times New Roman"/>
      <family val="1"/>
      <charset val="204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b/>
      <sz val="11"/>
      <color rgb="FFFF0000"/>
      <name val="Times New Roman"/>
      <family val="1"/>
      <charset val="204"/>
    </font>
    <font>
      <b/>
      <sz val="11"/>
      <color rgb="FF7030A0"/>
      <name val="Times New Roman"/>
      <family val="1"/>
      <charset val="204"/>
    </font>
    <font>
      <sz val="11"/>
      <color indexed="8"/>
      <name val="Calibri"/>
      <family val="2"/>
      <charset val="204"/>
    </font>
    <font>
      <sz val="12"/>
      <color theme="1"/>
      <name val="Times New Roman"/>
      <family val="1"/>
      <charset val="204"/>
    </font>
    <font>
      <b/>
      <sz val="12"/>
      <color theme="0"/>
      <name val="Times New Roman"/>
      <family val="1"/>
      <charset val="204"/>
    </font>
    <font>
      <u/>
      <sz val="12"/>
      <color theme="10"/>
      <name val="Times New Roman"/>
      <family val="1"/>
      <charset val="204"/>
    </font>
    <font>
      <b/>
      <sz val="16"/>
      <color rgb="FFFF0000"/>
      <name val="Times New Roman"/>
      <family val="1"/>
      <charset val="204"/>
    </font>
    <font>
      <b/>
      <sz val="11"/>
      <name val="Times New Roman"/>
      <family val="1"/>
      <charset val="204"/>
    </font>
    <font>
      <sz val="11"/>
      <color rgb="FFFF0000"/>
      <name val="Times New Roman"/>
      <family val="1"/>
      <charset val="204"/>
    </font>
    <font>
      <sz val="11"/>
      <color indexed="8"/>
      <name val="Calibri"/>
      <family val="2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i/>
      <sz val="10"/>
      <color theme="1"/>
      <name val="Calibri"/>
      <family val="2"/>
      <charset val="204"/>
      <scheme val="minor"/>
    </font>
    <font>
      <sz val="10"/>
      <color indexed="8"/>
      <name val="Times New Roman"/>
      <family val="1"/>
      <charset val="204"/>
    </font>
    <font>
      <sz val="10"/>
      <color theme="1"/>
      <name val="Calibri"/>
      <family val="2"/>
      <charset val="204"/>
      <scheme val="minor"/>
    </font>
    <font>
      <sz val="12"/>
      <color rgb="FF00B050"/>
      <name val="Times New Roman"/>
      <family val="1"/>
      <charset val="204"/>
    </font>
    <font>
      <sz val="12"/>
      <color rgb="FF0070C0"/>
      <name val="Times New Roman"/>
      <family val="1"/>
      <charset val="204"/>
    </font>
    <font>
      <u/>
      <sz val="10"/>
      <color theme="10"/>
      <name val="Times New Roman"/>
      <family val="1"/>
      <charset val="204"/>
    </font>
    <font>
      <sz val="10"/>
      <color theme="0"/>
      <name val="Times New Roman"/>
      <family val="1"/>
      <charset val="204"/>
    </font>
    <font>
      <sz val="12"/>
      <color theme="0"/>
      <name val="Times New Roman"/>
      <family val="1"/>
      <charset val="204"/>
    </font>
    <font>
      <b/>
      <i/>
      <sz val="12"/>
      <name val="Times New Roman"/>
      <family val="1"/>
      <charset val="204"/>
    </font>
    <font>
      <b/>
      <u/>
      <sz val="12"/>
      <color indexed="53"/>
      <name val="Times New Roman"/>
      <family val="1"/>
      <charset val="204"/>
    </font>
    <font>
      <sz val="12"/>
      <color rgb="FF0000FF"/>
      <name val="Times New Roman"/>
      <family val="1"/>
      <charset val="204"/>
    </font>
    <font>
      <b/>
      <i/>
      <sz val="12"/>
      <color indexed="10"/>
      <name val="Times New Roman"/>
      <family val="1"/>
      <charset val="204"/>
    </font>
    <font>
      <b/>
      <i/>
      <sz val="12"/>
      <color theme="1"/>
      <name val="Times New Roman"/>
      <family val="1"/>
      <charset val="204"/>
    </font>
    <font>
      <b/>
      <sz val="12"/>
      <color indexed="8"/>
      <name val="Times New Roman"/>
      <family val="1"/>
      <charset val="204"/>
    </font>
    <font>
      <sz val="11"/>
      <color theme="0"/>
      <name val="Times New Roman"/>
      <family val="1"/>
      <charset val="204"/>
    </font>
    <font>
      <sz val="8"/>
      <color theme="0"/>
      <name val="Times New Roman"/>
      <family val="1"/>
      <charset val="204"/>
    </font>
    <font>
      <b/>
      <i/>
      <sz val="13"/>
      <name val="Times New Roman"/>
      <family val="1"/>
      <charset val="204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45">
    <fill>
      <patternFill patternType="none"/>
    </fill>
    <fill>
      <patternFill patternType="gray125"/>
    </fill>
    <fill>
      <patternFill patternType="solid">
        <fgColor indexed="4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3" tint="-0.499984740745262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51"/>
        <bgColor indexed="34"/>
      </patternFill>
    </fill>
    <fill>
      <patternFill patternType="solid">
        <fgColor indexed="9"/>
        <bgColor indexed="13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</fills>
  <borders count="9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8"/>
      </bottom>
      <diagonal/>
    </border>
    <border>
      <left/>
      <right style="medium">
        <color indexed="64"/>
      </right>
      <top/>
      <bottom style="thin">
        <color indexed="8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8"/>
      </bottom>
      <diagonal/>
    </border>
    <border>
      <left style="medium">
        <color indexed="64"/>
      </left>
      <right style="medium">
        <color indexed="64"/>
      </right>
      <top style="thin">
        <color indexed="8"/>
      </top>
      <bottom style="thin">
        <color indexed="8"/>
      </bottom>
      <diagonal/>
    </border>
    <border>
      <left style="medium">
        <color indexed="64"/>
      </left>
      <right style="medium">
        <color indexed="64"/>
      </right>
      <top style="thin">
        <color indexed="8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8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8"/>
      </bottom>
      <diagonal/>
    </border>
    <border>
      <left style="medium">
        <color indexed="64"/>
      </left>
      <right/>
      <top style="thin">
        <color indexed="8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8"/>
      </bottom>
      <diagonal/>
    </border>
    <border>
      <left/>
      <right style="medium">
        <color indexed="64"/>
      </right>
      <top style="thin">
        <color indexed="8"/>
      </top>
      <bottom style="medium">
        <color indexed="64"/>
      </bottom>
      <diagonal/>
    </border>
    <border>
      <left/>
      <right style="medium">
        <color indexed="64"/>
      </right>
      <top style="thin">
        <color indexed="8"/>
      </top>
      <bottom style="thin">
        <color indexed="8"/>
      </bottom>
      <diagonal/>
    </border>
    <border>
      <left/>
      <right/>
      <top style="medium">
        <color indexed="64"/>
      </top>
      <bottom style="thin">
        <color indexed="8"/>
      </bottom>
      <diagonal/>
    </border>
    <border>
      <left/>
      <right style="medium">
        <color indexed="64"/>
      </right>
      <top style="thin">
        <color indexed="8"/>
      </top>
      <bottom style="thin">
        <color indexed="64"/>
      </bottom>
      <diagonal/>
    </border>
    <border>
      <left/>
      <right/>
      <top style="thin">
        <color indexed="8"/>
      </top>
      <bottom/>
      <diagonal/>
    </border>
    <border>
      <left/>
      <right/>
      <top style="thin">
        <color indexed="8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24"/>
      </left>
      <right/>
      <top style="thin">
        <color indexed="24"/>
      </top>
      <bottom style="thin">
        <color indexed="24"/>
      </bottom>
      <diagonal/>
    </border>
    <border>
      <left style="thin">
        <color indexed="24"/>
      </left>
      <right style="thin">
        <color indexed="24"/>
      </right>
      <top style="thin">
        <color indexed="24"/>
      </top>
      <bottom style="thin">
        <color indexed="2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 style="medium">
        <color indexed="64"/>
      </bottom>
      <diagonal/>
    </border>
  </borders>
  <cellStyleXfs count="53">
    <xf numFmtId="0" fontId="0" fillId="0" borderId="0"/>
    <xf numFmtId="0" fontId="3" fillId="0" borderId="0"/>
    <xf numFmtId="0" fontId="2" fillId="0" borderId="0"/>
    <xf numFmtId="0" fontId="13" fillId="0" borderId="0"/>
    <xf numFmtId="0" fontId="14" fillId="0" borderId="0"/>
    <xf numFmtId="0" fontId="3" fillId="0" borderId="0"/>
    <xf numFmtId="0" fontId="6" fillId="0" borderId="0"/>
    <xf numFmtId="0" fontId="21" fillId="0" borderId="0"/>
    <xf numFmtId="0" fontId="21" fillId="0" borderId="0"/>
    <xf numFmtId="0" fontId="13" fillId="0" borderId="0"/>
    <xf numFmtId="0" fontId="13" fillId="0" borderId="0"/>
    <xf numFmtId="0" fontId="24" fillId="0" borderId="0"/>
    <xf numFmtId="0" fontId="27" fillId="0" borderId="0" applyNumberFormat="0" applyFill="0" applyBorder="0" applyAlignment="0" applyProtection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72" fillId="32" borderId="0" applyNumberFormat="0" applyBorder="0" applyAlignment="0" applyProtection="0"/>
    <xf numFmtId="0" fontId="73" fillId="33" borderId="0" applyNumberFormat="0" applyBorder="0" applyAlignment="0" applyProtection="0"/>
    <xf numFmtId="0" fontId="74" fillId="34" borderId="0" applyNumberFormat="0" applyBorder="0" applyAlignment="0" applyProtection="0"/>
    <xf numFmtId="0" fontId="1" fillId="0" borderId="0"/>
    <xf numFmtId="0" fontId="77" fillId="0" borderId="0"/>
    <xf numFmtId="0" fontId="13" fillId="0" borderId="0"/>
    <xf numFmtId="0" fontId="84" fillId="0" borderId="0"/>
    <xf numFmtId="0" fontId="6" fillId="0" borderId="0"/>
    <xf numFmtId="0" fontId="3" fillId="0" borderId="0"/>
  </cellStyleXfs>
  <cellXfs count="1934">
    <xf numFmtId="0" fontId="0" fillId="0" borderId="0" xfId="0"/>
    <xf numFmtId="0" fontId="0" fillId="0" borderId="0" xfId="0" applyProtection="1">
      <protection hidden="1"/>
    </xf>
    <xf numFmtId="0" fontId="4" fillId="0" borderId="0" xfId="0" applyFont="1" applyAlignment="1" applyProtection="1">
      <protection hidden="1"/>
    </xf>
    <xf numFmtId="164" fontId="5" fillId="0" borderId="0" xfId="0" applyNumberFormat="1" applyFont="1" applyFill="1" applyAlignment="1" applyProtection="1">
      <protection hidden="1"/>
    </xf>
    <xf numFmtId="0" fontId="8" fillId="5" borderId="27" xfId="1" applyFont="1" applyFill="1" applyBorder="1" applyAlignment="1" applyProtection="1">
      <alignment horizontal="center" vertical="center"/>
      <protection hidden="1"/>
    </xf>
    <xf numFmtId="0" fontId="5" fillId="4" borderId="19" xfId="0" applyFont="1" applyFill="1" applyBorder="1" applyAlignment="1" applyProtection="1">
      <alignment horizontal="center" vertical="center" textRotation="90"/>
      <protection hidden="1"/>
    </xf>
    <xf numFmtId="0" fontId="5" fillId="3" borderId="18" xfId="0" applyFont="1" applyFill="1" applyBorder="1" applyAlignment="1" applyProtection="1">
      <alignment horizontal="center" vertical="center" textRotation="90"/>
      <protection hidden="1"/>
    </xf>
    <xf numFmtId="0" fontId="8" fillId="5" borderId="42" xfId="1" applyFont="1" applyFill="1" applyBorder="1" applyAlignment="1" applyProtection="1">
      <alignment horizontal="left" vertical="center"/>
      <protection hidden="1"/>
    </xf>
    <xf numFmtId="0" fontId="5" fillId="2" borderId="27" xfId="1" applyFont="1" applyFill="1" applyBorder="1" applyAlignment="1" applyProtection="1">
      <protection hidden="1"/>
    </xf>
    <xf numFmtId="0" fontId="4" fillId="2" borderId="10" xfId="0" applyFont="1" applyFill="1" applyBorder="1" applyAlignment="1" applyProtection="1">
      <protection hidden="1"/>
    </xf>
    <xf numFmtId="0" fontId="4" fillId="2" borderId="9" xfId="0" applyFont="1" applyFill="1" applyBorder="1" applyAlignment="1" applyProtection="1">
      <protection hidden="1"/>
    </xf>
    <xf numFmtId="0" fontId="4" fillId="0" borderId="31" xfId="1" applyFont="1" applyFill="1" applyBorder="1" applyAlignment="1" applyProtection="1">
      <protection hidden="1"/>
    </xf>
    <xf numFmtId="2" fontId="4" fillId="2" borderId="24" xfId="0" applyNumberFormat="1" applyFont="1" applyFill="1" applyBorder="1" applyAlignment="1" applyProtection="1">
      <protection hidden="1"/>
    </xf>
    <xf numFmtId="0" fontId="4" fillId="0" borderId="41" xfId="0" applyFont="1" applyBorder="1" applyAlignment="1" applyProtection="1">
      <protection hidden="1"/>
    </xf>
    <xf numFmtId="0" fontId="4" fillId="0" borderId="31" xfId="1" applyFont="1" applyFill="1" applyBorder="1" applyAlignment="1" applyProtection="1">
      <alignment vertical="center"/>
      <protection hidden="1"/>
    </xf>
    <xf numFmtId="3" fontId="4" fillId="2" borderId="24" xfId="0" applyNumberFormat="1" applyFont="1" applyFill="1" applyBorder="1" applyAlignment="1" applyProtection="1">
      <alignment vertical="center"/>
      <protection hidden="1"/>
    </xf>
    <xf numFmtId="1" fontId="4" fillId="0" borderId="16" xfId="0" applyNumberFormat="1" applyFont="1" applyFill="1" applyBorder="1" applyAlignment="1" applyProtection="1">
      <alignment vertical="center"/>
      <protection hidden="1"/>
    </xf>
    <xf numFmtId="0" fontId="4" fillId="0" borderId="28" xfId="1" applyFont="1" applyFill="1" applyBorder="1" applyAlignment="1" applyProtection="1">
      <protection hidden="1"/>
    </xf>
    <xf numFmtId="2" fontId="4" fillId="2" borderId="21" xfId="0" applyNumberFormat="1" applyFont="1" applyFill="1" applyBorder="1" applyAlignment="1" applyProtection="1">
      <protection hidden="1"/>
    </xf>
    <xf numFmtId="3" fontId="4" fillId="2" borderId="21" xfId="0" applyNumberFormat="1" applyFont="1" applyFill="1" applyBorder="1" applyAlignment="1" applyProtection="1">
      <alignment vertical="center"/>
      <protection hidden="1"/>
    </xf>
    <xf numFmtId="3" fontId="4" fillId="2" borderId="22" xfId="0" applyNumberFormat="1" applyFont="1" applyFill="1" applyBorder="1" applyAlignment="1" applyProtection="1">
      <alignment vertical="center"/>
      <protection hidden="1"/>
    </xf>
    <xf numFmtId="0" fontId="4" fillId="0" borderId="0" xfId="0" applyFont="1" applyFill="1" applyAlignment="1" applyProtection="1">
      <protection hidden="1"/>
    </xf>
    <xf numFmtId="0" fontId="4" fillId="0" borderId="41" xfId="0" applyFont="1" applyFill="1" applyBorder="1" applyAlignment="1" applyProtection="1">
      <protection hidden="1"/>
    </xf>
    <xf numFmtId="3" fontId="4" fillId="2" borderId="23" xfId="0" applyNumberFormat="1" applyFont="1" applyFill="1" applyBorder="1" applyAlignment="1" applyProtection="1">
      <alignment vertical="center"/>
      <protection hidden="1"/>
    </xf>
    <xf numFmtId="0" fontId="4" fillId="0" borderId="40" xfId="0" applyFont="1" applyBorder="1" applyAlignment="1" applyProtection="1">
      <protection hidden="1"/>
    </xf>
    <xf numFmtId="1" fontId="4" fillId="2" borderId="22" xfId="0" applyNumberFormat="1" applyFont="1" applyFill="1" applyBorder="1" applyAlignment="1" applyProtection="1">
      <alignment vertical="center"/>
      <protection hidden="1"/>
    </xf>
    <xf numFmtId="0" fontId="4" fillId="0" borderId="39" xfId="0" applyFont="1" applyBorder="1" applyAlignment="1" applyProtection="1">
      <protection hidden="1"/>
    </xf>
    <xf numFmtId="3" fontId="4" fillId="2" borderId="25" xfId="0" applyNumberFormat="1" applyFont="1" applyFill="1" applyBorder="1" applyAlignment="1" applyProtection="1">
      <alignment vertical="center"/>
      <protection hidden="1"/>
    </xf>
    <xf numFmtId="1" fontId="4" fillId="2" borderId="21" xfId="0" applyNumberFormat="1" applyFont="1" applyFill="1" applyBorder="1" applyAlignment="1" applyProtection="1">
      <alignment vertical="center"/>
      <protection hidden="1"/>
    </xf>
    <xf numFmtId="1" fontId="4" fillId="2" borderId="23" xfId="0" applyNumberFormat="1" applyFont="1" applyFill="1" applyBorder="1" applyAlignment="1" applyProtection="1">
      <alignment vertical="center"/>
      <protection hidden="1"/>
    </xf>
    <xf numFmtId="0" fontId="4" fillId="0" borderId="39" xfId="0" applyFont="1" applyFill="1" applyBorder="1" applyAlignment="1" applyProtection="1">
      <protection hidden="1"/>
    </xf>
    <xf numFmtId="1" fontId="4" fillId="2" borderId="25" xfId="0" applyNumberFormat="1" applyFont="1" applyFill="1" applyBorder="1" applyAlignment="1" applyProtection="1">
      <alignment vertical="center"/>
      <protection hidden="1"/>
    </xf>
    <xf numFmtId="1" fontId="4" fillId="2" borderId="24" xfId="0" applyNumberFormat="1" applyFont="1" applyFill="1" applyBorder="1" applyAlignment="1" applyProtection="1">
      <alignment vertical="center"/>
      <protection hidden="1"/>
    </xf>
    <xf numFmtId="1" fontId="4" fillId="2" borderId="20" xfId="0" applyNumberFormat="1" applyFont="1" applyFill="1" applyBorder="1" applyAlignment="1" applyProtection="1">
      <alignment vertical="center"/>
      <protection hidden="1"/>
    </xf>
    <xf numFmtId="2" fontId="4" fillId="2" borderId="10" xfId="0" applyNumberFormat="1" applyFont="1" applyFill="1" applyBorder="1" applyAlignment="1" applyProtection="1">
      <protection hidden="1"/>
    </xf>
    <xf numFmtId="0" fontId="4" fillId="8" borderId="39" xfId="0" applyFont="1" applyFill="1" applyBorder="1" applyAlignment="1" applyProtection="1">
      <protection hidden="1"/>
    </xf>
    <xf numFmtId="0" fontId="4" fillId="2" borderId="10" xfId="0" applyFont="1" applyFill="1" applyBorder="1" applyAlignment="1" applyProtection="1">
      <alignment vertical="center"/>
      <protection hidden="1"/>
    </xf>
    <xf numFmtId="0" fontId="4" fillId="0" borderId="34" xfId="0" applyFont="1" applyBorder="1" applyAlignment="1" applyProtection="1">
      <protection hidden="1"/>
    </xf>
    <xf numFmtId="0" fontId="4" fillId="8" borderId="43" xfId="0" applyFont="1" applyFill="1" applyBorder="1" applyAlignment="1" applyProtection="1">
      <protection hidden="1"/>
    </xf>
    <xf numFmtId="1" fontId="4" fillId="2" borderId="10" xfId="0" applyNumberFormat="1" applyFont="1" applyFill="1" applyBorder="1" applyAlignment="1" applyProtection="1">
      <alignment vertical="center"/>
      <protection hidden="1"/>
    </xf>
    <xf numFmtId="0" fontId="4" fillId="0" borderId="1" xfId="1" applyFont="1" applyFill="1" applyBorder="1" applyAlignment="1" applyProtection="1">
      <protection hidden="1"/>
    </xf>
    <xf numFmtId="1" fontId="4" fillId="2" borderId="26" xfId="0" applyNumberFormat="1" applyFont="1" applyFill="1" applyBorder="1" applyAlignment="1" applyProtection="1">
      <alignment vertical="center"/>
      <protection hidden="1"/>
    </xf>
    <xf numFmtId="2" fontId="4" fillId="2" borderId="19" xfId="0" applyNumberFormat="1" applyFont="1" applyFill="1" applyBorder="1" applyAlignment="1" applyProtection="1">
      <protection hidden="1"/>
    </xf>
    <xf numFmtId="1" fontId="4" fillId="2" borderId="19" xfId="0" applyNumberFormat="1" applyFont="1" applyFill="1" applyBorder="1" applyAlignment="1" applyProtection="1">
      <alignment vertical="center"/>
      <protection hidden="1"/>
    </xf>
    <xf numFmtId="0" fontId="4" fillId="0" borderId="27" xfId="1" applyFont="1" applyFill="1" applyBorder="1" applyAlignment="1" applyProtection="1">
      <protection hidden="1"/>
    </xf>
    <xf numFmtId="0" fontId="4" fillId="0" borderId="0" xfId="0" applyFont="1" applyAlignment="1" applyProtection="1">
      <alignment vertical="center"/>
      <protection hidden="1"/>
    </xf>
    <xf numFmtId="164" fontId="5" fillId="0" borderId="0" xfId="0" applyNumberFormat="1" applyFont="1" applyFill="1" applyAlignment="1" applyProtection="1">
      <alignment vertical="center"/>
      <protection hidden="1"/>
    </xf>
    <xf numFmtId="1" fontId="5" fillId="0" borderId="0" xfId="0" applyNumberFormat="1" applyFont="1" applyFill="1" applyAlignment="1" applyProtection="1">
      <alignment vertical="center"/>
      <protection hidden="1"/>
    </xf>
    <xf numFmtId="0" fontId="4" fillId="2" borderId="9" xfId="0" applyFont="1" applyFill="1" applyBorder="1" applyAlignment="1" applyProtection="1">
      <alignment vertical="center"/>
      <protection hidden="1"/>
    </xf>
    <xf numFmtId="2" fontId="4" fillId="0" borderId="24" xfId="0" applyNumberFormat="1" applyFont="1" applyFill="1" applyBorder="1" applyAlignment="1" applyProtection="1">
      <protection hidden="1"/>
    </xf>
    <xf numFmtId="3" fontId="4" fillId="0" borderId="24" xfId="0" applyNumberFormat="1" applyFont="1" applyFill="1" applyBorder="1" applyAlignment="1" applyProtection="1">
      <alignment vertical="center"/>
      <protection hidden="1"/>
    </xf>
    <xf numFmtId="0" fontId="4" fillId="0" borderId="1" xfId="1" applyFont="1" applyFill="1" applyBorder="1" applyAlignment="1" applyProtection="1">
      <alignment vertical="center"/>
      <protection hidden="1"/>
    </xf>
    <xf numFmtId="1" fontId="4" fillId="0" borderId="17" xfId="0" applyNumberFormat="1" applyFont="1" applyFill="1" applyBorder="1" applyAlignment="1" applyProtection="1">
      <alignment vertical="center"/>
      <protection hidden="1"/>
    </xf>
    <xf numFmtId="3" fontId="4" fillId="2" borderId="19" xfId="0" applyNumberFormat="1" applyFont="1" applyFill="1" applyBorder="1" applyAlignment="1" applyProtection="1">
      <alignment vertical="center"/>
      <protection hidden="1"/>
    </xf>
    <xf numFmtId="3" fontId="4" fillId="0" borderId="19" xfId="0" applyNumberFormat="1" applyFont="1" applyFill="1" applyBorder="1" applyAlignment="1" applyProtection="1">
      <alignment vertical="center"/>
      <protection hidden="1"/>
    </xf>
    <xf numFmtId="0" fontId="4" fillId="8" borderId="27" xfId="0" applyFont="1" applyFill="1" applyBorder="1" applyAlignment="1" applyProtection="1">
      <protection hidden="1"/>
    </xf>
    <xf numFmtId="0" fontId="4" fillId="8" borderId="27" xfId="1" applyFont="1" applyFill="1" applyBorder="1" applyAlignment="1" applyProtection="1">
      <alignment vertical="center"/>
      <protection hidden="1"/>
    </xf>
    <xf numFmtId="1" fontId="4" fillId="8" borderId="10" xfId="0" applyNumberFormat="1" applyFont="1" applyFill="1" applyBorder="1" applyAlignment="1" applyProtection="1">
      <alignment vertical="center"/>
      <protection hidden="1"/>
    </xf>
    <xf numFmtId="1" fontId="4" fillId="8" borderId="9" xfId="0" applyNumberFormat="1" applyFont="1" applyFill="1" applyBorder="1" applyAlignment="1" applyProtection="1">
      <alignment vertical="center"/>
      <protection hidden="1"/>
    </xf>
    <xf numFmtId="3" fontId="4" fillId="8" borderId="10" xfId="0" applyNumberFormat="1" applyFont="1" applyFill="1" applyBorder="1" applyAlignment="1" applyProtection="1">
      <alignment vertical="center"/>
      <protection hidden="1"/>
    </xf>
    <xf numFmtId="0" fontId="4" fillId="0" borderId="28" xfId="1" applyFont="1" applyFill="1" applyBorder="1" applyAlignment="1" applyProtection="1">
      <alignment vertical="center"/>
      <protection hidden="1"/>
    </xf>
    <xf numFmtId="3" fontId="4" fillId="0" borderId="21" xfId="0" applyNumberFormat="1" applyFont="1" applyFill="1" applyBorder="1" applyAlignment="1" applyProtection="1">
      <alignment vertical="center"/>
      <protection hidden="1"/>
    </xf>
    <xf numFmtId="1" fontId="4" fillId="0" borderId="12" xfId="0" applyNumberFormat="1" applyFont="1" applyFill="1" applyBorder="1" applyAlignment="1" applyProtection="1">
      <alignment vertical="center"/>
      <protection hidden="1"/>
    </xf>
    <xf numFmtId="0" fontId="4" fillId="0" borderId="27" xfId="1" applyFont="1" applyFill="1" applyBorder="1" applyAlignment="1" applyProtection="1">
      <alignment vertical="center"/>
      <protection hidden="1"/>
    </xf>
    <xf numFmtId="1" fontId="4" fillId="0" borderId="11" xfId="0" applyNumberFormat="1" applyFont="1" applyFill="1" applyBorder="1" applyAlignment="1" applyProtection="1">
      <alignment vertical="center"/>
      <protection hidden="1"/>
    </xf>
    <xf numFmtId="3" fontId="4" fillId="2" borderId="10" xfId="0" applyNumberFormat="1" applyFont="1" applyFill="1" applyBorder="1" applyAlignment="1" applyProtection="1">
      <alignment vertical="center"/>
      <protection hidden="1"/>
    </xf>
    <xf numFmtId="3" fontId="4" fillId="0" borderId="10" xfId="0" applyNumberFormat="1" applyFont="1" applyFill="1" applyBorder="1" applyAlignment="1" applyProtection="1">
      <alignment vertical="center"/>
      <protection hidden="1"/>
    </xf>
    <xf numFmtId="3" fontId="4" fillId="2" borderId="26" xfId="0" applyNumberFormat="1" applyFont="1" applyFill="1" applyBorder="1" applyAlignment="1" applyProtection="1">
      <alignment vertical="center"/>
      <protection hidden="1"/>
    </xf>
    <xf numFmtId="3" fontId="4" fillId="0" borderId="26" xfId="0" applyNumberFormat="1" applyFont="1" applyFill="1" applyBorder="1" applyAlignment="1" applyProtection="1">
      <alignment vertical="center"/>
      <protection hidden="1"/>
    </xf>
    <xf numFmtId="9" fontId="5" fillId="0" borderId="0" xfId="0" applyNumberFormat="1" applyFont="1" applyFill="1" applyAlignment="1" applyProtection="1">
      <alignment vertical="center"/>
      <protection hidden="1"/>
    </xf>
    <xf numFmtId="3" fontId="4" fillId="2" borderId="24" xfId="0" applyNumberFormat="1" applyFont="1" applyFill="1" applyBorder="1" applyAlignment="1" applyProtection="1">
      <protection hidden="1"/>
    </xf>
    <xf numFmtId="1" fontId="4" fillId="0" borderId="16" xfId="0" applyNumberFormat="1" applyFont="1" applyFill="1" applyBorder="1" applyAlignment="1" applyProtection="1">
      <protection hidden="1"/>
    </xf>
    <xf numFmtId="3" fontId="4" fillId="2" borderId="21" xfId="0" applyNumberFormat="1" applyFont="1" applyFill="1" applyBorder="1" applyAlignment="1" applyProtection="1">
      <protection hidden="1"/>
    </xf>
    <xf numFmtId="3" fontId="4" fillId="2" borderId="22" xfId="0" applyNumberFormat="1" applyFont="1" applyFill="1" applyBorder="1" applyAlignment="1" applyProtection="1">
      <protection hidden="1"/>
    </xf>
    <xf numFmtId="3" fontId="4" fillId="2" borderId="23" xfId="0" applyNumberFormat="1" applyFont="1" applyFill="1" applyBorder="1" applyAlignment="1" applyProtection="1">
      <protection hidden="1"/>
    </xf>
    <xf numFmtId="1" fontId="4" fillId="2" borderId="22" xfId="0" applyNumberFormat="1" applyFont="1" applyFill="1" applyBorder="1" applyAlignment="1" applyProtection="1">
      <protection hidden="1"/>
    </xf>
    <xf numFmtId="3" fontId="4" fillId="2" borderId="25" xfId="0" applyNumberFormat="1" applyFont="1" applyFill="1" applyBorder="1" applyAlignment="1" applyProtection="1">
      <protection hidden="1"/>
    </xf>
    <xf numFmtId="1" fontId="4" fillId="2" borderId="21" xfId="0" applyNumberFormat="1" applyFont="1" applyFill="1" applyBorder="1" applyAlignment="1" applyProtection="1">
      <protection hidden="1"/>
    </xf>
    <xf numFmtId="1" fontId="4" fillId="2" borderId="23" xfId="0" applyNumberFormat="1" applyFont="1" applyFill="1" applyBorder="1" applyAlignment="1" applyProtection="1">
      <protection hidden="1"/>
    </xf>
    <xf numFmtId="1" fontId="4" fillId="2" borderId="25" xfId="0" applyNumberFormat="1" applyFont="1" applyFill="1" applyBorder="1" applyAlignment="1" applyProtection="1">
      <protection hidden="1"/>
    </xf>
    <xf numFmtId="1" fontId="4" fillId="2" borderId="24" xfId="0" applyNumberFormat="1" applyFont="1" applyFill="1" applyBorder="1" applyAlignment="1" applyProtection="1">
      <protection hidden="1"/>
    </xf>
    <xf numFmtId="1" fontId="4" fillId="2" borderId="20" xfId="0" applyNumberFormat="1" applyFont="1" applyFill="1" applyBorder="1" applyAlignment="1" applyProtection="1">
      <protection hidden="1"/>
    </xf>
    <xf numFmtId="0" fontId="4" fillId="8" borderId="31" xfId="1" applyFont="1" applyFill="1" applyBorder="1" applyAlignment="1" applyProtection="1">
      <protection hidden="1"/>
    </xf>
    <xf numFmtId="0" fontId="4" fillId="2" borderId="20" xfId="0" applyFont="1" applyFill="1" applyBorder="1" applyAlignment="1" applyProtection="1">
      <protection hidden="1"/>
    </xf>
    <xf numFmtId="1" fontId="4" fillId="2" borderId="10" xfId="0" applyNumberFormat="1" applyFont="1" applyFill="1" applyBorder="1" applyAlignment="1" applyProtection="1">
      <protection hidden="1"/>
    </xf>
    <xf numFmtId="3" fontId="4" fillId="28" borderId="24" xfId="0" applyNumberFormat="1" applyFont="1" applyFill="1" applyBorder="1" applyAlignment="1" applyProtection="1">
      <alignment vertical="center"/>
      <protection hidden="1"/>
    </xf>
    <xf numFmtId="1" fontId="4" fillId="0" borderId="17" xfId="0" applyNumberFormat="1" applyFont="1" applyFill="1" applyBorder="1" applyAlignment="1" applyProtection="1">
      <protection hidden="1"/>
    </xf>
    <xf numFmtId="0" fontId="4" fillId="8" borderId="27" xfId="1" applyFont="1" applyFill="1" applyBorder="1" applyAlignment="1" applyProtection="1">
      <protection hidden="1"/>
    </xf>
    <xf numFmtId="1" fontId="4" fillId="8" borderId="10" xfId="0" applyNumberFormat="1" applyFont="1" applyFill="1" applyBorder="1" applyAlignment="1" applyProtection="1">
      <protection hidden="1"/>
    </xf>
    <xf numFmtId="1" fontId="4" fillId="8" borderId="9" xfId="0" applyNumberFormat="1" applyFont="1" applyFill="1" applyBorder="1" applyAlignment="1" applyProtection="1">
      <protection hidden="1"/>
    </xf>
    <xf numFmtId="1" fontId="4" fillId="2" borderId="26" xfId="0" applyNumberFormat="1" applyFont="1" applyFill="1" applyBorder="1" applyAlignment="1" applyProtection="1">
      <protection hidden="1"/>
    </xf>
    <xf numFmtId="1" fontId="4" fillId="2" borderId="19" xfId="0" applyNumberFormat="1" applyFont="1" applyFill="1" applyBorder="1" applyAlignment="1" applyProtection="1">
      <protection hidden="1"/>
    </xf>
    <xf numFmtId="3" fontId="4" fillId="28" borderId="19" xfId="0" applyNumberFormat="1" applyFont="1" applyFill="1" applyBorder="1" applyAlignment="1" applyProtection="1">
      <alignment vertical="center"/>
      <protection hidden="1"/>
    </xf>
    <xf numFmtId="0" fontId="26" fillId="0" borderId="0" xfId="0" applyFont="1" applyProtection="1">
      <protection hidden="1"/>
    </xf>
    <xf numFmtId="0" fontId="4" fillId="0" borderId="1" xfId="0" applyFont="1" applyBorder="1" applyAlignment="1" applyProtection="1">
      <protection hidden="1"/>
    </xf>
    <xf numFmtId="0" fontId="4" fillId="0" borderId="2" xfId="0" applyFont="1" applyBorder="1" applyAlignment="1" applyProtection="1">
      <protection hidden="1"/>
    </xf>
    <xf numFmtId="0" fontId="50" fillId="0" borderId="0" xfId="0" applyFont="1" applyProtection="1">
      <protection hidden="1"/>
    </xf>
    <xf numFmtId="0" fontId="28" fillId="0" borderId="0" xfId="0" applyFont="1" applyProtection="1">
      <protection hidden="1"/>
    </xf>
    <xf numFmtId="0" fontId="31" fillId="0" borderId="0" xfId="0" applyFont="1" applyProtection="1">
      <protection hidden="1"/>
    </xf>
    <xf numFmtId="0" fontId="30" fillId="0" borderId="69" xfId="0" applyFont="1" applyFill="1" applyBorder="1" applyAlignment="1" applyProtection="1">
      <alignment horizontal="center" vertical="center" wrapText="1"/>
      <protection hidden="1"/>
    </xf>
    <xf numFmtId="0" fontId="30" fillId="0" borderId="18" xfId="0" applyFont="1" applyFill="1" applyBorder="1" applyAlignment="1" applyProtection="1">
      <alignment horizontal="center" vertical="center" wrapText="1"/>
      <protection hidden="1"/>
    </xf>
    <xf numFmtId="0" fontId="30" fillId="0" borderId="71" xfId="0" applyFont="1" applyFill="1" applyBorder="1" applyAlignment="1" applyProtection="1">
      <alignment horizontal="center" vertical="center" wrapText="1"/>
      <protection hidden="1"/>
    </xf>
    <xf numFmtId="0" fontId="22" fillId="0" borderId="13" xfId="0" applyFont="1" applyBorder="1" applyProtection="1">
      <protection hidden="1"/>
    </xf>
    <xf numFmtId="0" fontId="31" fillId="3" borderId="13" xfId="0" applyFont="1" applyFill="1" applyBorder="1" applyAlignment="1" applyProtection="1">
      <alignment horizontal="center"/>
      <protection hidden="1"/>
    </xf>
    <xf numFmtId="0" fontId="13" fillId="0" borderId="13" xfId="0" applyFont="1" applyBorder="1" applyAlignment="1" applyProtection="1">
      <protection hidden="1"/>
    </xf>
    <xf numFmtId="0" fontId="13" fillId="0" borderId="13" xfId="0" applyFont="1" applyBorder="1" applyAlignment="1" applyProtection="1">
      <alignment horizontal="center"/>
      <protection hidden="1"/>
    </xf>
    <xf numFmtId="0" fontId="34" fillId="0" borderId="0" xfId="0" applyFont="1" applyProtection="1">
      <protection hidden="1"/>
    </xf>
    <xf numFmtId="0" fontId="19" fillId="25" borderId="60" xfId="0" applyFont="1" applyFill="1" applyBorder="1" applyAlignment="1" applyProtection="1">
      <alignment horizontal="center"/>
      <protection hidden="1"/>
    </xf>
    <xf numFmtId="172" fontId="31" fillId="0" borderId="16" xfId="0" applyNumberFormat="1" applyFont="1" applyBorder="1" applyAlignment="1" applyProtection="1">
      <alignment horizontal="center"/>
      <protection hidden="1"/>
    </xf>
    <xf numFmtId="0" fontId="19" fillId="25" borderId="45" xfId="0" applyFont="1" applyFill="1" applyBorder="1" applyAlignment="1" applyProtection="1">
      <alignment horizontal="center"/>
      <protection hidden="1"/>
    </xf>
    <xf numFmtId="0" fontId="37" fillId="0" borderId="0" xfId="0" applyFont="1" applyProtection="1">
      <protection hidden="1"/>
    </xf>
    <xf numFmtId="0" fontId="19" fillId="25" borderId="48" xfId="0" applyFont="1" applyFill="1" applyBorder="1" applyAlignment="1" applyProtection="1">
      <alignment horizontal="left"/>
      <protection hidden="1"/>
    </xf>
    <xf numFmtId="0" fontId="19" fillId="25" borderId="45" xfId="0" applyFont="1" applyFill="1" applyBorder="1" applyAlignment="1" applyProtection="1">
      <alignment horizontal="left"/>
      <protection hidden="1"/>
    </xf>
    <xf numFmtId="0" fontId="19" fillId="25" borderId="51" xfId="0" applyFont="1" applyFill="1" applyBorder="1" applyAlignment="1" applyProtection="1">
      <alignment horizontal="left"/>
      <protection hidden="1"/>
    </xf>
    <xf numFmtId="0" fontId="19" fillId="25" borderId="76" xfId="0" applyFont="1" applyFill="1" applyBorder="1" applyAlignment="1" applyProtection="1">
      <alignment horizontal="center"/>
      <protection hidden="1"/>
    </xf>
    <xf numFmtId="0" fontId="19" fillId="25" borderId="77" xfId="0" applyFont="1" applyFill="1" applyBorder="1" applyAlignment="1" applyProtection="1">
      <alignment horizontal="center"/>
      <protection hidden="1"/>
    </xf>
    <xf numFmtId="0" fontId="34" fillId="0" borderId="0" xfId="0" applyFont="1" applyAlignment="1" applyProtection="1">
      <alignment horizontal="right"/>
      <protection hidden="1"/>
    </xf>
    <xf numFmtId="0" fontId="19" fillId="25" borderId="78" xfId="0" applyFont="1" applyFill="1" applyBorder="1" applyAlignment="1" applyProtection="1">
      <alignment horizontal="center"/>
      <protection hidden="1"/>
    </xf>
    <xf numFmtId="0" fontId="30" fillId="0" borderId="10" xfId="0" applyFont="1" applyFill="1" applyBorder="1" applyAlignment="1" applyProtection="1">
      <alignment horizontal="center" vertical="center" wrapText="1"/>
      <protection hidden="1"/>
    </xf>
    <xf numFmtId="0" fontId="33" fillId="0" borderId="0" xfId="0" applyFont="1" applyProtection="1">
      <protection hidden="1"/>
    </xf>
    <xf numFmtId="0" fontId="22" fillId="3" borderId="13" xfId="0" applyFont="1" applyFill="1" applyBorder="1" applyProtection="1">
      <protection hidden="1"/>
    </xf>
    <xf numFmtId="0" fontId="31" fillId="11" borderId="13" xfId="0" applyFont="1" applyFill="1" applyBorder="1" applyAlignment="1" applyProtection="1">
      <alignment horizontal="center"/>
      <protection hidden="1"/>
    </xf>
    <xf numFmtId="0" fontId="34" fillId="23" borderId="0" xfId="0" applyFont="1" applyFill="1" applyProtection="1">
      <protection hidden="1"/>
    </xf>
    <xf numFmtId="1" fontId="18" fillId="0" borderId="24" xfId="0" applyNumberFormat="1" applyFont="1" applyBorder="1" applyAlignment="1" applyProtection="1">
      <alignment horizontal="center"/>
      <protection hidden="1"/>
    </xf>
    <xf numFmtId="0" fontId="35" fillId="25" borderId="78" xfId="0" applyFont="1" applyFill="1" applyBorder="1" applyAlignment="1" applyProtection="1">
      <alignment horizontal="center"/>
      <protection hidden="1"/>
    </xf>
    <xf numFmtId="0" fontId="34" fillId="0" borderId="0" xfId="0" applyFont="1" applyAlignment="1" applyProtection="1">
      <alignment vertical="top"/>
      <protection hidden="1"/>
    </xf>
    <xf numFmtId="1" fontId="36" fillId="0" borderId="58" xfId="0" applyNumberFormat="1" applyFont="1" applyBorder="1" applyAlignment="1" applyProtection="1">
      <alignment horizontal="center"/>
      <protection hidden="1"/>
    </xf>
    <xf numFmtId="0" fontId="34" fillId="0" borderId="13" xfId="0" applyFont="1" applyBorder="1" applyAlignment="1" applyProtection="1">
      <alignment horizontal="center" vertical="center"/>
      <protection hidden="1"/>
    </xf>
    <xf numFmtId="0" fontId="37" fillId="3" borderId="13" xfId="0" applyFont="1" applyFill="1" applyBorder="1" applyAlignment="1" applyProtection="1">
      <alignment horizontal="center" vertical="center"/>
      <protection hidden="1"/>
    </xf>
    <xf numFmtId="0" fontId="34" fillId="23" borderId="13" xfId="0" applyFont="1" applyFill="1" applyBorder="1" applyAlignment="1" applyProtection="1">
      <alignment horizontal="center" vertical="center"/>
      <protection hidden="1"/>
    </xf>
    <xf numFmtId="0" fontId="34" fillId="0" borderId="13" xfId="0" applyFont="1" applyFill="1" applyBorder="1" applyAlignment="1" applyProtection="1">
      <alignment horizontal="center" vertical="center"/>
      <protection hidden="1"/>
    </xf>
    <xf numFmtId="0" fontId="13" fillId="0" borderId="0" xfId="0" applyFont="1" applyProtection="1">
      <protection hidden="1"/>
    </xf>
    <xf numFmtId="0" fontId="19" fillId="25" borderId="79" xfId="0" applyFont="1" applyFill="1" applyBorder="1" applyAlignment="1" applyProtection="1">
      <alignment horizontal="center"/>
      <protection hidden="1"/>
    </xf>
    <xf numFmtId="0" fontId="19" fillId="25" borderId="48" xfId="0" applyFont="1" applyFill="1" applyBorder="1" applyAlignment="1" applyProtection="1">
      <alignment horizontal="center"/>
      <protection hidden="1"/>
    </xf>
    <xf numFmtId="0" fontId="35" fillId="25" borderId="45" xfId="0" applyFont="1" applyFill="1" applyBorder="1" applyAlignment="1" applyProtection="1">
      <alignment horizontal="left"/>
      <protection hidden="1"/>
    </xf>
    <xf numFmtId="0" fontId="35" fillId="25" borderId="51" xfId="0" applyFont="1" applyFill="1" applyBorder="1" applyAlignment="1" applyProtection="1">
      <alignment horizontal="left"/>
      <protection hidden="1"/>
    </xf>
    <xf numFmtId="0" fontId="37" fillId="23" borderId="0" xfId="0" applyFont="1" applyFill="1" applyAlignment="1" applyProtection="1">
      <alignment vertical="center"/>
      <protection hidden="1"/>
    </xf>
    <xf numFmtId="0" fontId="37" fillId="23" borderId="0" xfId="0" applyFont="1" applyFill="1" applyProtection="1">
      <protection hidden="1"/>
    </xf>
    <xf numFmtId="0" fontId="38" fillId="0" borderId="0" xfId="0" applyFont="1" applyFill="1" applyBorder="1" applyAlignment="1" applyProtection="1">
      <alignment horizontal="left" vertical="top"/>
      <protection hidden="1"/>
    </xf>
    <xf numFmtId="0" fontId="39" fillId="0" borderId="0" xfId="0" applyFont="1" applyProtection="1">
      <protection hidden="1"/>
    </xf>
    <xf numFmtId="0" fontId="39" fillId="23" borderId="0" xfId="0" applyFont="1" applyFill="1" applyAlignment="1" applyProtection="1">
      <alignment vertical="center"/>
      <protection hidden="1"/>
    </xf>
    <xf numFmtId="0" fontId="34" fillId="0" borderId="13" xfId="0" applyFont="1" applyBorder="1" applyAlignment="1" applyProtection="1">
      <alignment horizontal="center"/>
      <protection hidden="1"/>
    </xf>
    <xf numFmtId="0" fontId="34" fillId="0" borderId="13" xfId="0" applyFont="1" applyBorder="1" applyProtection="1">
      <protection hidden="1"/>
    </xf>
    <xf numFmtId="0" fontId="34" fillId="0" borderId="50" xfId="0" applyFont="1" applyBorder="1" applyProtection="1">
      <protection hidden="1"/>
    </xf>
    <xf numFmtId="0" fontId="19" fillId="25" borderId="72" xfId="0" applyFont="1" applyFill="1" applyBorder="1" applyAlignment="1" applyProtection="1">
      <alignment horizontal="center"/>
      <protection hidden="1"/>
    </xf>
    <xf numFmtId="0" fontId="31" fillId="0" borderId="0" xfId="0" applyFont="1" applyBorder="1" applyAlignment="1" applyProtection="1">
      <alignment horizontal="center"/>
      <protection hidden="1"/>
    </xf>
    <xf numFmtId="0" fontId="13" fillId="0" borderId="0" xfId="0" applyFont="1" applyBorder="1" applyAlignment="1" applyProtection="1">
      <alignment horizontal="center"/>
      <protection hidden="1"/>
    </xf>
    <xf numFmtId="0" fontId="29" fillId="0" borderId="6" xfId="0" applyFont="1" applyBorder="1" applyAlignment="1" applyProtection="1">
      <alignment horizontal="center"/>
      <protection hidden="1"/>
    </xf>
    <xf numFmtId="0" fontId="29" fillId="0" borderId="7" xfId="0" applyFont="1" applyBorder="1" applyAlignment="1" applyProtection="1">
      <alignment horizontal="center"/>
      <protection hidden="1"/>
    </xf>
    <xf numFmtId="0" fontId="29" fillId="0" borderId="8" xfId="0" applyFont="1" applyBorder="1" applyAlignment="1" applyProtection="1">
      <alignment horizontal="center"/>
      <protection hidden="1"/>
    </xf>
    <xf numFmtId="0" fontId="29" fillId="0" borderId="27" xfId="0" applyFont="1" applyBorder="1" applyAlignment="1" applyProtection="1">
      <alignment horizontal="center"/>
      <protection hidden="1"/>
    </xf>
    <xf numFmtId="0" fontId="29" fillId="0" borderId="42" xfId="0" applyFont="1" applyBorder="1" applyAlignment="1" applyProtection="1">
      <alignment horizontal="center"/>
      <protection hidden="1"/>
    </xf>
    <xf numFmtId="0" fontId="29" fillId="0" borderId="38" xfId="0" applyFont="1" applyBorder="1" applyAlignment="1" applyProtection="1">
      <alignment horizontal="center"/>
      <protection hidden="1"/>
    </xf>
    <xf numFmtId="0" fontId="29" fillId="0" borderId="1" xfId="0" applyFont="1" applyBorder="1" applyAlignment="1" applyProtection="1">
      <alignment horizontal="center"/>
      <protection hidden="1"/>
    </xf>
    <xf numFmtId="0" fontId="29" fillId="0" borderId="2" xfId="0" applyFont="1" applyBorder="1" applyAlignment="1" applyProtection="1">
      <alignment horizontal="center"/>
      <protection hidden="1"/>
    </xf>
    <xf numFmtId="0" fontId="29" fillId="0" borderId="3" xfId="0" applyFont="1" applyBorder="1" applyAlignment="1" applyProtection="1">
      <alignment horizontal="center"/>
      <protection hidden="1"/>
    </xf>
    <xf numFmtId="0" fontId="19" fillId="25" borderId="80" xfId="0" applyFont="1" applyFill="1" applyBorder="1" applyAlignment="1" applyProtection="1">
      <alignment horizontal="center"/>
      <protection hidden="1"/>
    </xf>
    <xf numFmtId="0" fontId="19" fillId="25" borderId="81" xfId="0" applyFont="1" applyFill="1" applyBorder="1" applyAlignment="1" applyProtection="1">
      <alignment horizontal="center"/>
      <protection hidden="1"/>
    </xf>
    <xf numFmtId="0" fontId="28" fillId="23" borderId="0" xfId="0" applyFont="1" applyFill="1" applyProtection="1">
      <protection hidden="1"/>
    </xf>
    <xf numFmtId="0" fontId="19" fillId="23" borderId="6" xfId="0" applyFont="1" applyFill="1" applyBorder="1" applyAlignment="1" applyProtection="1">
      <alignment horizontal="center"/>
      <protection hidden="1"/>
    </xf>
    <xf numFmtId="0" fontId="18" fillId="23" borderId="7" xfId="0" applyFont="1" applyFill="1" applyBorder="1" applyAlignment="1" applyProtection="1">
      <alignment horizontal="center"/>
      <protection hidden="1"/>
    </xf>
    <xf numFmtId="0" fontId="18" fillId="23" borderId="8" xfId="0" applyFont="1" applyFill="1" applyBorder="1" applyAlignment="1" applyProtection="1">
      <alignment horizontal="center"/>
      <protection hidden="1"/>
    </xf>
    <xf numFmtId="0" fontId="40" fillId="0" borderId="1" xfId="0" applyFont="1" applyBorder="1" applyAlignment="1" applyProtection="1">
      <alignment horizontal="left" wrapText="1"/>
      <protection hidden="1"/>
    </xf>
    <xf numFmtId="0" fontId="40" fillId="0" borderId="2" xfId="0" applyFont="1" applyBorder="1" applyAlignment="1" applyProtection="1">
      <alignment horizontal="left" wrapText="1"/>
      <protection hidden="1"/>
    </xf>
    <xf numFmtId="0" fontId="40" fillId="0" borderId="3" xfId="0" applyFont="1" applyBorder="1" applyAlignment="1" applyProtection="1">
      <alignment horizontal="left" wrapText="1"/>
      <protection hidden="1"/>
    </xf>
    <xf numFmtId="173" fontId="49" fillId="23" borderId="67" xfId="0" applyNumberFormat="1" applyFont="1" applyFill="1" applyBorder="1" applyAlignment="1" applyProtection="1">
      <alignment horizontal="right"/>
      <protection hidden="1"/>
    </xf>
    <xf numFmtId="0" fontId="16" fillId="25" borderId="82" xfId="0" applyFont="1" applyFill="1" applyBorder="1" applyAlignment="1" applyProtection="1">
      <protection hidden="1"/>
    </xf>
    <xf numFmtId="0" fontId="16" fillId="25" borderId="83" xfId="0" applyFont="1" applyFill="1" applyBorder="1" applyAlignment="1" applyProtection="1">
      <protection hidden="1"/>
    </xf>
    <xf numFmtId="0" fontId="26" fillId="0" borderId="67" xfId="0" applyFont="1" applyBorder="1" applyProtection="1">
      <protection hidden="1"/>
    </xf>
    <xf numFmtId="0" fontId="16" fillId="25" borderId="85" xfId="0" applyFont="1" applyFill="1" applyBorder="1" applyAlignment="1" applyProtection="1">
      <alignment wrapText="1"/>
      <protection hidden="1"/>
    </xf>
    <xf numFmtId="172" fontId="31" fillId="0" borderId="13" xfId="0" applyNumberFormat="1" applyFont="1" applyBorder="1" applyAlignment="1" applyProtection="1">
      <alignment horizontal="center"/>
      <protection hidden="1"/>
    </xf>
    <xf numFmtId="0" fontId="16" fillId="25" borderId="83" xfId="0" applyFont="1" applyFill="1" applyBorder="1" applyAlignment="1" applyProtection="1">
      <alignment wrapText="1"/>
      <protection hidden="1"/>
    </xf>
    <xf numFmtId="173" fontId="49" fillId="23" borderId="67" xfId="0" applyNumberFormat="1" applyFont="1" applyFill="1" applyBorder="1" applyAlignment="1" applyProtection="1">
      <protection hidden="1"/>
    </xf>
    <xf numFmtId="0" fontId="16" fillId="26" borderId="38" xfId="0" applyFont="1" applyFill="1" applyBorder="1" applyAlignment="1" applyProtection="1">
      <alignment horizontal="left"/>
      <protection hidden="1"/>
    </xf>
    <xf numFmtId="0" fontId="16" fillId="25" borderId="84" xfId="0" applyFont="1" applyFill="1" applyBorder="1" applyAlignment="1" applyProtection="1">
      <protection hidden="1"/>
    </xf>
    <xf numFmtId="0" fontId="16" fillId="25" borderId="85" xfId="0" applyFont="1" applyFill="1" applyBorder="1" applyAlignment="1" applyProtection="1">
      <protection hidden="1"/>
    </xf>
    <xf numFmtId="0" fontId="16" fillId="25" borderId="42" xfId="0" applyFont="1" applyFill="1" applyBorder="1" applyAlignment="1" applyProtection="1">
      <protection hidden="1"/>
    </xf>
    <xf numFmtId="0" fontId="16" fillId="25" borderId="36" xfId="0" applyFont="1" applyFill="1" applyBorder="1" applyAlignment="1" applyProtection="1">
      <protection hidden="1"/>
    </xf>
    <xf numFmtId="0" fontId="16" fillId="25" borderId="8" xfId="0" applyFont="1" applyFill="1" applyBorder="1" applyAlignment="1" applyProtection="1">
      <protection hidden="1"/>
    </xf>
    <xf numFmtId="0" fontId="16" fillId="25" borderId="42" xfId="0" applyFont="1" applyFill="1" applyBorder="1" applyAlignment="1" applyProtection="1">
      <alignment horizontal="center"/>
      <protection hidden="1"/>
    </xf>
    <xf numFmtId="0" fontId="45" fillId="25" borderId="38" xfId="0" applyFont="1" applyFill="1" applyBorder="1" applyAlignment="1" applyProtection="1">
      <alignment horizontal="center"/>
      <protection hidden="1"/>
    </xf>
    <xf numFmtId="0" fontId="46" fillId="0" borderId="38" xfId="0" applyFont="1" applyBorder="1" applyAlignment="1" applyProtection="1">
      <alignment horizontal="center"/>
      <protection hidden="1"/>
    </xf>
    <xf numFmtId="173" fontId="49" fillId="27" borderId="67" xfId="0" applyNumberFormat="1" applyFont="1" applyFill="1" applyBorder="1" applyAlignment="1" applyProtection="1">
      <protection hidden="1"/>
    </xf>
    <xf numFmtId="0" fontId="16" fillId="25" borderId="38" xfId="0" applyFont="1" applyFill="1" applyBorder="1" applyAlignment="1" applyProtection="1">
      <alignment horizontal="center"/>
      <protection hidden="1"/>
    </xf>
    <xf numFmtId="0" fontId="16" fillId="23" borderId="0" xfId="0" applyFont="1" applyFill="1" applyBorder="1" applyAlignment="1" applyProtection="1">
      <protection hidden="1"/>
    </xf>
    <xf numFmtId="171" fontId="23" fillId="23" borderId="5" xfId="0" applyNumberFormat="1" applyFont="1" applyFill="1" applyBorder="1" applyAlignment="1" applyProtection="1">
      <alignment horizontal="center"/>
      <protection hidden="1"/>
    </xf>
    <xf numFmtId="173" fontId="49" fillId="0" borderId="67" xfId="0" applyNumberFormat="1" applyFont="1" applyBorder="1" applyAlignment="1" applyProtection="1">
      <alignment horizontal="right"/>
      <protection hidden="1"/>
    </xf>
    <xf numFmtId="0" fontId="16" fillId="25" borderId="75" xfId="0" applyFont="1" applyFill="1" applyBorder="1" applyAlignment="1" applyProtection="1">
      <protection hidden="1"/>
    </xf>
    <xf numFmtId="173" fontId="49" fillId="0" borderId="67" xfId="0" applyNumberFormat="1" applyFont="1" applyFill="1" applyBorder="1" applyAlignment="1" applyProtection="1">
      <alignment horizontal="right"/>
      <protection hidden="1"/>
    </xf>
    <xf numFmtId="0" fontId="16" fillId="25" borderId="86" xfId="0" applyFont="1" applyFill="1" applyBorder="1" applyAlignment="1" applyProtection="1">
      <protection hidden="1"/>
    </xf>
    <xf numFmtId="0" fontId="16" fillId="25" borderId="66" xfId="0" applyFont="1" applyFill="1" applyBorder="1" applyAlignment="1" applyProtection="1">
      <protection hidden="1"/>
    </xf>
    <xf numFmtId="0" fontId="16" fillId="25" borderId="50" xfId="0" applyFont="1" applyFill="1" applyBorder="1" applyAlignment="1" applyProtection="1">
      <protection hidden="1"/>
    </xf>
    <xf numFmtId="0" fontId="16" fillId="25" borderId="62" xfId="0" applyFont="1" applyFill="1" applyBorder="1" applyAlignment="1" applyProtection="1">
      <protection hidden="1"/>
    </xf>
    <xf numFmtId="173" fontId="49" fillId="0" borderId="67" xfId="0" applyNumberFormat="1" applyFont="1" applyFill="1" applyBorder="1" applyAlignment="1" applyProtection="1">
      <protection hidden="1"/>
    </xf>
    <xf numFmtId="0" fontId="16" fillId="26" borderId="85" xfId="0" applyFont="1" applyFill="1" applyBorder="1" applyAlignment="1" applyProtection="1">
      <protection hidden="1"/>
    </xf>
    <xf numFmtId="0" fontId="16" fillId="26" borderId="83" xfId="0" applyFont="1" applyFill="1" applyBorder="1" applyAlignment="1" applyProtection="1">
      <protection hidden="1"/>
    </xf>
    <xf numFmtId="2" fontId="16" fillId="25" borderId="85" xfId="0" applyNumberFormat="1" applyFont="1" applyFill="1" applyBorder="1" applyAlignment="1" applyProtection="1">
      <alignment horizontal="left"/>
      <protection hidden="1"/>
    </xf>
    <xf numFmtId="2" fontId="16" fillId="25" borderId="83" xfId="0" applyNumberFormat="1" applyFont="1" applyFill="1" applyBorder="1" applyAlignment="1" applyProtection="1">
      <alignment horizontal="left"/>
      <protection hidden="1"/>
    </xf>
    <xf numFmtId="2" fontId="49" fillId="23" borderId="67" xfId="0" applyNumberFormat="1" applyFont="1" applyFill="1" applyBorder="1" applyAlignment="1" applyProtection="1">
      <protection hidden="1"/>
    </xf>
    <xf numFmtId="2" fontId="49" fillId="0" borderId="67" xfId="0" applyNumberFormat="1" applyFont="1" applyFill="1" applyBorder="1" applyAlignment="1" applyProtection="1">
      <protection hidden="1"/>
    </xf>
    <xf numFmtId="2" fontId="16" fillId="25" borderId="88" xfId="0" applyNumberFormat="1" applyFont="1" applyFill="1" applyBorder="1" applyAlignment="1" applyProtection="1">
      <alignment horizontal="left"/>
      <protection hidden="1"/>
    </xf>
    <xf numFmtId="2" fontId="16" fillId="3" borderId="51" xfId="0" applyNumberFormat="1" applyFont="1" applyFill="1" applyBorder="1" applyAlignment="1" applyProtection="1">
      <alignment horizontal="left"/>
      <protection hidden="1"/>
    </xf>
    <xf numFmtId="173" fontId="23" fillId="3" borderId="59" xfId="0" applyNumberFormat="1" applyFont="1" applyFill="1" applyBorder="1" applyAlignment="1" applyProtection="1">
      <alignment horizontal="left" indent="12"/>
      <protection hidden="1"/>
    </xf>
    <xf numFmtId="0" fontId="46" fillId="0" borderId="0" xfId="0" applyFont="1" applyProtection="1">
      <protection hidden="1"/>
    </xf>
    <xf numFmtId="0" fontId="13" fillId="0" borderId="0" xfId="9" applyFont="1" applyFill="1" applyProtection="1">
      <protection hidden="1"/>
    </xf>
    <xf numFmtId="0" fontId="13" fillId="0" borderId="0" xfId="0" applyFont="1" applyFill="1" applyProtection="1">
      <protection hidden="1"/>
    </xf>
    <xf numFmtId="0" fontId="0" fillId="0" borderId="0" xfId="0" applyAlignment="1" applyProtection="1">
      <protection hidden="1"/>
    </xf>
    <xf numFmtId="0" fontId="27" fillId="0" borderId="0" xfId="12" applyProtection="1">
      <protection hidden="1"/>
    </xf>
    <xf numFmtId="0" fontId="0" fillId="0" borderId="0" xfId="0" applyFill="1" applyProtection="1">
      <protection hidden="1"/>
    </xf>
    <xf numFmtId="0" fontId="57" fillId="0" borderId="9" xfId="0" applyFont="1" applyFill="1" applyBorder="1" applyAlignment="1" applyProtection="1">
      <alignment horizontal="center" vertical="top" wrapText="1"/>
      <protection hidden="1"/>
    </xf>
    <xf numFmtId="0" fontId="58" fillId="0" borderId="0" xfId="0" applyFont="1" applyFill="1" applyAlignment="1" applyProtection="1">
      <alignment vertical="top" wrapText="1"/>
      <protection hidden="1"/>
    </xf>
    <xf numFmtId="1" fontId="60" fillId="0" borderId="16" xfId="0" applyNumberFormat="1" applyFont="1" applyFill="1" applyBorder="1" applyAlignment="1" applyProtection="1">
      <alignment horizontal="center" vertical="top"/>
      <protection hidden="1"/>
    </xf>
    <xf numFmtId="0" fontId="58" fillId="0" borderId="0" xfId="0" applyFont="1" applyFill="1" applyAlignment="1" applyProtection="1">
      <alignment vertical="top"/>
      <protection hidden="1"/>
    </xf>
    <xf numFmtId="0" fontId="56" fillId="0" borderId="0" xfId="0" applyFont="1" applyFill="1" applyBorder="1" applyAlignment="1" applyProtection="1">
      <alignment horizontal="center" vertical="top" wrapText="1"/>
      <protection hidden="1"/>
    </xf>
    <xf numFmtId="0" fontId="0" fillId="0" borderId="0" xfId="0" applyFill="1" applyBorder="1" applyProtection="1">
      <protection hidden="1"/>
    </xf>
    <xf numFmtId="0" fontId="59" fillId="0" borderId="63" xfId="0" applyFont="1" applyFill="1" applyBorder="1" applyAlignment="1" applyProtection="1">
      <alignment horizontal="center" vertical="top" wrapText="1"/>
      <protection hidden="1"/>
    </xf>
    <xf numFmtId="0" fontId="59" fillId="0" borderId="9" xfId="0" applyFont="1" applyFill="1" applyBorder="1" applyAlignment="1" applyProtection="1">
      <alignment horizontal="center" vertical="top" wrapText="1"/>
      <protection hidden="1"/>
    </xf>
    <xf numFmtId="0" fontId="59" fillId="0" borderId="53" xfId="0" applyFont="1" applyFill="1" applyBorder="1" applyAlignment="1" applyProtection="1">
      <alignment horizontal="center" vertical="top" wrapText="1"/>
      <protection hidden="1"/>
    </xf>
    <xf numFmtId="0" fontId="57" fillId="0" borderId="18" xfId="0" applyFont="1" applyFill="1" applyBorder="1" applyAlignment="1" applyProtection="1">
      <alignment horizontal="center" vertical="top" wrapText="1"/>
      <protection hidden="1"/>
    </xf>
    <xf numFmtId="0" fontId="57" fillId="0" borderId="71" xfId="0" applyFont="1" applyFill="1" applyBorder="1" applyAlignment="1" applyProtection="1">
      <alignment horizontal="center" vertical="top" wrapText="1"/>
      <protection hidden="1"/>
    </xf>
    <xf numFmtId="0" fontId="62" fillId="0" borderId="0" xfId="0" applyFont="1" applyFill="1" applyBorder="1" applyAlignment="1" applyProtection="1">
      <alignment vertical="top" wrapText="1"/>
      <protection hidden="1"/>
    </xf>
    <xf numFmtId="0" fontId="0" fillId="0" borderId="0" xfId="0" applyFill="1" applyBorder="1" applyAlignment="1" applyProtection="1">
      <alignment vertical="top"/>
      <protection hidden="1"/>
    </xf>
    <xf numFmtId="0" fontId="6" fillId="0" borderId="0" xfId="0" applyFont="1" applyFill="1" applyProtection="1">
      <protection hidden="1"/>
    </xf>
    <xf numFmtId="0" fontId="25" fillId="0" borderId="12" xfId="0" applyFont="1" applyBorder="1" applyAlignment="1" applyProtection="1">
      <alignment horizontal="center" vertical="top" wrapText="1"/>
      <protection hidden="1"/>
    </xf>
    <xf numFmtId="0" fontId="70" fillId="0" borderId="48" xfId="0" applyFont="1" applyFill="1" applyBorder="1" applyAlignment="1" applyProtection="1">
      <alignment horizontal="center" vertical="top"/>
      <protection hidden="1"/>
    </xf>
    <xf numFmtId="0" fontId="70" fillId="0" borderId="12" xfId="0" applyFont="1" applyFill="1" applyBorder="1" applyAlignment="1" applyProtection="1">
      <alignment horizontal="center" vertical="top" wrapText="1"/>
      <protection hidden="1"/>
    </xf>
    <xf numFmtId="0" fontId="70" fillId="0" borderId="58" xfId="0" applyFont="1" applyFill="1" applyBorder="1" applyAlignment="1" applyProtection="1">
      <alignment horizontal="center" vertical="top" wrapText="1"/>
      <protection hidden="1"/>
    </xf>
    <xf numFmtId="0" fontId="0" fillId="0" borderId="45" xfId="0" applyFill="1" applyBorder="1" applyAlignment="1" applyProtection="1">
      <alignment vertical="top" wrapText="1"/>
      <protection hidden="1"/>
    </xf>
    <xf numFmtId="0" fontId="0" fillId="0" borderId="13" xfId="0" applyFill="1" applyBorder="1" applyAlignment="1" applyProtection="1">
      <alignment vertical="top" wrapText="1"/>
      <protection hidden="1"/>
    </xf>
    <xf numFmtId="0" fontId="0" fillId="0" borderId="13" xfId="0" applyFill="1" applyBorder="1" applyAlignment="1" applyProtection="1">
      <alignment horizontal="right" vertical="top" wrapText="1"/>
      <protection hidden="1"/>
    </xf>
    <xf numFmtId="0" fontId="0" fillId="0" borderId="51" xfId="0" applyFill="1" applyBorder="1" applyAlignment="1" applyProtection="1">
      <alignment vertical="top" wrapText="1"/>
      <protection hidden="1"/>
    </xf>
    <xf numFmtId="0" fontId="0" fillId="0" borderId="14" xfId="0" applyFill="1" applyBorder="1" applyAlignment="1" applyProtection="1">
      <alignment vertical="top" wrapText="1"/>
      <protection hidden="1"/>
    </xf>
    <xf numFmtId="0" fontId="0" fillId="0" borderId="14" xfId="0" applyFill="1" applyBorder="1" applyAlignment="1" applyProtection="1">
      <alignment horizontal="right" vertical="top" wrapText="1"/>
      <protection hidden="1"/>
    </xf>
    <xf numFmtId="0" fontId="0" fillId="0" borderId="69" xfId="0" applyFill="1" applyBorder="1" applyAlignment="1" applyProtection="1">
      <alignment vertical="top" wrapText="1"/>
      <protection hidden="1"/>
    </xf>
    <xf numFmtId="0" fontId="0" fillId="0" borderId="18" xfId="0" applyFill="1" applyBorder="1" applyAlignment="1" applyProtection="1">
      <alignment vertical="top" wrapText="1"/>
      <protection hidden="1"/>
    </xf>
    <xf numFmtId="0" fontId="0" fillId="0" borderId="2" xfId="0" applyFill="1" applyBorder="1" applyAlignment="1" applyProtection="1">
      <alignment horizontal="right" vertical="top"/>
      <protection hidden="1"/>
    </xf>
    <xf numFmtId="0" fontId="0" fillId="0" borderId="15" xfId="0" applyFill="1" applyBorder="1" applyAlignment="1" applyProtection="1">
      <alignment vertical="top" wrapText="1"/>
      <protection hidden="1"/>
    </xf>
    <xf numFmtId="0" fontId="0" fillId="0" borderId="37" xfId="0" applyFill="1" applyBorder="1" applyAlignment="1" applyProtection="1">
      <alignment horizontal="right" vertical="top"/>
      <protection hidden="1"/>
    </xf>
    <xf numFmtId="0" fontId="0" fillId="0" borderId="33" xfId="0" applyFill="1" applyBorder="1" applyAlignment="1" applyProtection="1">
      <alignment horizontal="right" vertical="top"/>
      <protection hidden="1"/>
    </xf>
    <xf numFmtId="0" fontId="4" fillId="0" borderId="19" xfId="0" applyFont="1" applyBorder="1" applyAlignment="1" applyProtection="1">
      <protection hidden="1"/>
    </xf>
    <xf numFmtId="0" fontId="4" fillId="0" borderId="26" xfId="0" applyFont="1" applyBorder="1" applyAlignment="1" applyProtection="1">
      <protection hidden="1"/>
    </xf>
    <xf numFmtId="0" fontId="4" fillId="0" borderId="26" xfId="0" applyFont="1" applyFill="1" applyBorder="1" applyAlignment="1" applyProtection="1">
      <protection hidden="1"/>
    </xf>
    <xf numFmtId="0" fontId="4" fillId="0" borderId="20" xfId="0" applyFont="1" applyBorder="1" applyAlignment="1" applyProtection="1">
      <protection hidden="1"/>
    </xf>
    <xf numFmtId="0" fontId="4" fillId="0" borderId="4" xfId="0" applyFont="1" applyBorder="1" applyAlignment="1" applyProtection="1">
      <protection hidden="1"/>
    </xf>
    <xf numFmtId="0" fontId="4" fillId="0" borderId="4" xfId="0" applyFont="1" applyFill="1" applyBorder="1" applyAlignment="1" applyProtection="1">
      <protection hidden="1"/>
    </xf>
    <xf numFmtId="0" fontId="4" fillId="0" borderId="20" xfId="0" applyFont="1" applyFill="1" applyBorder="1" applyAlignment="1" applyProtection="1">
      <protection hidden="1"/>
    </xf>
    <xf numFmtId="0" fontId="4" fillId="0" borderId="1" xfId="0" applyFont="1" applyFill="1" applyBorder="1" applyAlignment="1" applyProtection="1">
      <protection hidden="1"/>
    </xf>
    <xf numFmtId="0" fontId="4" fillId="0" borderId="6" xfId="0" applyFont="1" applyBorder="1" applyAlignment="1" applyProtection="1">
      <protection hidden="1"/>
    </xf>
    <xf numFmtId="0" fontId="4" fillId="0" borderId="27" xfId="0" applyFont="1" applyBorder="1" applyAlignment="1" applyProtection="1">
      <protection hidden="1"/>
    </xf>
    <xf numFmtId="0" fontId="4" fillId="0" borderId="6" xfId="0" applyFont="1" applyFill="1" applyBorder="1" applyAlignment="1" applyProtection="1">
      <protection hidden="1"/>
    </xf>
    <xf numFmtId="0" fontId="4" fillId="8" borderId="4" xfId="1" applyFont="1" applyFill="1" applyBorder="1" applyAlignment="1" applyProtection="1">
      <alignment vertical="center"/>
      <protection hidden="1"/>
    </xf>
    <xf numFmtId="0" fontId="4" fillId="2" borderId="26" xfId="0" applyFont="1" applyFill="1" applyBorder="1" applyAlignment="1" applyProtection="1">
      <alignment vertical="center"/>
      <protection hidden="1"/>
    </xf>
    <xf numFmtId="0" fontId="5" fillId="2" borderId="1" xfId="1" applyFont="1" applyFill="1" applyBorder="1" applyAlignment="1" applyProtection="1">
      <alignment vertical="center"/>
      <protection hidden="1"/>
    </xf>
    <xf numFmtId="0" fontId="4" fillId="2" borderId="19" xfId="0" applyFont="1" applyFill="1" applyBorder="1" applyAlignment="1" applyProtection="1">
      <alignment vertical="center"/>
      <protection hidden="1"/>
    </xf>
    <xf numFmtId="0" fontId="4" fillId="2" borderId="18" xfId="0" applyFont="1" applyFill="1" applyBorder="1" applyAlignment="1" applyProtection="1">
      <alignment vertical="center"/>
      <protection hidden="1"/>
    </xf>
    <xf numFmtId="1" fontId="4" fillId="0" borderId="9" xfId="0" applyNumberFormat="1" applyFont="1" applyFill="1" applyBorder="1" applyAlignment="1" applyProtection="1">
      <alignment vertical="center"/>
      <protection hidden="1"/>
    </xf>
    <xf numFmtId="0" fontId="4" fillId="0" borderId="21" xfId="0" applyFont="1" applyBorder="1" applyAlignment="1" applyProtection="1">
      <protection hidden="1"/>
    </xf>
    <xf numFmtId="0" fontId="4" fillId="0" borderId="21" xfId="0" applyFont="1" applyFill="1" applyBorder="1" applyAlignment="1" applyProtection="1">
      <protection hidden="1"/>
    </xf>
    <xf numFmtId="0" fontId="4" fillId="8" borderId="4" xfId="0" applyFont="1" applyFill="1" applyBorder="1" applyAlignment="1" applyProtection="1">
      <protection hidden="1"/>
    </xf>
    <xf numFmtId="0" fontId="4" fillId="0" borderId="4" xfId="1" applyFont="1" applyFill="1" applyBorder="1" applyAlignment="1" applyProtection="1">
      <alignment vertical="center"/>
      <protection hidden="1"/>
    </xf>
    <xf numFmtId="0" fontId="4" fillId="8" borderId="26" xfId="0" applyFont="1" applyFill="1" applyBorder="1" applyAlignment="1" applyProtection="1">
      <protection hidden="1"/>
    </xf>
    <xf numFmtId="2" fontId="4" fillId="0" borderId="19" xfId="0" applyNumberFormat="1" applyFont="1" applyFill="1" applyBorder="1" applyAlignment="1" applyProtection="1">
      <protection hidden="1"/>
    </xf>
    <xf numFmtId="2" fontId="4" fillId="0" borderId="21" xfId="0" applyNumberFormat="1" applyFont="1" applyFill="1" applyBorder="1" applyAlignment="1" applyProtection="1">
      <protection hidden="1"/>
    </xf>
    <xf numFmtId="0" fontId="4" fillId="0" borderId="0" xfId="0" applyFont="1" applyBorder="1" applyAlignment="1" applyProtection="1">
      <protection hidden="1"/>
    </xf>
    <xf numFmtId="0" fontId="4" fillId="0" borderId="0" xfId="0" applyFont="1" applyFill="1" applyBorder="1" applyAlignment="1" applyProtection="1">
      <protection hidden="1"/>
    </xf>
    <xf numFmtId="2" fontId="4" fillId="0" borderId="10" xfId="0" applyNumberFormat="1" applyFont="1" applyFill="1" applyBorder="1" applyAlignment="1" applyProtection="1">
      <protection hidden="1"/>
    </xf>
    <xf numFmtId="0" fontId="4" fillId="0" borderId="7" xfId="0" applyFont="1" applyBorder="1" applyAlignment="1" applyProtection="1">
      <protection hidden="1"/>
    </xf>
    <xf numFmtId="0" fontId="4" fillId="6" borderId="1" xfId="0" applyFont="1" applyFill="1" applyBorder="1" applyAlignment="1" applyProtection="1">
      <alignment horizontal="center" vertical="center" wrapText="1"/>
      <protection hidden="1"/>
    </xf>
    <xf numFmtId="0" fontId="4" fillId="6" borderId="2" xfId="0" applyFont="1" applyFill="1" applyBorder="1" applyAlignment="1" applyProtection="1">
      <alignment horizontal="center" vertical="center" wrapText="1"/>
      <protection hidden="1"/>
    </xf>
    <xf numFmtId="0" fontId="4" fillId="7" borderId="1" xfId="0" applyFont="1" applyFill="1" applyBorder="1" applyAlignment="1" applyProtection="1">
      <alignment horizontal="center" vertical="center" wrapText="1"/>
      <protection hidden="1"/>
    </xf>
    <xf numFmtId="0" fontId="4" fillId="7" borderId="2" xfId="0" applyFont="1" applyFill="1" applyBorder="1" applyAlignment="1" applyProtection="1">
      <alignment horizontal="center" vertical="center" wrapText="1"/>
      <protection hidden="1"/>
    </xf>
    <xf numFmtId="0" fontId="4" fillId="10" borderId="1" xfId="0" applyFont="1" applyFill="1" applyBorder="1" applyAlignment="1" applyProtection="1">
      <alignment horizontal="center" vertical="center" wrapText="1"/>
      <protection hidden="1"/>
    </xf>
    <xf numFmtId="0" fontId="4" fillId="10" borderId="2" xfId="0" applyFont="1" applyFill="1" applyBorder="1" applyAlignment="1" applyProtection="1">
      <alignment horizontal="center" vertical="center" wrapText="1"/>
      <protection hidden="1"/>
    </xf>
    <xf numFmtId="0" fontId="4" fillId="21" borderId="1" xfId="0" applyFont="1" applyFill="1" applyBorder="1" applyAlignment="1" applyProtection="1">
      <alignment horizontal="center" vertical="center" wrapText="1"/>
      <protection hidden="1"/>
    </xf>
    <xf numFmtId="0" fontId="4" fillId="21" borderId="2" xfId="0" applyFont="1" applyFill="1" applyBorder="1" applyAlignment="1" applyProtection="1">
      <alignment horizontal="center" vertical="center" wrapText="1"/>
      <protection hidden="1"/>
    </xf>
    <xf numFmtId="3" fontId="5" fillId="9" borderId="24" xfId="0" applyNumberFormat="1" applyFont="1" applyFill="1" applyBorder="1" applyAlignment="1" applyProtection="1">
      <alignment horizontal="center" vertical="center"/>
      <protection hidden="1"/>
    </xf>
    <xf numFmtId="1" fontId="4" fillId="0" borderId="13" xfId="0" applyNumberFormat="1" applyFont="1" applyFill="1" applyBorder="1" applyAlignment="1" applyProtection="1">
      <alignment vertical="center"/>
      <protection hidden="1"/>
    </xf>
    <xf numFmtId="3" fontId="4" fillId="0" borderId="22" xfId="0" applyNumberFormat="1" applyFont="1" applyFill="1" applyBorder="1" applyAlignment="1" applyProtection="1">
      <alignment vertical="center"/>
      <protection hidden="1"/>
    </xf>
    <xf numFmtId="1" fontId="4" fillId="0" borderId="12" xfId="0" applyNumberFormat="1" applyFont="1" applyFill="1" applyBorder="1" applyAlignment="1" applyProtection="1">
      <protection hidden="1"/>
    </xf>
    <xf numFmtId="1" fontId="4" fillId="0" borderId="11" xfId="0" applyNumberFormat="1" applyFont="1" applyFill="1" applyBorder="1" applyAlignment="1" applyProtection="1">
      <protection hidden="1"/>
    </xf>
    <xf numFmtId="0" fontId="4" fillId="0" borderId="0" xfId="9" applyFont="1" applyProtection="1">
      <protection hidden="1"/>
    </xf>
    <xf numFmtId="0" fontId="4" fillId="0" borderId="0" xfId="47" applyFont="1" applyBorder="1" applyAlignment="1" applyProtection="1">
      <alignment vertical="center" wrapText="1"/>
      <protection hidden="1"/>
    </xf>
    <xf numFmtId="1" fontId="4" fillId="0" borderId="0" xfId="47" applyNumberFormat="1" applyFont="1" applyBorder="1" applyAlignment="1" applyProtection="1">
      <alignment horizontal="center" vertical="center" wrapText="1"/>
      <protection hidden="1"/>
    </xf>
    <xf numFmtId="164" fontId="19" fillId="0" borderId="0" xfId="47" applyNumberFormat="1" applyFont="1" applyBorder="1" applyAlignment="1" applyProtection="1">
      <alignment horizontal="center" vertical="center"/>
      <protection hidden="1"/>
    </xf>
    <xf numFmtId="0" fontId="12" fillId="0" borderId="0" xfId="47" applyFont="1" applyBorder="1" applyAlignment="1" applyProtection="1">
      <alignment horizontal="center" vertical="center" wrapText="1"/>
      <protection hidden="1"/>
    </xf>
    <xf numFmtId="0" fontId="9" fillId="0" borderId="0" xfId="47" applyFont="1" applyBorder="1" applyAlignment="1" applyProtection="1">
      <alignment horizontal="center" vertical="center"/>
      <protection hidden="1"/>
    </xf>
    <xf numFmtId="0" fontId="9" fillId="0" borderId="5" xfId="47" applyFont="1" applyBorder="1" applyAlignment="1" applyProtection="1">
      <alignment horizontal="center" vertical="center"/>
      <protection hidden="1"/>
    </xf>
    <xf numFmtId="0" fontId="17" fillId="0" borderId="0" xfId="9" applyFont="1" applyProtection="1">
      <protection hidden="1"/>
    </xf>
    <xf numFmtId="168" fontId="15" fillId="0" borderId="0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0" xfId="9" applyFont="1"/>
    <xf numFmtId="0" fontId="16" fillId="19" borderId="48" xfId="9" applyFont="1" applyFill="1" applyBorder="1" applyAlignment="1">
      <alignment horizontal="center" vertical="center" wrapText="1"/>
    </xf>
    <xf numFmtId="0" fontId="16" fillId="19" borderId="12" xfId="3" applyFont="1" applyFill="1" applyBorder="1" applyAlignment="1">
      <alignment horizontal="center" vertical="center"/>
    </xf>
    <xf numFmtId="0" fontId="16" fillId="19" borderId="12" xfId="9" applyFont="1" applyFill="1" applyBorder="1" applyAlignment="1">
      <alignment horizontal="center" vertical="center" wrapText="1"/>
    </xf>
    <xf numFmtId="0" fontId="16" fillId="19" borderId="58" xfId="9" applyFont="1" applyFill="1" applyBorder="1" applyAlignment="1">
      <alignment horizontal="center" vertical="center"/>
    </xf>
    <xf numFmtId="0" fontId="16" fillId="19" borderId="45" xfId="9" applyFont="1" applyFill="1" applyBorder="1" applyAlignment="1">
      <alignment horizontal="center" vertical="center" wrapText="1"/>
    </xf>
    <xf numFmtId="0" fontId="71" fillId="19" borderId="13" xfId="9" applyFont="1" applyFill="1" applyBorder="1" applyAlignment="1">
      <alignment horizontal="center" vertical="top"/>
    </xf>
    <xf numFmtId="0" fontId="16" fillId="19" borderId="13" xfId="3" applyFont="1" applyFill="1" applyBorder="1" applyAlignment="1">
      <alignment horizontal="center" vertical="center"/>
    </xf>
    <xf numFmtId="0" fontId="16" fillId="19" borderId="57" xfId="3" applyFont="1" applyFill="1" applyBorder="1" applyAlignment="1">
      <alignment horizontal="center"/>
    </xf>
    <xf numFmtId="0" fontId="71" fillId="19" borderId="45" xfId="9" applyFont="1" applyFill="1" applyBorder="1" applyAlignment="1">
      <alignment horizontal="center" vertical="top"/>
    </xf>
    <xf numFmtId="0" fontId="16" fillId="19" borderId="45" xfId="9" applyFont="1" applyFill="1" applyBorder="1" applyAlignment="1">
      <alignment horizontal="center" wrapText="1"/>
    </xf>
    <xf numFmtId="0" fontId="16" fillId="19" borderId="13" xfId="9" applyFont="1" applyFill="1" applyBorder="1" applyAlignment="1">
      <alignment horizontal="center" wrapText="1"/>
    </xf>
    <xf numFmtId="0" fontId="16" fillId="19" borderId="51" xfId="9" applyFont="1" applyFill="1" applyBorder="1" applyAlignment="1">
      <alignment horizontal="center" wrapText="1"/>
    </xf>
    <xf numFmtId="0" fontId="16" fillId="19" borderId="14" xfId="3" applyFont="1" applyFill="1" applyBorder="1" applyAlignment="1">
      <alignment horizontal="center" vertical="center"/>
    </xf>
    <xf numFmtId="0" fontId="16" fillId="19" borderId="14" xfId="9" applyFont="1" applyFill="1" applyBorder="1" applyAlignment="1">
      <alignment horizontal="center" wrapText="1"/>
    </xf>
    <xf numFmtId="0" fontId="16" fillId="0" borderId="0" xfId="9" applyFont="1" applyAlignment="1"/>
    <xf numFmtId="49" fontId="16" fillId="19" borderId="12" xfId="9" applyNumberFormat="1" applyFont="1" applyFill="1" applyBorder="1" applyAlignment="1">
      <alignment horizontal="center"/>
    </xf>
    <xf numFmtId="49" fontId="16" fillId="19" borderId="45" xfId="9" applyNumberFormat="1" applyFont="1" applyFill="1" applyBorder="1" applyAlignment="1">
      <alignment horizontal="center"/>
    </xf>
    <xf numFmtId="49" fontId="16" fillId="19" borderId="13" xfId="9" applyNumberFormat="1" applyFont="1" applyFill="1" applyBorder="1" applyAlignment="1">
      <alignment horizontal="center"/>
    </xf>
    <xf numFmtId="0" fontId="16" fillId="0" borderId="0" xfId="9" applyFont="1" applyAlignment="1">
      <alignment horizontal="right"/>
    </xf>
    <xf numFmtId="49" fontId="16" fillId="19" borderId="51" xfId="9" applyNumberFormat="1" applyFont="1" applyFill="1" applyBorder="1" applyAlignment="1">
      <alignment horizontal="center"/>
    </xf>
    <xf numFmtId="0" fontId="15" fillId="19" borderId="15" xfId="9" applyFont="1" applyFill="1" applyBorder="1" applyAlignment="1">
      <alignment horizontal="center" vertical="center" wrapText="1"/>
    </xf>
    <xf numFmtId="0" fontId="15" fillId="19" borderId="16" xfId="9" applyFont="1" applyFill="1" applyBorder="1" applyAlignment="1">
      <alignment horizontal="center" vertical="center" wrapText="1"/>
    </xf>
    <xf numFmtId="0" fontId="15" fillId="19" borderId="33" xfId="9" applyFont="1" applyFill="1" applyBorder="1" applyAlignment="1">
      <alignment horizontal="center" vertical="center" wrapText="1"/>
    </xf>
    <xf numFmtId="0" fontId="78" fillId="0" borderId="48" xfId="9" applyFont="1" applyBorder="1" applyAlignment="1">
      <alignment horizontal="center"/>
    </xf>
    <xf numFmtId="0" fontId="78" fillId="0" borderId="12" xfId="9" applyFont="1" applyBorder="1" applyAlignment="1">
      <alignment horizontal="center"/>
    </xf>
    <xf numFmtId="0" fontId="16" fillId="0" borderId="12" xfId="44" applyFont="1" applyFill="1" applyBorder="1" applyAlignment="1">
      <alignment horizontal="center"/>
    </xf>
    <xf numFmtId="0" fontId="16" fillId="0" borderId="58" xfId="44" applyFont="1" applyFill="1" applyBorder="1" applyAlignment="1">
      <alignment horizontal="center"/>
    </xf>
    <xf numFmtId="0" fontId="16" fillId="0" borderId="0" xfId="9" applyFont="1" applyAlignment="1">
      <alignment horizontal="left"/>
    </xf>
    <xf numFmtId="0" fontId="78" fillId="0" borderId="45" xfId="9" applyFont="1" applyBorder="1" applyAlignment="1">
      <alignment horizontal="center"/>
    </xf>
    <xf numFmtId="0" fontId="16" fillId="0" borderId="13" xfId="46" applyFont="1" applyFill="1" applyBorder="1" applyAlignment="1">
      <alignment horizontal="center"/>
    </xf>
    <xf numFmtId="0" fontId="16" fillId="0" borderId="57" xfId="44" applyFont="1" applyFill="1" applyBorder="1" applyAlignment="1">
      <alignment horizontal="center"/>
    </xf>
    <xf numFmtId="0" fontId="16" fillId="0" borderId="45" xfId="46" applyFont="1" applyFill="1" applyBorder="1" applyAlignment="1">
      <alignment horizontal="center"/>
    </xf>
    <xf numFmtId="0" fontId="16" fillId="0" borderId="13" xfId="44" applyFont="1" applyFill="1" applyBorder="1" applyAlignment="1">
      <alignment horizontal="center"/>
    </xf>
    <xf numFmtId="0" fontId="78" fillId="0" borderId="45" xfId="9" applyFont="1" applyFill="1" applyBorder="1" applyAlignment="1">
      <alignment horizontal="center"/>
    </xf>
    <xf numFmtId="0" fontId="78" fillId="0" borderId="57" xfId="9" applyFont="1" applyBorder="1" applyAlignment="1">
      <alignment horizontal="center"/>
    </xf>
    <xf numFmtId="0" fontId="16" fillId="0" borderId="45" xfId="44" applyFont="1" applyFill="1" applyBorder="1" applyAlignment="1">
      <alignment horizontal="center"/>
    </xf>
    <xf numFmtId="0" fontId="78" fillId="0" borderId="51" xfId="9" applyFont="1" applyFill="1" applyBorder="1" applyAlignment="1">
      <alignment horizontal="center"/>
    </xf>
    <xf numFmtId="0" fontId="78" fillId="0" borderId="14" xfId="9" applyFont="1" applyBorder="1" applyAlignment="1">
      <alignment horizontal="center"/>
    </xf>
    <xf numFmtId="0" fontId="16" fillId="0" borderId="14" xfId="46" applyFont="1" applyFill="1" applyBorder="1" applyAlignment="1">
      <alignment horizontal="center"/>
    </xf>
    <xf numFmtId="0" fontId="78" fillId="0" borderId="14" xfId="49" applyFont="1" applyFill="1" applyBorder="1" applyAlignment="1">
      <alignment horizontal="center"/>
    </xf>
    <xf numFmtId="0" fontId="16" fillId="0" borderId="14" xfId="44" applyFont="1" applyFill="1" applyBorder="1" applyAlignment="1">
      <alignment horizontal="center"/>
    </xf>
    <xf numFmtId="0" fontId="78" fillId="0" borderId="48" xfId="9" applyFont="1" applyBorder="1" applyAlignment="1">
      <alignment horizontal="center" vertical="center"/>
    </xf>
    <xf numFmtId="0" fontId="78" fillId="0" borderId="12" xfId="9" applyFont="1" applyBorder="1" applyAlignment="1">
      <alignment horizontal="center" vertical="center"/>
    </xf>
    <xf numFmtId="0" fontId="78" fillId="0" borderId="58" xfId="9" applyFont="1" applyBorder="1" applyAlignment="1">
      <alignment horizontal="center" vertical="center" wrapText="1"/>
    </xf>
    <xf numFmtId="0" fontId="16" fillId="0" borderId="45" xfId="46" applyFont="1" applyFill="1" applyBorder="1" applyAlignment="1">
      <alignment horizontal="center" vertical="center"/>
    </xf>
    <xf numFmtId="0" fontId="78" fillId="0" borderId="13" xfId="49" applyFont="1" applyFill="1" applyBorder="1" applyAlignment="1">
      <alignment horizontal="center" vertical="center"/>
    </xf>
    <xf numFmtId="0" fontId="78" fillId="0" borderId="13" xfId="9" applyFont="1" applyBorder="1" applyAlignment="1">
      <alignment horizontal="center" vertical="center"/>
    </xf>
    <xf numFmtId="0" fontId="78" fillId="0" borderId="57" xfId="9" applyFont="1" applyBorder="1" applyAlignment="1">
      <alignment horizontal="center" vertical="center" wrapText="1"/>
    </xf>
    <xf numFmtId="0" fontId="78" fillId="0" borderId="45" xfId="9" applyFont="1" applyBorder="1" applyAlignment="1">
      <alignment horizontal="center" vertical="center"/>
    </xf>
    <xf numFmtId="0" fontId="78" fillId="0" borderId="45" xfId="9" applyFont="1" applyFill="1" applyBorder="1" applyAlignment="1">
      <alignment horizontal="center" vertical="center"/>
    </xf>
    <xf numFmtId="0" fontId="16" fillId="0" borderId="45" xfId="44" applyFont="1" applyFill="1" applyBorder="1" applyAlignment="1">
      <alignment horizontal="center" vertical="center"/>
    </xf>
    <xf numFmtId="0" fontId="16" fillId="0" borderId="13" xfId="44" applyFont="1" applyFill="1" applyBorder="1" applyAlignment="1">
      <alignment horizontal="center" vertical="center"/>
    </xf>
    <xf numFmtId="0" fontId="78" fillId="0" borderId="51" xfId="9" applyFont="1" applyBorder="1" applyAlignment="1">
      <alignment horizontal="center" vertical="center"/>
    </xf>
    <xf numFmtId="0" fontId="78" fillId="0" borderId="14" xfId="9" applyFont="1" applyBorder="1" applyAlignment="1">
      <alignment horizontal="center" vertical="center"/>
    </xf>
    <xf numFmtId="0" fontId="16" fillId="0" borderId="14" xfId="46" applyFont="1" applyFill="1" applyBorder="1" applyAlignment="1">
      <alignment horizontal="center" vertical="center"/>
    </xf>
    <xf numFmtId="0" fontId="78" fillId="0" borderId="14" xfId="9" applyFont="1" applyBorder="1" applyAlignment="1">
      <alignment horizontal="center" vertical="center" wrapText="1"/>
    </xf>
    <xf numFmtId="0" fontId="16" fillId="0" borderId="60" xfId="9" applyFont="1" applyBorder="1" applyAlignment="1">
      <alignment horizontal="center"/>
    </xf>
    <xf numFmtId="0" fontId="16" fillId="0" borderId="16" xfId="9" applyFont="1" applyBorder="1" applyAlignment="1">
      <alignment horizontal="center"/>
    </xf>
    <xf numFmtId="0" fontId="16" fillId="19" borderId="13" xfId="18" applyFont="1" applyFill="1" applyBorder="1" applyAlignment="1">
      <alignment horizontal="center" vertical="center" wrapText="1"/>
    </xf>
    <xf numFmtId="0" fontId="16" fillId="19" borderId="13" xfId="18" applyFont="1" applyFill="1" applyBorder="1" applyAlignment="1">
      <alignment horizontal="center" vertical="center"/>
    </xf>
    <xf numFmtId="0" fontId="16" fillId="19" borderId="13" xfId="37" applyFont="1" applyFill="1" applyBorder="1" applyAlignment="1">
      <alignment horizontal="center" vertical="center" wrapText="1"/>
    </xf>
    <xf numFmtId="0" fontId="16" fillId="19" borderId="13" xfId="31" applyFont="1" applyFill="1" applyBorder="1" applyAlignment="1">
      <alignment horizontal="center" vertical="center" wrapText="1"/>
    </xf>
    <xf numFmtId="0" fontId="16" fillId="19" borderId="13" xfId="38" applyFont="1" applyFill="1" applyBorder="1" applyAlignment="1">
      <alignment horizontal="center" vertical="center"/>
    </xf>
    <xf numFmtId="0" fontId="16" fillId="19" borderId="13" xfId="40" applyFont="1" applyFill="1" applyBorder="1" applyAlignment="1">
      <alignment horizontal="center" vertical="center"/>
    </xf>
    <xf numFmtId="0" fontId="16" fillId="19" borderId="13" xfId="40" applyFont="1" applyFill="1" applyBorder="1" applyAlignment="1">
      <alignment horizontal="center" vertical="center" wrapText="1"/>
    </xf>
    <xf numFmtId="0" fontId="16" fillId="19" borderId="13" xfId="38" applyFont="1" applyFill="1" applyBorder="1" applyAlignment="1">
      <alignment horizontal="center" vertical="center" wrapText="1"/>
    </xf>
    <xf numFmtId="0" fontId="47" fillId="19" borderId="13" xfId="40" applyFont="1" applyFill="1" applyBorder="1" applyAlignment="1">
      <alignment horizontal="center" vertical="center" wrapText="1"/>
    </xf>
    <xf numFmtId="0" fontId="16" fillId="19" borderId="13" xfId="42" applyFont="1" applyFill="1" applyBorder="1" applyAlignment="1">
      <alignment horizontal="center" vertical="center" wrapText="1"/>
    </xf>
    <xf numFmtId="0" fontId="16" fillId="19" borderId="13" xfId="9" applyFont="1" applyFill="1" applyBorder="1" applyAlignment="1">
      <alignment horizontal="center" vertical="center" wrapText="1"/>
    </xf>
    <xf numFmtId="0" fontId="47" fillId="19" borderId="13" xfId="9" applyFont="1" applyFill="1" applyBorder="1" applyAlignment="1">
      <alignment horizontal="center" vertical="center" wrapText="1"/>
    </xf>
    <xf numFmtId="0" fontId="16" fillId="19" borderId="13" xfId="43" applyFont="1" applyFill="1" applyBorder="1" applyAlignment="1">
      <alignment horizontal="center" vertical="center" wrapText="1"/>
    </xf>
    <xf numFmtId="0" fontId="16" fillId="19" borderId="13" xfId="43" applyFont="1" applyFill="1" applyBorder="1" applyAlignment="1">
      <alignment horizontal="center" vertical="center"/>
    </xf>
    <xf numFmtId="0" fontId="15" fillId="0" borderId="16" xfId="9" applyFont="1" applyFill="1" applyBorder="1" applyAlignment="1">
      <alignment horizontal="center" vertical="center"/>
    </xf>
    <xf numFmtId="0" fontId="15" fillId="0" borderId="0" xfId="9" applyFont="1" applyBorder="1" applyAlignment="1">
      <alignment vertical="center" wrapText="1"/>
    </xf>
    <xf numFmtId="0" fontId="15" fillId="0" borderId="13" xfId="9" applyFont="1" applyFill="1" applyBorder="1" applyAlignment="1">
      <alignment horizontal="center" vertical="center"/>
    </xf>
    <xf numFmtId="0" fontId="16" fillId="16" borderId="0" xfId="9" applyFont="1" applyFill="1"/>
    <xf numFmtId="0" fontId="27" fillId="4" borderId="19" xfId="12" applyFill="1" applyBorder="1" applyAlignment="1" applyProtection="1">
      <alignment horizontal="center" vertical="center" textRotation="90"/>
      <protection hidden="1"/>
    </xf>
    <xf numFmtId="0" fontId="27" fillId="3" borderId="18" xfId="12" applyFill="1" applyBorder="1" applyAlignment="1" applyProtection="1">
      <alignment horizontal="center" vertical="center" textRotation="90"/>
      <protection hidden="1"/>
    </xf>
    <xf numFmtId="0" fontId="16" fillId="0" borderId="0" xfId="0" applyFont="1"/>
    <xf numFmtId="0" fontId="80" fillId="0" borderId="0" xfId="12" applyFont="1" applyProtection="1">
      <protection hidden="1"/>
    </xf>
    <xf numFmtId="0" fontId="80" fillId="19" borderId="0" xfId="12" applyFont="1" applyFill="1" applyBorder="1" applyAlignment="1"/>
    <xf numFmtId="0" fontId="10" fillId="29" borderId="63" xfId="0" applyNumberFormat="1" applyFont="1" applyFill="1" applyBorder="1" applyAlignment="1" applyProtection="1">
      <alignment horizontal="center" vertical="center" wrapText="1"/>
      <protection hidden="1"/>
    </xf>
    <xf numFmtId="0" fontId="10" fillId="29" borderId="9" xfId="0" applyFont="1" applyFill="1" applyBorder="1" applyAlignment="1" applyProtection="1">
      <alignment horizontal="center" vertical="center"/>
      <protection hidden="1"/>
    </xf>
    <xf numFmtId="0" fontId="10" fillId="29" borderId="64" xfId="0" applyFont="1" applyFill="1" applyBorder="1" applyAlignment="1" applyProtection="1">
      <alignment horizontal="center" vertical="center"/>
      <protection hidden="1"/>
    </xf>
    <xf numFmtId="0" fontId="16" fillId="0" borderId="0" xfId="0" applyFont="1" applyAlignment="1">
      <alignment horizontal="center"/>
    </xf>
    <xf numFmtId="0" fontId="15" fillId="29" borderId="53" xfId="0" applyFont="1" applyFill="1" applyBorder="1" applyAlignment="1">
      <alignment horizontal="center" vertical="center" wrapText="1"/>
    </xf>
    <xf numFmtId="0" fontId="16" fillId="0" borderId="13" xfId="0" applyFont="1" applyBorder="1" applyAlignment="1">
      <alignment horizontal="center"/>
    </xf>
    <xf numFmtId="179" fontId="78" fillId="0" borderId="47" xfId="0" applyNumberFormat="1" applyFont="1" applyBorder="1" applyAlignment="1" applyProtection="1">
      <alignment horizontal="center" vertical="center" shrinkToFit="1"/>
      <protection hidden="1"/>
    </xf>
    <xf numFmtId="0" fontId="78" fillId="0" borderId="13" xfId="0" applyNumberFormat="1" applyFont="1" applyBorder="1" applyAlignment="1" applyProtection="1">
      <alignment horizontal="center" vertical="center" shrinkToFit="1"/>
      <protection hidden="1"/>
    </xf>
    <xf numFmtId="0" fontId="16" fillId="0" borderId="13" xfId="0" applyFont="1" applyBorder="1" applyAlignment="1" applyProtection="1">
      <alignment horizontal="center" vertical="center"/>
      <protection hidden="1"/>
    </xf>
    <xf numFmtId="0" fontId="78" fillId="0" borderId="13" xfId="0" applyFont="1" applyBorder="1" applyAlignment="1" applyProtection="1">
      <alignment horizontal="center" vertical="center" wrapText="1"/>
      <protection hidden="1"/>
    </xf>
    <xf numFmtId="0" fontId="78" fillId="0" borderId="48" xfId="0" applyNumberFormat="1" applyFont="1" applyBorder="1" applyAlignment="1" applyProtection="1">
      <alignment horizontal="left" vertical="center"/>
      <protection hidden="1"/>
    </xf>
    <xf numFmtId="0" fontId="78" fillId="0" borderId="45" xfId="0" applyNumberFormat="1" applyFont="1" applyBorder="1" applyAlignment="1" applyProtection="1">
      <alignment horizontal="left" vertical="center" shrinkToFit="1"/>
      <protection hidden="1"/>
    </xf>
    <xf numFmtId="0" fontId="78" fillId="0" borderId="45" xfId="0" applyNumberFormat="1" applyFont="1" applyBorder="1" applyAlignment="1" applyProtection="1">
      <alignment horizontal="left" vertical="center"/>
      <protection hidden="1"/>
    </xf>
    <xf numFmtId="0" fontId="78" fillId="0" borderId="45" xfId="0" applyFont="1" applyBorder="1" applyAlignment="1" applyProtection="1">
      <alignment horizontal="left" vertical="center" wrapText="1"/>
      <protection hidden="1"/>
    </xf>
    <xf numFmtId="0" fontId="10" fillId="29" borderId="70" xfId="0" applyFont="1" applyFill="1" applyBorder="1" applyAlignment="1" applyProtection="1">
      <alignment horizontal="center" vertical="center"/>
      <protection hidden="1"/>
    </xf>
    <xf numFmtId="0" fontId="15" fillId="29" borderId="71" xfId="0" applyFont="1" applyFill="1" applyBorder="1" applyAlignment="1">
      <alignment horizontal="center" vertical="center" wrapText="1"/>
    </xf>
    <xf numFmtId="179" fontId="78" fillId="0" borderId="13" xfId="0" applyNumberFormat="1" applyFont="1" applyBorder="1" applyAlignment="1" applyProtection="1">
      <alignment horizontal="center" vertical="center" shrinkToFit="1"/>
      <protection hidden="1"/>
    </xf>
    <xf numFmtId="179" fontId="78" fillId="0" borderId="57" xfId="0" applyNumberFormat="1" applyFont="1" applyBorder="1" applyAlignment="1" applyProtection="1">
      <alignment horizontal="center" vertical="center" shrinkToFit="1"/>
      <protection hidden="1"/>
    </xf>
    <xf numFmtId="179" fontId="78" fillId="0" borderId="59" xfId="0" applyNumberFormat="1" applyFont="1" applyBorder="1" applyAlignment="1" applyProtection="1">
      <alignment horizontal="center" vertical="center" shrinkToFit="1"/>
      <protection hidden="1"/>
    </xf>
    <xf numFmtId="0" fontId="34" fillId="0" borderId="0" xfId="0" applyFont="1" applyAlignment="1">
      <alignment vertical="center"/>
    </xf>
    <xf numFmtId="0" fontId="34" fillId="0" borderId="0" xfId="0" applyFont="1"/>
    <xf numFmtId="0" fontId="81" fillId="0" borderId="0" xfId="0" applyFont="1"/>
    <xf numFmtId="0" fontId="19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75" fillId="0" borderId="0" xfId="0" applyFont="1" applyAlignment="1">
      <alignment vertical="center"/>
    </xf>
    <xf numFmtId="0" fontId="34" fillId="0" borderId="0" xfId="0" applyFont="1" applyAlignment="1"/>
    <xf numFmtId="0" fontId="18" fillId="0" borderId="0" xfId="0" applyFont="1"/>
    <xf numFmtId="0" fontId="34" fillId="0" borderId="0" xfId="0" applyFont="1"/>
    <xf numFmtId="0" fontId="34" fillId="0" borderId="0" xfId="0" applyFont="1" applyAlignment="1">
      <alignment vertical="center" wrapText="1"/>
    </xf>
    <xf numFmtId="0" fontId="19" fillId="0" borderId="0" xfId="0" applyFont="1" applyAlignment="1">
      <alignment vertical="center"/>
    </xf>
    <xf numFmtId="0" fontId="85" fillId="0" borderId="13" xfId="0" applyFont="1" applyBorder="1" applyAlignment="1">
      <alignment horizontal="center" wrapText="1"/>
    </xf>
    <xf numFmtId="0" fontId="85" fillId="0" borderId="0" xfId="0" applyFont="1" applyAlignment="1">
      <alignment horizontal="center" wrapText="1"/>
    </xf>
    <xf numFmtId="0" fontId="85" fillId="0" borderId="13" xfId="0" applyFont="1" applyFill="1" applyBorder="1" applyAlignment="1">
      <alignment horizontal="center" wrapText="1"/>
    </xf>
    <xf numFmtId="0" fontId="42" fillId="0" borderId="0" xfId="0" applyFont="1" applyAlignment="1" applyProtection="1">
      <protection hidden="1"/>
    </xf>
    <xf numFmtId="1" fontId="85" fillId="29" borderId="44" xfId="0" applyNumberFormat="1" applyFont="1" applyFill="1" applyBorder="1" applyAlignment="1">
      <alignment wrapText="1"/>
    </xf>
    <xf numFmtId="0" fontId="85" fillId="0" borderId="0" xfId="0" applyFont="1" applyAlignment="1">
      <alignment wrapText="1"/>
    </xf>
    <xf numFmtId="1" fontId="85" fillId="29" borderId="43" xfId="0" applyNumberFormat="1" applyFont="1" applyFill="1" applyBorder="1" applyAlignment="1">
      <alignment wrapText="1"/>
    </xf>
    <xf numFmtId="1" fontId="85" fillId="29" borderId="55" xfId="0" applyNumberFormat="1" applyFont="1" applyFill="1" applyBorder="1" applyAlignment="1">
      <alignment wrapText="1"/>
    </xf>
    <xf numFmtId="0" fontId="86" fillId="0" borderId="0" xfId="0" applyFont="1" applyBorder="1" applyAlignment="1">
      <alignment horizontal="center" wrapText="1"/>
    </xf>
    <xf numFmtId="0" fontId="86" fillId="0" borderId="0" xfId="0" applyFont="1" applyAlignment="1">
      <alignment wrapText="1"/>
    </xf>
    <xf numFmtId="0" fontId="86" fillId="0" borderId="31" xfId="0" applyFont="1" applyBorder="1" applyAlignment="1">
      <alignment wrapText="1"/>
    </xf>
    <xf numFmtId="0" fontId="86" fillId="0" borderId="24" xfId="0" applyFont="1" applyBorder="1" applyAlignment="1">
      <alignment wrapText="1"/>
    </xf>
    <xf numFmtId="1" fontId="87" fillId="29" borderId="44" xfId="0" applyNumberFormat="1" applyFont="1" applyFill="1" applyBorder="1" applyAlignment="1">
      <alignment wrapText="1"/>
    </xf>
    <xf numFmtId="0" fontId="86" fillId="0" borderId="29" xfId="0" applyFont="1" applyBorder="1" applyAlignment="1">
      <alignment wrapText="1"/>
    </xf>
    <xf numFmtId="0" fontId="86" fillId="0" borderId="22" xfId="0" applyFont="1" applyBorder="1" applyAlignment="1">
      <alignment wrapText="1"/>
    </xf>
    <xf numFmtId="1" fontId="87" fillId="29" borderId="43" xfId="0" applyNumberFormat="1" applyFont="1" applyFill="1" applyBorder="1" applyAlignment="1">
      <alignment wrapText="1"/>
    </xf>
    <xf numFmtId="0" fontId="86" fillId="0" borderId="32" xfId="0" applyFont="1" applyBorder="1" applyAlignment="1">
      <alignment wrapText="1"/>
    </xf>
    <xf numFmtId="0" fontId="86" fillId="0" borderId="25" xfId="0" applyFont="1" applyBorder="1" applyAlignment="1">
      <alignment wrapText="1"/>
    </xf>
    <xf numFmtId="1" fontId="87" fillId="29" borderId="55" xfId="0" applyNumberFormat="1" applyFont="1" applyFill="1" applyBorder="1" applyAlignment="1">
      <alignment wrapText="1"/>
    </xf>
    <xf numFmtId="1" fontId="86" fillId="0" borderId="0" xfId="0" applyNumberFormat="1" applyFont="1" applyAlignment="1">
      <alignment wrapText="1"/>
    </xf>
    <xf numFmtId="0" fontId="4" fillId="0" borderId="31" xfId="51" applyFont="1" applyFill="1" applyBorder="1" applyAlignment="1">
      <alignment vertical="center" wrapText="1"/>
    </xf>
    <xf numFmtId="0" fontId="4" fillId="0" borderId="24" xfId="50" applyFont="1" applyFill="1" applyBorder="1" applyAlignment="1">
      <alignment horizontal="center" wrapText="1"/>
    </xf>
    <xf numFmtId="1" fontId="87" fillId="29" borderId="24" xfId="0" applyNumberFormat="1" applyFont="1" applyFill="1" applyBorder="1" applyAlignment="1">
      <alignment wrapText="1"/>
    </xf>
    <xf numFmtId="0" fontId="4" fillId="0" borderId="29" xfId="51" applyFont="1" applyFill="1" applyBorder="1" applyAlignment="1">
      <alignment vertical="center" wrapText="1"/>
    </xf>
    <xf numFmtId="0" fontId="4" fillId="0" borderId="22" xfId="50" applyFont="1" applyFill="1" applyBorder="1" applyAlignment="1">
      <alignment horizontal="center" wrapText="1"/>
    </xf>
    <xf numFmtId="1" fontId="87" fillId="29" borderId="22" xfId="0" applyNumberFormat="1" applyFont="1" applyFill="1" applyBorder="1" applyAlignment="1">
      <alignment wrapText="1"/>
    </xf>
    <xf numFmtId="2" fontId="86" fillId="0" borderId="0" xfId="0" applyNumberFormat="1" applyFont="1" applyAlignment="1">
      <alignment wrapText="1"/>
    </xf>
    <xf numFmtId="0" fontId="4" fillId="0" borderId="29" xfId="52" applyFont="1" applyFill="1" applyBorder="1" applyAlignment="1">
      <alignment wrapText="1"/>
    </xf>
    <xf numFmtId="1" fontId="87" fillId="6" borderId="22" xfId="0" applyNumberFormat="1" applyFont="1" applyFill="1" applyBorder="1" applyAlignment="1">
      <alignment wrapText="1"/>
    </xf>
    <xf numFmtId="0" fontId="88" fillId="0" borderId="29" xfId="0" applyFont="1" applyFill="1" applyBorder="1" applyAlignment="1">
      <alignment wrapText="1"/>
    </xf>
    <xf numFmtId="0" fontId="4" fillId="0" borderId="32" xfId="0" applyFont="1" applyFill="1" applyBorder="1" applyAlignment="1">
      <alignment wrapText="1"/>
    </xf>
    <xf numFmtId="0" fontId="4" fillId="0" borderId="25" xfId="0" applyFont="1" applyFill="1" applyBorder="1" applyAlignment="1">
      <alignment horizontal="center" wrapText="1"/>
    </xf>
    <xf numFmtId="1" fontId="87" fillId="29" borderId="25" xfId="0" applyNumberFormat="1" applyFont="1" applyFill="1" applyBorder="1" applyAlignment="1">
      <alignment wrapText="1"/>
    </xf>
    <xf numFmtId="0" fontId="86" fillId="0" borderId="0" xfId="0" applyFont="1" applyFill="1" applyAlignment="1">
      <alignment wrapText="1"/>
    </xf>
    <xf numFmtId="0" fontId="4" fillId="0" borderId="0" xfId="50" applyFont="1" applyFill="1" applyAlignment="1">
      <alignment wrapText="1"/>
    </xf>
    <xf numFmtId="0" fontId="4" fillId="0" borderId="0" xfId="50" applyFont="1" applyFill="1" applyAlignment="1">
      <alignment horizontal="center" wrapText="1"/>
    </xf>
    <xf numFmtId="0" fontId="4" fillId="0" borderId="27" xfId="50" applyFont="1" applyFill="1" applyBorder="1" applyAlignment="1">
      <alignment wrapText="1"/>
    </xf>
    <xf numFmtId="0" fontId="4" fillId="0" borderId="27" xfId="50" applyFont="1" applyFill="1" applyBorder="1" applyAlignment="1">
      <alignment horizontal="center" wrapText="1"/>
    </xf>
    <xf numFmtId="0" fontId="4" fillId="0" borderId="19" xfId="50" applyFont="1" applyFill="1" applyBorder="1" applyAlignment="1">
      <alignment horizontal="center" wrapText="1"/>
    </xf>
    <xf numFmtId="0" fontId="4" fillId="0" borderId="28" xfId="50" applyFont="1" applyFill="1" applyBorder="1" applyAlignment="1">
      <alignment wrapText="1"/>
    </xf>
    <xf numFmtId="0" fontId="4" fillId="0" borderId="28" xfId="50" applyFont="1" applyFill="1" applyBorder="1" applyAlignment="1">
      <alignment horizontal="center" wrapText="1"/>
    </xf>
    <xf numFmtId="0" fontId="4" fillId="0" borderId="29" xfId="50" applyFont="1" applyFill="1" applyBorder="1" applyAlignment="1">
      <alignment wrapText="1"/>
    </xf>
    <xf numFmtId="0" fontId="4" fillId="0" borderId="29" xfId="50" applyFont="1" applyFill="1" applyBorder="1" applyAlignment="1">
      <alignment horizontal="center" wrapText="1"/>
    </xf>
    <xf numFmtId="0" fontId="4" fillId="0" borderId="29" xfId="51" applyFont="1" applyFill="1" applyBorder="1" applyAlignment="1">
      <alignment wrapText="1"/>
    </xf>
    <xf numFmtId="0" fontId="4" fillId="0" borderId="29" xfId="0" applyFont="1" applyFill="1" applyBorder="1" applyAlignment="1">
      <alignment wrapText="1"/>
    </xf>
    <xf numFmtId="0" fontId="4" fillId="0" borderId="29" xfId="0" applyFont="1" applyFill="1" applyBorder="1" applyAlignment="1">
      <alignment horizontal="center" wrapText="1"/>
    </xf>
    <xf numFmtId="0" fontId="17" fillId="0" borderId="0" xfId="50" applyFont="1" applyFill="1" applyAlignment="1">
      <alignment wrapText="1"/>
    </xf>
    <xf numFmtId="0" fontId="4" fillId="0" borderId="29" xfId="51" applyFont="1" applyFill="1" applyBorder="1" applyAlignment="1">
      <alignment horizontal="center" wrapText="1"/>
    </xf>
    <xf numFmtId="0" fontId="4" fillId="0" borderId="32" xfId="50" applyFont="1" applyFill="1" applyBorder="1" applyAlignment="1">
      <alignment horizontal="center" wrapText="1"/>
    </xf>
    <xf numFmtId="1" fontId="87" fillId="6" borderId="25" xfId="0" applyNumberFormat="1" applyFont="1" applyFill="1" applyBorder="1" applyAlignment="1">
      <alignment wrapText="1"/>
    </xf>
    <xf numFmtId="0" fontId="89" fillId="0" borderId="0" xfId="0" applyFont="1" applyAlignment="1">
      <alignment wrapText="1"/>
    </xf>
    <xf numFmtId="0" fontId="4" fillId="0" borderId="48" xfId="0" applyFont="1" applyFill="1" applyBorder="1" applyAlignment="1">
      <alignment wrapText="1"/>
    </xf>
    <xf numFmtId="0" fontId="4" fillId="0" borderId="49" xfId="0" applyFont="1" applyFill="1" applyBorder="1" applyAlignment="1">
      <alignment horizontal="center" wrapText="1"/>
    </xf>
    <xf numFmtId="0" fontId="4" fillId="0" borderId="45" xfId="0" applyFont="1" applyFill="1" applyBorder="1" applyAlignment="1">
      <alignment wrapText="1"/>
    </xf>
    <xf numFmtId="0" fontId="4" fillId="0" borderId="47" xfId="0" applyFont="1" applyFill="1" applyBorder="1" applyAlignment="1">
      <alignment horizontal="center" wrapText="1"/>
    </xf>
    <xf numFmtId="0" fontId="4" fillId="0" borderId="72" xfId="0" applyFont="1" applyFill="1" applyBorder="1" applyAlignment="1">
      <alignment wrapText="1"/>
    </xf>
    <xf numFmtId="0" fontId="4" fillId="0" borderId="52" xfId="50" applyFont="1" applyFill="1" applyBorder="1" applyAlignment="1">
      <alignment horizontal="center" wrapText="1"/>
    </xf>
    <xf numFmtId="0" fontId="4" fillId="0" borderId="48" xfId="51" applyFont="1" applyFill="1" applyBorder="1" applyAlignment="1">
      <alignment vertical="center" wrapText="1"/>
    </xf>
    <xf numFmtId="0" fontId="4" fillId="0" borderId="49" xfId="50" applyFont="1" applyFill="1" applyBorder="1" applyAlignment="1">
      <alignment horizontal="center" wrapText="1"/>
    </xf>
    <xf numFmtId="0" fontId="4" fillId="0" borderId="45" xfId="51" applyFont="1" applyFill="1" applyBorder="1" applyAlignment="1">
      <alignment vertical="center" wrapText="1"/>
    </xf>
    <xf numFmtId="0" fontId="4" fillId="0" borderId="47" xfId="50" applyFont="1" applyFill="1" applyBorder="1" applyAlignment="1">
      <alignment horizontal="center" wrapText="1"/>
    </xf>
    <xf numFmtId="0" fontId="4" fillId="0" borderId="72" xfId="51" applyFont="1" applyFill="1" applyBorder="1" applyAlignment="1">
      <alignment vertical="center" wrapText="1"/>
    </xf>
    <xf numFmtId="0" fontId="4" fillId="0" borderId="51" xfId="51" applyFont="1" applyFill="1" applyBorder="1" applyAlignment="1">
      <alignment vertical="center" wrapText="1"/>
    </xf>
    <xf numFmtId="0" fontId="4" fillId="0" borderId="56" xfId="50" applyFont="1" applyFill="1" applyBorder="1" applyAlignment="1">
      <alignment horizontal="center" wrapText="1"/>
    </xf>
    <xf numFmtId="0" fontId="85" fillId="29" borderId="13" xfId="0" applyFont="1" applyFill="1" applyBorder="1" applyAlignment="1">
      <alignment horizontal="center" wrapText="1"/>
    </xf>
    <xf numFmtId="1" fontId="85" fillId="29" borderId="13" xfId="0" applyNumberFormat="1" applyFont="1" applyFill="1" applyBorder="1" applyAlignment="1">
      <alignment horizontal="center" wrapText="1"/>
    </xf>
    <xf numFmtId="1" fontId="87" fillId="41" borderId="22" xfId="0" applyNumberFormat="1" applyFont="1" applyFill="1" applyBorder="1" applyAlignment="1">
      <alignment wrapText="1"/>
    </xf>
    <xf numFmtId="0" fontId="0" fillId="29" borderId="0" xfId="0" applyFill="1" applyProtection="1">
      <protection hidden="1"/>
    </xf>
    <xf numFmtId="0" fontId="0" fillId="30" borderId="0" xfId="0" applyFill="1" applyProtection="1">
      <protection hidden="1"/>
    </xf>
    <xf numFmtId="0" fontId="86" fillId="30" borderId="0" xfId="0" applyFont="1" applyFill="1" applyAlignment="1">
      <alignment wrapText="1"/>
    </xf>
    <xf numFmtId="0" fontId="0" fillId="19" borderId="0" xfId="0" applyFill="1" applyProtection="1">
      <protection hidden="1"/>
    </xf>
    <xf numFmtId="0" fontId="86" fillId="19" borderId="0" xfId="0" applyFont="1" applyFill="1" applyBorder="1" applyAlignment="1">
      <alignment horizontal="center" vertical="center" wrapText="1"/>
    </xf>
    <xf numFmtId="0" fontId="86" fillId="19" borderId="0" xfId="0" applyFont="1" applyFill="1" applyBorder="1" applyAlignment="1">
      <alignment horizontal="center" wrapText="1"/>
    </xf>
    <xf numFmtId="0" fontId="86" fillId="19" borderId="0" xfId="0" applyFont="1" applyFill="1" applyAlignment="1">
      <alignment wrapText="1"/>
    </xf>
    <xf numFmtId="0" fontId="86" fillId="0" borderId="24" xfId="0" applyFont="1" applyBorder="1" applyAlignment="1">
      <alignment horizontal="center" wrapText="1"/>
    </xf>
    <xf numFmtId="0" fontId="86" fillId="0" borderId="22" xfId="0" applyFont="1" applyBorder="1" applyAlignment="1">
      <alignment horizontal="center" wrapText="1"/>
    </xf>
    <xf numFmtId="0" fontId="86" fillId="0" borderId="25" xfId="0" applyFont="1" applyBorder="1" applyAlignment="1">
      <alignment horizontal="center" wrapText="1"/>
    </xf>
    <xf numFmtId="0" fontId="0" fillId="30" borderId="0" xfId="0" applyFill="1" applyAlignment="1" applyProtection="1">
      <protection hidden="1"/>
    </xf>
    <xf numFmtId="49" fontId="16" fillId="19" borderId="48" xfId="9" applyNumberFormat="1" applyFont="1" applyFill="1" applyBorder="1" applyAlignment="1">
      <alignment horizontal="center"/>
    </xf>
    <xf numFmtId="0" fontId="90" fillId="19" borderId="45" xfId="9" applyFont="1" applyFill="1" applyBorder="1" applyAlignment="1">
      <alignment horizontal="center" vertical="center" wrapText="1"/>
    </xf>
    <xf numFmtId="0" fontId="90" fillId="19" borderId="13" xfId="3" applyFont="1" applyFill="1" applyBorder="1" applyAlignment="1">
      <alignment horizontal="center" vertical="center"/>
    </xf>
    <xf numFmtId="0" fontId="90" fillId="19" borderId="13" xfId="9" applyFont="1" applyFill="1" applyBorder="1" applyAlignment="1">
      <alignment horizontal="center" vertical="top"/>
    </xf>
    <xf numFmtId="0" fontId="90" fillId="19" borderId="57" xfId="3" applyFont="1" applyFill="1" applyBorder="1" applyAlignment="1">
      <alignment horizontal="center"/>
    </xf>
    <xf numFmtId="0" fontId="90" fillId="19" borderId="45" xfId="9" applyFont="1" applyFill="1" applyBorder="1" applyAlignment="1">
      <alignment horizontal="center" wrapText="1"/>
    </xf>
    <xf numFmtId="0" fontId="16" fillId="19" borderId="13" xfId="9" applyFont="1" applyFill="1" applyBorder="1" applyAlignment="1">
      <alignment horizontal="center" vertical="top"/>
    </xf>
    <xf numFmtId="0" fontId="90" fillId="19" borderId="13" xfId="9" applyFont="1" applyFill="1" applyBorder="1" applyAlignment="1">
      <alignment horizontal="center" wrapText="1"/>
    </xf>
    <xf numFmtId="0" fontId="16" fillId="19" borderId="13" xfId="3" applyFont="1" applyFill="1" applyBorder="1" applyAlignment="1">
      <alignment horizontal="center"/>
    </xf>
    <xf numFmtId="0" fontId="90" fillId="19" borderId="48" xfId="9" applyFont="1" applyFill="1" applyBorder="1" applyAlignment="1">
      <alignment horizontal="center" vertical="center" wrapText="1"/>
    </xf>
    <xf numFmtId="0" fontId="90" fillId="19" borderId="12" xfId="3" applyFont="1" applyFill="1" applyBorder="1" applyAlignment="1">
      <alignment horizontal="center" vertical="center"/>
    </xf>
    <xf numFmtId="0" fontId="90" fillId="19" borderId="57" xfId="9" applyFont="1" applyFill="1" applyBorder="1" applyAlignment="1">
      <alignment horizontal="center"/>
    </xf>
    <xf numFmtId="0" fontId="90" fillId="19" borderId="13" xfId="9" applyFont="1" applyFill="1" applyBorder="1" applyAlignment="1">
      <alignment horizontal="center" vertical="center"/>
    </xf>
    <xf numFmtId="0" fontId="90" fillId="19" borderId="13" xfId="9" applyFont="1" applyFill="1" applyBorder="1" applyAlignment="1">
      <alignment horizontal="center" vertical="top" wrapText="1"/>
    </xf>
    <xf numFmtId="0" fontId="16" fillId="19" borderId="58" xfId="3" applyFont="1" applyFill="1" applyBorder="1" applyAlignment="1">
      <alignment horizontal="center" vertical="center"/>
    </xf>
    <xf numFmtId="0" fontId="16" fillId="19" borderId="57" xfId="3" applyFont="1" applyFill="1" applyBorder="1" applyAlignment="1">
      <alignment horizontal="center" vertical="center"/>
    </xf>
    <xf numFmtId="0" fontId="16" fillId="19" borderId="45" xfId="9" applyFont="1" applyFill="1" applyBorder="1" applyAlignment="1">
      <alignment horizontal="center" vertical="top"/>
    </xf>
    <xf numFmtId="0" fontId="90" fillId="19" borderId="45" xfId="9" applyFont="1" applyFill="1" applyBorder="1" applyAlignment="1">
      <alignment horizontal="center" vertical="top"/>
    </xf>
    <xf numFmtId="0" fontId="90" fillId="19" borderId="13" xfId="3" applyFont="1" applyFill="1" applyBorder="1" applyAlignment="1">
      <alignment horizontal="center"/>
    </xf>
    <xf numFmtId="0" fontId="16" fillId="19" borderId="51" xfId="9" applyFont="1" applyFill="1" applyBorder="1" applyAlignment="1">
      <alignment horizontal="center" vertical="center" wrapText="1"/>
    </xf>
    <xf numFmtId="0" fontId="90" fillId="19" borderId="48" xfId="9" applyFont="1" applyFill="1" applyBorder="1" applyAlignment="1">
      <alignment horizontal="center" vertical="top"/>
    </xf>
    <xf numFmtId="0" fontId="71" fillId="19" borderId="12" xfId="9" applyFont="1" applyFill="1" applyBorder="1" applyAlignment="1">
      <alignment horizontal="center" vertical="top"/>
    </xf>
    <xf numFmtId="0" fontId="16" fillId="19" borderId="58" xfId="3" applyFont="1" applyFill="1" applyBorder="1" applyAlignment="1">
      <alignment horizontal="center"/>
    </xf>
    <xf numFmtId="0" fontId="90" fillId="19" borderId="57" xfId="3" applyFont="1" applyFill="1" applyBorder="1" applyAlignment="1">
      <alignment horizontal="center" vertical="center"/>
    </xf>
    <xf numFmtId="0" fontId="90" fillId="19" borderId="51" xfId="9" applyFont="1" applyFill="1" applyBorder="1" applyAlignment="1">
      <alignment horizontal="center" wrapText="1"/>
    </xf>
    <xf numFmtId="0" fontId="90" fillId="19" borderId="14" xfId="3" applyFont="1" applyFill="1" applyBorder="1" applyAlignment="1">
      <alignment horizontal="center" vertical="center"/>
    </xf>
    <xf numFmtId="0" fontId="90" fillId="19" borderId="14" xfId="9" applyFont="1" applyFill="1" applyBorder="1" applyAlignment="1">
      <alignment horizontal="center" wrapText="1"/>
    </xf>
    <xf numFmtId="0" fontId="90" fillId="19" borderId="59" xfId="3" applyFont="1" applyFill="1" applyBorder="1" applyAlignment="1">
      <alignment horizontal="center" vertical="center"/>
    </xf>
    <xf numFmtId="0" fontId="16" fillId="19" borderId="14" xfId="9" applyFont="1" applyFill="1" applyBorder="1" applyAlignment="1">
      <alignment horizontal="center" vertical="center" wrapText="1"/>
    </xf>
    <xf numFmtId="0" fontId="16" fillId="19" borderId="59" xfId="3" applyFont="1" applyFill="1" applyBorder="1" applyAlignment="1">
      <alignment horizontal="center" vertical="center"/>
    </xf>
    <xf numFmtId="0" fontId="16" fillId="19" borderId="13" xfId="9" applyFont="1" applyFill="1" applyBorder="1" applyAlignment="1">
      <alignment horizontal="center" vertical="top" wrapText="1"/>
    </xf>
    <xf numFmtId="0" fontId="16" fillId="19" borderId="48" xfId="9" applyFont="1" applyFill="1" applyBorder="1" applyAlignment="1">
      <alignment horizontal="center" vertical="top"/>
    </xf>
    <xf numFmtId="0" fontId="16" fillId="19" borderId="12" xfId="9" applyFont="1" applyFill="1" applyBorder="1" applyAlignment="1">
      <alignment horizontal="center" vertical="top"/>
    </xf>
    <xf numFmtId="49" fontId="16" fillId="19" borderId="72" xfId="9" applyNumberFormat="1" applyFont="1" applyFill="1" applyBorder="1" applyAlignment="1">
      <alignment horizontal="center"/>
    </xf>
    <xf numFmtId="49" fontId="16" fillId="19" borderId="16" xfId="9" applyNumberFormat="1" applyFont="1" applyFill="1" applyBorder="1" applyAlignment="1">
      <alignment horizontal="center"/>
    </xf>
    <xf numFmtId="49" fontId="16" fillId="19" borderId="15" xfId="9" applyNumberFormat="1" applyFont="1" applyFill="1" applyBorder="1" applyAlignment="1">
      <alignment horizontal="center"/>
    </xf>
    <xf numFmtId="49" fontId="16" fillId="19" borderId="60" xfId="9" applyNumberFormat="1" applyFont="1" applyFill="1" applyBorder="1" applyAlignment="1">
      <alignment horizontal="center"/>
    </xf>
    <xf numFmtId="49" fontId="16" fillId="19" borderId="14" xfId="9" applyNumberFormat="1" applyFont="1" applyFill="1" applyBorder="1" applyAlignment="1">
      <alignment horizontal="center"/>
    </xf>
    <xf numFmtId="0" fontId="16" fillId="0" borderId="48" xfId="9" applyFont="1" applyBorder="1" applyAlignment="1">
      <alignment horizontal="center"/>
    </xf>
    <xf numFmtId="0" fontId="16" fillId="19" borderId="15" xfId="9" applyFont="1" applyFill="1" applyBorder="1" applyAlignment="1">
      <alignment horizontal="center"/>
    </xf>
    <xf numFmtId="0" fontId="16" fillId="19" borderId="16" xfId="9" applyFont="1" applyFill="1" applyBorder="1" applyAlignment="1">
      <alignment horizontal="center"/>
    </xf>
    <xf numFmtId="0" fontId="16" fillId="0" borderId="72" xfId="9" applyFont="1" applyBorder="1" applyAlignment="1">
      <alignment horizontal="center"/>
    </xf>
    <xf numFmtId="0" fontId="16" fillId="0" borderId="12" xfId="9" applyFont="1" applyFill="1" applyBorder="1" applyAlignment="1">
      <alignment horizontal="center" vertical="center"/>
    </xf>
    <xf numFmtId="0" fontId="16" fillId="0" borderId="14" xfId="9" applyFont="1" applyFill="1" applyBorder="1" applyAlignment="1">
      <alignment horizontal="center" vertical="center"/>
    </xf>
    <xf numFmtId="0" fontId="16" fillId="0" borderId="18" xfId="0" applyFont="1" applyBorder="1" applyAlignment="1" applyProtection="1">
      <alignment horizontal="center" vertical="center"/>
      <protection hidden="1"/>
    </xf>
    <xf numFmtId="179" fontId="78" fillId="0" borderId="71" xfId="0" applyNumberFormat="1" applyFont="1" applyBorder="1" applyAlignment="1" applyProtection="1">
      <alignment horizontal="center" vertical="center" shrinkToFit="1"/>
      <protection hidden="1"/>
    </xf>
    <xf numFmtId="0" fontId="90" fillId="19" borderId="12" xfId="9" applyFont="1" applyFill="1" applyBorder="1" applyAlignment="1">
      <alignment horizontal="center" vertical="top"/>
    </xf>
    <xf numFmtId="0" fontId="90" fillId="19" borderId="58" xfId="9" applyFont="1" applyFill="1" applyBorder="1" applyAlignment="1">
      <alignment horizontal="center"/>
    </xf>
    <xf numFmtId="0" fontId="90" fillId="19" borderId="59" xfId="9" applyFont="1" applyFill="1" applyBorder="1" applyAlignment="1">
      <alignment horizontal="center" vertical="center"/>
    </xf>
    <xf numFmtId="0" fontId="90" fillId="19" borderId="14" xfId="9" applyFont="1" applyFill="1" applyBorder="1" applyAlignment="1">
      <alignment horizontal="center" vertical="center" wrapText="1"/>
    </xf>
    <xf numFmtId="0" fontId="15" fillId="35" borderId="69" xfId="4" applyFont="1" applyFill="1" applyBorder="1" applyAlignment="1" applyProtection="1">
      <alignment horizontal="left" vertical="center" wrapText="1"/>
      <protection hidden="1"/>
    </xf>
    <xf numFmtId="0" fontId="15" fillId="35" borderId="18" xfId="4" applyFont="1" applyFill="1" applyBorder="1" applyAlignment="1" applyProtection="1">
      <alignment horizontal="center" vertical="center" wrapText="1"/>
      <protection hidden="1"/>
    </xf>
    <xf numFmtId="169" fontId="15" fillId="35" borderId="71" xfId="4" applyNumberFormat="1" applyFont="1" applyFill="1" applyBorder="1" applyAlignment="1" applyProtection="1">
      <alignment horizontal="center" vertical="center" wrapText="1"/>
      <protection hidden="1"/>
    </xf>
    <xf numFmtId="0" fontId="78" fillId="0" borderId="51" xfId="0" applyFont="1" applyBorder="1" applyAlignment="1" applyProtection="1">
      <alignment horizontal="left" vertical="center" wrapText="1"/>
      <protection hidden="1"/>
    </xf>
    <xf numFmtId="0" fontId="16" fillId="0" borderId="14" xfId="0" applyFont="1" applyBorder="1" applyAlignment="1" applyProtection="1">
      <alignment horizontal="center" vertical="center"/>
      <protection hidden="1"/>
    </xf>
    <xf numFmtId="0" fontId="10" fillId="29" borderId="53" xfId="0" applyFont="1" applyFill="1" applyBorder="1" applyAlignment="1" applyProtection="1">
      <alignment horizontal="center" vertical="center"/>
      <protection hidden="1"/>
    </xf>
    <xf numFmtId="0" fontId="16" fillId="0" borderId="0" xfId="0" applyFont="1" applyBorder="1"/>
    <xf numFmtId="0" fontId="78" fillId="0" borderId="48" xfId="0" applyNumberFormat="1" applyFont="1" applyBorder="1" applyAlignment="1" applyProtection="1">
      <alignment horizontal="left" vertical="center" shrinkToFit="1"/>
      <protection hidden="1"/>
    </xf>
    <xf numFmtId="0" fontId="16" fillId="0" borderId="12" xfId="0" applyFont="1" applyBorder="1" applyAlignment="1" applyProtection="1">
      <alignment horizontal="center" vertical="center"/>
      <protection hidden="1"/>
    </xf>
    <xf numFmtId="179" fontId="78" fillId="0" borderId="12" xfId="0" applyNumberFormat="1" applyFont="1" applyBorder="1" applyAlignment="1" applyProtection="1">
      <alignment horizontal="center" vertical="center" shrinkToFit="1"/>
      <protection hidden="1"/>
    </xf>
    <xf numFmtId="179" fontId="78" fillId="0" borderId="58" xfId="0" applyNumberFormat="1" applyFont="1" applyBorder="1" applyAlignment="1" applyProtection="1">
      <alignment horizontal="center" vertical="center" shrinkToFit="1"/>
      <protection hidden="1"/>
    </xf>
    <xf numFmtId="0" fontId="78" fillId="0" borderId="14" xfId="0" applyFont="1" applyBorder="1" applyAlignment="1" applyProtection="1">
      <alignment horizontal="center" vertical="center" wrapText="1"/>
      <protection hidden="1"/>
    </xf>
    <xf numFmtId="179" fontId="78" fillId="0" borderId="14" xfId="0" applyNumberFormat="1" applyFont="1" applyBorder="1" applyAlignment="1" applyProtection="1">
      <alignment horizontal="center" vertical="center" shrinkToFit="1"/>
      <protection hidden="1"/>
    </xf>
    <xf numFmtId="0" fontId="15" fillId="0" borderId="47" xfId="9" applyFont="1" applyBorder="1" applyAlignment="1">
      <alignment horizontal="center" vertical="center"/>
    </xf>
    <xf numFmtId="0" fontId="15" fillId="0" borderId="47" xfId="9" applyFont="1" applyFill="1" applyBorder="1" applyAlignment="1">
      <alignment horizontal="center" vertical="center"/>
    </xf>
    <xf numFmtId="0" fontId="16" fillId="0" borderId="0" xfId="9" applyFont="1" applyBorder="1"/>
    <xf numFmtId="0" fontId="15" fillId="0" borderId="57" xfId="9" applyFont="1" applyFill="1" applyBorder="1" applyAlignment="1">
      <alignment horizontal="center" vertical="center"/>
    </xf>
    <xf numFmtId="0" fontId="15" fillId="0" borderId="57" xfId="9" applyFont="1" applyBorder="1" applyAlignment="1">
      <alignment horizontal="center" vertical="center"/>
    </xf>
    <xf numFmtId="0" fontId="15" fillId="0" borderId="59" xfId="9" applyFont="1" applyBorder="1" applyAlignment="1">
      <alignment horizontal="center" vertical="center"/>
    </xf>
    <xf numFmtId="0" fontId="16" fillId="0" borderId="4" xfId="9" applyFont="1" applyBorder="1"/>
    <xf numFmtId="0" fontId="16" fillId="0" borderId="5" xfId="9" applyFont="1" applyBorder="1" applyAlignment="1">
      <alignment horizontal="center"/>
    </xf>
    <xf numFmtId="0" fontId="16" fillId="0" borderId="6" xfId="9" applyFont="1" applyBorder="1"/>
    <xf numFmtId="0" fontId="16" fillId="0" borderId="8" xfId="9" applyFont="1" applyBorder="1" applyAlignment="1">
      <alignment horizontal="center"/>
    </xf>
    <xf numFmtId="0" fontId="15" fillId="0" borderId="65" xfId="9" applyFont="1" applyBorder="1" applyAlignment="1">
      <alignment horizontal="center" vertical="center"/>
    </xf>
    <xf numFmtId="0" fontId="15" fillId="19" borderId="58" xfId="9" applyFont="1" applyFill="1" applyBorder="1" applyAlignment="1">
      <alignment horizontal="center" vertical="center"/>
    </xf>
    <xf numFmtId="0" fontId="15" fillId="19" borderId="57" xfId="9" applyFont="1" applyFill="1" applyBorder="1" applyAlignment="1">
      <alignment horizontal="center" vertical="center"/>
    </xf>
    <xf numFmtId="0" fontId="15" fillId="19" borderId="59" xfId="9" applyFont="1" applyFill="1" applyBorder="1" applyAlignment="1">
      <alignment horizontal="center" vertical="center"/>
    </xf>
    <xf numFmtId="0" fontId="16" fillId="19" borderId="0" xfId="9" applyFont="1" applyFill="1"/>
    <xf numFmtId="0" fontId="15" fillId="19" borderId="29" xfId="9" applyFont="1" applyFill="1" applyBorder="1" applyAlignment="1">
      <alignment horizontal="center" vertical="center" wrapText="1"/>
    </xf>
    <xf numFmtId="0" fontId="15" fillId="19" borderId="32" xfId="9" applyFont="1" applyFill="1" applyBorder="1" applyAlignment="1">
      <alignment horizontal="center" vertical="center" wrapText="1"/>
    </xf>
    <xf numFmtId="0" fontId="15" fillId="0" borderId="40" xfId="9" applyFont="1" applyFill="1" applyBorder="1" applyAlignment="1">
      <alignment horizontal="center" vertical="center"/>
    </xf>
    <xf numFmtId="0" fontId="15" fillId="0" borderId="90" xfId="9" applyFont="1" applyBorder="1" applyAlignment="1">
      <alignment horizontal="center" vertical="center"/>
    </xf>
    <xf numFmtId="0" fontId="16" fillId="11" borderId="10" xfId="9" applyFont="1" applyFill="1" applyBorder="1" applyAlignment="1">
      <alignment horizontal="center"/>
    </xf>
    <xf numFmtId="0" fontId="15" fillId="0" borderId="58" xfId="9" applyFont="1" applyBorder="1" applyAlignment="1">
      <alignment horizontal="center" vertical="center"/>
    </xf>
    <xf numFmtId="0" fontId="15" fillId="19" borderId="48" xfId="9" applyFont="1" applyFill="1" applyBorder="1" applyAlignment="1">
      <alignment vertical="center"/>
    </xf>
    <xf numFmtId="0" fontId="15" fillId="19" borderId="45" xfId="9" applyFont="1" applyFill="1" applyBorder="1" applyAlignment="1">
      <alignment vertical="center"/>
    </xf>
    <xf numFmtId="0" fontId="15" fillId="19" borderId="51" xfId="9" applyFont="1" applyFill="1" applyBorder="1" applyAlignment="1">
      <alignment vertical="center" wrapText="1"/>
    </xf>
    <xf numFmtId="0" fontId="15" fillId="19" borderId="65" xfId="9" applyFont="1" applyFill="1" applyBorder="1" applyAlignment="1">
      <alignment horizontal="center" vertical="center"/>
    </xf>
    <xf numFmtId="0" fontId="16" fillId="19" borderId="0" xfId="9" applyFont="1" applyFill="1" applyAlignment="1">
      <alignment horizontal="center" vertical="center"/>
    </xf>
    <xf numFmtId="0" fontId="15" fillId="16" borderId="57" xfId="9" applyFont="1" applyFill="1" applyBorder="1" applyAlignment="1">
      <alignment horizontal="center" vertical="center"/>
    </xf>
    <xf numFmtId="0" fontId="15" fillId="0" borderId="40" xfId="9" applyFont="1" applyBorder="1" applyAlignment="1">
      <alignment horizontal="center" vertical="center"/>
    </xf>
    <xf numFmtId="0" fontId="16" fillId="0" borderId="7" xfId="9" applyFont="1" applyBorder="1"/>
    <xf numFmtId="0" fontId="16" fillId="0" borderId="8" xfId="9" applyFont="1" applyBorder="1"/>
    <xf numFmtId="0" fontId="15" fillId="0" borderId="48" xfId="9" applyFont="1" applyBorder="1" applyAlignment="1">
      <alignment vertical="center" wrapText="1"/>
    </xf>
    <xf numFmtId="0" fontId="15" fillId="0" borderId="45" xfId="9" applyFont="1" applyBorder="1" applyAlignment="1">
      <alignment vertical="center"/>
    </xf>
    <xf numFmtId="0" fontId="15" fillId="0" borderId="45" xfId="9" applyFont="1" applyBorder="1" applyAlignment="1">
      <alignment vertical="center" wrapText="1"/>
    </xf>
    <xf numFmtId="0" fontId="78" fillId="0" borderId="45" xfId="0" applyNumberFormat="1" applyFont="1" applyBorder="1" applyAlignment="1" applyProtection="1">
      <alignment horizontal="left" vertical="center" wrapText="1"/>
      <protection hidden="1"/>
    </xf>
    <xf numFmtId="0" fontId="16" fillId="29" borderId="0" xfId="0" applyFont="1" applyFill="1"/>
    <xf numFmtId="49" fontId="15" fillId="19" borderId="13" xfId="9" applyNumberFormat="1" applyFont="1" applyFill="1" applyBorder="1" applyAlignment="1" applyProtection="1">
      <alignment horizontal="center" vertical="center"/>
      <protection locked="0"/>
    </xf>
    <xf numFmtId="49" fontId="15" fillId="19" borderId="15" xfId="9" applyNumberFormat="1" applyFont="1" applyFill="1" applyBorder="1" applyAlignment="1" applyProtection="1">
      <alignment horizontal="center" vertical="center"/>
      <protection locked="0"/>
    </xf>
    <xf numFmtId="0" fontId="15" fillId="0" borderId="48" xfId="9" applyFont="1" applyFill="1" applyBorder="1" applyAlignment="1">
      <alignment horizontal="center" vertical="center" wrapText="1"/>
    </xf>
    <xf numFmtId="0" fontId="15" fillId="0" borderId="45" xfId="9" applyFont="1" applyFill="1" applyBorder="1" applyAlignment="1">
      <alignment horizontal="center" vertical="center" wrapText="1"/>
    </xf>
    <xf numFmtId="49" fontId="15" fillId="0" borderId="45" xfId="9" applyNumberFormat="1" applyFont="1" applyFill="1" applyBorder="1" applyAlignment="1" applyProtection="1">
      <alignment horizontal="center" vertical="center"/>
      <protection locked="0"/>
    </xf>
    <xf numFmtId="0" fontId="15" fillId="0" borderId="60" xfId="9" applyFont="1" applyFill="1" applyBorder="1" applyAlignment="1">
      <alignment horizontal="center" vertical="center" wrapText="1"/>
    </xf>
    <xf numFmtId="0" fontId="15" fillId="0" borderId="51" xfId="9" applyFont="1" applyFill="1" applyBorder="1" applyAlignment="1">
      <alignment horizontal="center" vertical="center" wrapText="1"/>
    </xf>
    <xf numFmtId="0" fontId="15" fillId="19" borderId="72" xfId="9" applyFont="1" applyFill="1" applyBorder="1" applyAlignment="1">
      <alignment horizontal="center" vertical="center" wrapText="1"/>
    </xf>
    <xf numFmtId="0" fontId="92" fillId="0" borderId="0" xfId="12" applyFont="1" applyProtection="1">
      <protection hidden="1"/>
    </xf>
    <xf numFmtId="49" fontId="19" fillId="0" borderId="12" xfId="9" applyNumberFormat="1" applyFont="1" applyBorder="1" applyAlignment="1" applyProtection="1">
      <alignment horizontal="center" vertical="center"/>
      <protection hidden="1"/>
    </xf>
    <xf numFmtId="168" fontId="19" fillId="0" borderId="58" xfId="9" applyNumberFormat="1" applyFont="1" applyFill="1" applyBorder="1" applyAlignment="1" applyProtection="1">
      <alignment horizontal="center" vertical="center" wrapText="1" shrinkToFit="1"/>
      <protection hidden="1"/>
    </xf>
    <xf numFmtId="49" fontId="19" fillId="0" borderId="13" xfId="9" applyNumberFormat="1" applyFont="1" applyBorder="1" applyAlignment="1" applyProtection="1">
      <alignment horizontal="center" vertical="center"/>
      <protection hidden="1"/>
    </xf>
    <xf numFmtId="168" fontId="19" fillId="0" borderId="57" xfId="9" applyNumberFormat="1" applyFont="1" applyFill="1" applyBorder="1" applyAlignment="1" applyProtection="1">
      <alignment horizontal="center" vertical="center" wrapText="1" shrinkToFit="1"/>
      <protection hidden="1"/>
    </xf>
    <xf numFmtId="49" fontId="19" fillId="0" borderId="14" xfId="9" applyNumberFormat="1" applyFont="1" applyBorder="1" applyAlignment="1" applyProtection="1">
      <alignment horizontal="center" vertical="center"/>
      <protection hidden="1"/>
    </xf>
    <xf numFmtId="168" fontId="19" fillId="0" borderId="59" xfId="9" applyNumberFormat="1" applyFont="1" applyFill="1" applyBorder="1" applyAlignment="1" applyProtection="1">
      <alignment horizontal="center" vertical="center" wrapText="1" shrinkToFit="1"/>
      <protection hidden="1"/>
    </xf>
    <xf numFmtId="0" fontId="19" fillId="0" borderId="0" xfId="9" applyFont="1" applyProtection="1">
      <protection hidden="1"/>
    </xf>
    <xf numFmtId="0" fontId="19" fillId="0" borderId="0" xfId="9" applyFont="1" applyAlignment="1" applyProtection="1">
      <alignment horizontal="center" vertical="center"/>
      <protection hidden="1"/>
    </xf>
    <xf numFmtId="49" fontId="19" fillId="0" borderId="15" xfId="9" applyNumberFormat="1" applyFont="1" applyBorder="1" applyAlignment="1" applyProtection="1">
      <alignment horizontal="center" vertical="center"/>
      <protection hidden="1"/>
    </xf>
    <xf numFmtId="168" fontId="19" fillId="0" borderId="65" xfId="9" applyNumberFormat="1" applyFont="1" applyFill="1" applyBorder="1" applyAlignment="1" applyProtection="1">
      <alignment horizontal="center" vertical="center" wrapText="1" shrinkToFit="1"/>
      <protection hidden="1"/>
    </xf>
    <xf numFmtId="49" fontId="19" fillId="0" borderId="16" xfId="9" applyNumberFormat="1" applyFont="1" applyBorder="1" applyAlignment="1" applyProtection="1">
      <alignment horizontal="center" vertical="center"/>
      <protection hidden="1"/>
    </xf>
    <xf numFmtId="168" fontId="19" fillId="0" borderId="40" xfId="9" applyNumberFormat="1" applyFont="1" applyFill="1" applyBorder="1" applyAlignment="1" applyProtection="1">
      <alignment horizontal="center" vertical="center" wrapText="1" shrinkToFit="1"/>
      <protection hidden="1"/>
    </xf>
    <xf numFmtId="0" fontId="15" fillId="19" borderId="36" xfId="9" applyFont="1" applyFill="1" applyBorder="1" applyAlignment="1">
      <alignment horizontal="center" vertical="center" wrapText="1"/>
    </xf>
    <xf numFmtId="0" fontId="15" fillId="19" borderId="30" xfId="9" applyFont="1" applyFill="1" applyBorder="1" applyAlignment="1">
      <alignment horizontal="center" vertical="center" wrapText="1"/>
    </xf>
    <xf numFmtId="0" fontId="15" fillId="19" borderId="63" xfId="9" applyFont="1" applyFill="1" applyBorder="1" applyAlignment="1">
      <alignment horizontal="center" vertical="center" wrapText="1"/>
    </xf>
    <xf numFmtId="0" fontId="15" fillId="19" borderId="9" xfId="9" applyFont="1" applyFill="1" applyBorder="1" applyAlignment="1">
      <alignment horizontal="center" vertical="center" wrapText="1"/>
    </xf>
    <xf numFmtId="0" fontId="16" fillId="19" borderId="7" xfId="9" applyFont="1" applyFill="1" applyBorder="1"/>
    <xf numFmtId="0" fontId="16" fillId="19" borderId="8" xfId="9" applyFont="1" applyFill="1" applyBorder="1"/>
    <xf numFmtId="0" fontId="15" fillId="19" borderId="35" xfId="9" applyFont="1" applyFill="1" applyBorder="1" applyAlignment="1">
      <alignment horizontal="center" vertical="center" wrapText="1"/>
    </xf>
    <xf numFmtId="0" fontId="15" fillId="19" borderId="37" xfId="9" applyFont="1" applyFill="1" applyBorder="1" applyAlignment="1">
      <alignment horizontal="center" vertical="center" wrapText="1"/>
    </xf>
    <xf numFmtId="0" fontId="16" fillId="19" borderId="6" xfId="9" applyFont="1" applyFill="1" applyBorder="1"/>
    <xf numFmtId="0" fontId="47" fillId="19" borderId="63" xfId="6" applyNumberFormat="1" applyFont="1" applyFill="1" applyBorder="1" applyAlignment="1">
      <alignment horizontal="center" vertical="center" wrapText="1"/>
    </xf>
    <xf numFmtId="0" fontId="16" fillId="19" borderId="9" xfId="6" applyFont="1" applyFill="1" applyBorder="1" applyAlignment="1">
      <alignment horizontal="center" vertical="center" wrapText="1"/>
    </xf>
    <xf numFmtId="0" fontId="47" fillId="19" borderId="63" xfId="13" applyFont="1" applyFill="1" applyBorder="1" applyAlignment="1">
      <alignment horizontal="center" vertical="center"/>
    </xf>
    <xf numFmtId="0" fontId="16" fillId="19" borderId="9" xfId="13" applyFont="1" applyFill="1" applyBorder="1" applyAlignment="1">
      <alignment horizontal="center" vertical="center"/>
    </xf>
    <xf numFmtId="0" fontId="47" fillId="19" borderId="9" xfId="14" applyFont="1" applyFill="1" applyBorder="1" applyAlignment="1">
      <alignment horizontal="center" vertical="center"/>
    </xf>
    <xf numFmtId="0" fontId="16" fillId="19" borderId="53" xfId="14" applyFont="1" applyFill="1" applyBorder="1" applyAlignment="1">
      <alignment horizontal="center" vertical="center"/>
    </xf>
    <xf numFmtId="0" fontId="16" fillId="19" borderId="48" xfId="16" applyFont="1" applyFill="1" applyBorder="1" applyAlignment="1">
      <alignment horizontal="center" vertical="center"/>
    </xf>
    <xf numFmtId="0" fontId="16" fillId="19" borderId="12" xfId="16" applyFont="1" applyFill="1" applyBorder="1" applyAlignment="1">
      <alignment horizontal="center" vertical="center"/>
    </xf>
    <xf numFmtId="0" fontId="16" fillId="19" borderId="12" xfId="17" applyFont="1" applyFill="1" applyBorder="1" applyAlignment="1">
      <alignment horizontal="center" vertical="center"/>
    </xf>
    <xf numFmtId="0" fontId="16" fillId="19" borderId="58" xfId="17" applyFont="1" applyFill="1" applyBorder="1" applyAlignment="1">
      <alignment horizontal="center" vertical="center"/>
    </xf>
    <xf numFmtId="0" fontId="16" fillId="19" borderId="51" xfId="17" applyFont="1" applyFill="1" applyBorder="1" applyAlignment="1">
      <alignment horizontal="center" vertical="center"/>
    </xf>
    <xf numFmtId="0" fontId="16" fillId="19" borderId="14" xfId="16" applyFont="1" applyFill="1" applyBorder="1" applyAlignment="1">
      <alignment horizontal="center" vertical="center"/>
    </xf>
    <xf numFmtId="0" fontId="16" fillId="19" borderId="14" xfId="17" applyFont="1" applyFill="1" applyBorder="1" applyAlignment="1">
      <alignment horizontal="center" vertical="center"/>
    </xf>
    <xf numFmtId="0" fontId="16" fillId="19" borderId="59" xfId="17" applyFont="1" applyFill="1" applyBorder="1" applyAlignment="1">
      <alignment horizontal="center" vertical="center"/>
    </xf>
    <xf numFmtId="0" fontId="16" fillId="19" borderId="48" xfId="37" applyFont="1" applyFill="1" applyBorder="1" applyAlignment="1">
      <alignment horizontal="center" vertical="center" wrapText="1"/>
    </xf>
    <xf numFmtId="0" fontId="16" fillId="19" borderId="12" xfId="37" applyFont="1" applyFill="1" applyBorder="1" applyAlignment="1">
      <alignment horizontal="center" vertical="center" wrapText="1"/>
    </xf>
    <xf numFmtId="0" fontId="16" fillId="19" borderId="58" xfId="31" applyFont="1" applyFill="1" applyBorder="1" applyAlignment="1">
      <alignment horizontal="center" vertical="center" wrapText="1"/>
    </xf>
    <xf numFmtId="0" fontId="16" fillId="19" borderId="45" xfId="37" applyFont="1" applyFill="1" applyBorder="1" applyAlignment="1">
      <alignment horizontal="center" vertical="center" wrapText="1"/>
    </xf>
    <xf numFmtId="0" fontId="16" fillId="19" borderId="57" xfId="31" applyFont="1" applyFill="1" applyBorder="1" applyAlignment="1">
      <alignment horizontal="center" vertical="center" wrapText="1"/>
    </xf>
    <xf numFmtId="0" fontId="16" fillId="19" borderId="45" xfId="38" applyFont="1" applyFill="1" applyBorder="1" applyAlignment="1">
      <alignment horizontal="center" vertical="center"/>
    </xf>
    <xf numFmtId="0" fontId="16" fillId="19" borderId="57" xfId="37" applyFont="1" applyFill="1" applyBorder="1" applyAlignment="1">
      <alignment horizontal="center" vertical="center" wrapText="1"/>
    </xf>
    <xf numFmtId="0" fontId="16" fillId="19" borderId="14" xfId="38" applyFont="1" applyFill="1" applyBorder="1" applyAlignment="1">
      <alignment horizontal="center" vertical="center"/>
    </xf>
    <xf numFmtId="0" fontId="16" fillId="19" borderId="59" xfId="37" applyFont="1" applyFill="1" applyBorder="1" applyAlignment="1">
      <alignment horizontal="center" vertical="center" wrapText="1"/>
    </xf>
    <xf numFmtId="0" fontId="16" fillId="19" borderId="12" xfId="31" applyFont="1" applyFill="1" applyBorder="1" applyAlignment="1">
      <alignment horizontal="center" vertical="center" wrapText="1"/>
    </xf>
    <xf numFmtId="0" fontId="16" fillId="19" borderId="58" xfId="37" applyFont="1" applyFill="1" applyBorder="1" applyAlignment="1">
      <alignment horizontal="center" vertical="center" wrapText="1"/>
    </xf>
    <xf numFmtId="0" fontId="16" fillId="19" borderId="51" xfId="38" applyFont="1" applyFill="1" applyBorder="1" applyAlignment="1">
      <alignment horizontal="center" vertical="center"/>
    </xf>
    <xf numFmtId="0" fontId="16" fillId="19" borderId="14" xfId="37" applyFont="1" applyFill="1" applyBorder="1" applyAlignment="1">
      <alignment horizontal="center" vertical="center" wrapText="1"/>
    </xf>
    <xf numFmtId="0" fontId="15" fillId="19" borderId="7" xfId="9" applyFont="1" applyFill="1" applyBorder="1" applyAlignment="1">
      <alignment horizontal="center" vertical="center" wrapText="1"/>
    </xf>
    <xf numFmtId="0" fontId="15" fillId="19" borderId="8" xfId="9" applyFont="1" applyFill="1" applyBorder="1" applyAlignment="1">
      <alignment horizontal="center" vertical="center" wrapText="1"/>
    </xf>
    <xf numFmtId="0" fontId="16" fillId="19" borderId="48" xfId="18" applyFont="1" applyFill="1" applyBorder="1" applyAlignment="1">
      <alignment horizontal="center" vertical="center" wrapText="1"/>
    </xf>
    <xf numFmtId="0" fontId="16" fillId="19" borderId="12" xfId="18" applyFont="1" applyFill="1" applyBorder="1" applyAlignment="1">
      <alignment horizontal="center" vertical="center"/>
    </xf>
    <xf numFmtId="0" fontId="16" fillId="19" borderId="12" xfId="18" applyFont="1" applyFill="1" applyBorder="1" applyAlignment="1">
      <alignment horizontal="center" vertical="center" wrapText="1"/>
    </xf>
    <xf numFmtId="0" fontId="16" fillId="19" borderId="58" xfId="18" applyFont="1" applyFill="1" applyBorder="1" applyAlignment="1">
      <alignment horizontal="center" vertical="center"/>
    </xf>
    <xf numFmtId="0" fontId="16" fillId="19" borderId="45" xfId="18" applyFont="1" applyFill="1" applyBorder="1" applyAlignment="1">
      <alignment horizontal="center" vertical="center" wrapText="1"/>
    </xf>
    <xf numFmtId="0" fontId="16" fillId="19" borderId="57" xfId="18" applyFont="1" applyFill="1" applyBorder="1" applyAlignment="1">
      <alignment horizontal="center" vertical="center"/>
    </xf>
    <xf numFmtId="0" fontId="16" fillId="19" borderId="57" xfId="18" applyFont="1" applyFill="1" applyBorder="1" applyAlignment="1">
      <alignment horizontal="center" vertical="center" wrapText="1"/>
    </xf>
    <xf numFmtId="0" fontId="16" fillId="19" borderId="51" xfId="18" applyFont="1" applyFill="1" applyBorder="1" applyAlignment="1">
      <alignment horizontal="center" vertical="center" wrapText="1"/>
    </xf>
    <xf numFmtId="0" fontId="16" fillId="19" borderId="14" xfId="18" applyFont="1" applyFill="1" applyBorder="1" applyAlignment="1">
      <alignment horizontal="center" vertical="center" wrapText="1"/>
    </xf>
    <xf numFmtId="0" fontId="16" fillId="19" borderId="63" xfId="18" applyFont="1" applyFill="1" applyBorder="1" applyAlignment="1">
      <alignment horizontal="center" vertical="center" wrapText="1"/>
    </xf>
    <xf numFmtId="0" fontId="16" fillId="19" borderId="9" xfId="18" applyFont="1" applyFill="1" applyBorder="1" applyAlignment="1">
      <alignment horizontal="center" vertical="center"/>
    </xf>
    <xf numFmtId="0" fontId="16" fillId="19" borderId="9" xfId="18" applyFont="1" applyFill="1" applyBorder="1" applyAlignment="1">
      <alignment horizontal="center" vertical="center" wrapText="1"/>
    </xf>
    <xf numFmtId="0" fontId="16" fillId="19" borderId="53" xfId="18" applyFont="1" applyFill="1" applyBorder="1" applyAlignment="1">
      <alignment horizontal="center" vertical="center"/>
    </xf>
    <xf numFmtId="2" fontId="16" fillId="19" borderId="48" xfId="18" applyNumberFormat="1" applyFont="1" applyFill="1" applyBorder="1" applyAlignment="1">
      <alignment horizontal="center" vertical="center" wrapText="1"/>
    </xf>
    <xf numFmtId="0" fontId="16" fillId="19" borderId="12" xfId="42" applyFont="1" applyFill="1" applyBorder="1" applyAlignment="1">
      <alignment horizontal="center" vertical="center" wrapText="1"/>
    </xf>
    <xf numFmtId="0" fontId="16" fillId="19" borderId="57" xfId="40" applyFont="1" applyFill="1" applyBorder="1" applyAlignment="1">
      <alignment horizontal="center" vertical="center" wrapText="1"/>
    </xf>
    <xf numFmtId="0" fontId="16" fillId="19" borderId="45" xfId="43" applyFont="1" applyFill="1" applyBorder="1" applyAlignment="1">
      <alignment horizontal="center" vertical="center" wrapText="1"/>
    </xf>
    <xf numFmtId="0" fontId="16" fillId="19" borderId="45" xfId="40" applyFont="1" applyFill="1" applyBorder="1" applyAlignment="1">
      <alignment horizontal="center" vertical="center"/>
    </xf>
    <xf numFmtId="0" fontId="47" fillId="19" borderId="45" xfId="40" applyFont="1" applyFill="1" applyBorder="1" applyAlignment="1">
      <alignment horizontal="center" vertical="center" wrapText="1"/>
    </xf>
    <xf numFmtId="0" fontId="47" fillId="19" borderId="51" xfId="40" applyFont="1" applyFill="1" applyBorder="1" applyAlignment="1">
      <alignment horizontal="center" vertical="center" wrapText="1"/>
    </xf>
    <xf numFmtId="0" fontId="16" fillId="19" borderId="48" xfId="42" applyFont="1" applyFill="1" applyBorder="1" applyAlignment="1">
      <alignment horizontal="center" vertical="center" wrapText="1"/>
    </xf>
    <xf numFmtId="0" fontId="16" fillId="19" borderId="58" xfId="18" applyFont="1" applyFill="1" applyBorder="1" applyAlignment="1">
      <alignment horizontal="center" vertical="center" wrapText="1"/>
    </xf>
    <xf numFmtId="0" fontId="16" fillId="19" borderId="45" xfId="42" applyFont="1" applyFill="1" applyBorder="1" applyAlignment="1">
      <alignment horizontal="center" vertical="center" wrapText="1"/>
    </xf>
    <xf numFmtId="0" fontId="16" fillId="19" borderId="45" xfId="18" applyFont="1" applyFill="1" applyBorder="1" applyAlignment="1">
      <alignment horizontal="center" vertical="center"/>
    </xf>
    <xf numFmtId="0" fontId="16" fillId="19" borderId="45" xfId="38" applyFont="1" applyFill="1" applyBorder="1" applyAlignment="1">
      <alignment horizontal="center" vertical="center" wrapText="1"/>
    </xf>
    <xf numFmtId="0" fontId="16" fillId="19" borderId="45" xfId="40" applyFont="1" applyFill="1" applyBorder="1" applyAlignment="1">
      <alignment horizontal="center" vertical="center" wrapText="1"/>
    </xf>
    <xf numFmtId="0" fontId="16" fillId="19" borderId="14" xfId="40" applyFont="1" applyFill="1" applyBorder="1" applyAlignment="1">
      <alignment horizontal="center" vertical="center" wrapText="1"/>
    </xf>
    <xf numFmtId="0" fontId="16" fillId="19" borderId="57" xfId="42" applyFont="1" applyFill="1" applyBorder="1" applyAlignment="1">
      <alignment horizontal="center" vertical="center" wrapText="1"/>
    </xf>
    <xf numFmtId="0" fontId="16" fillId="19" borderId="45" xfId="42" applyFont="1" applyFill="1" applyBorder="1" applyAlignment="1">
      <alignment horizontal="center" vertical="center"/>
    </xf>
    <xf numFmtId="0" fontId="16" fillId="19" borderId="51" xfId="40" applyFont="1" applyFill="1" applyBorder="1" applyAlignment="1">
      <alignment horizontal="center" vertical="center" wrapText="1"/>
    </xf>
    <xf numFmtId="0" fontId="16" fillId="19" borderId="45" xfId="43" applyFont="1" applyFill="1" applyBorder="1" applyAlignment="1">
      <alignment horizontal="center" vertical="center"/>
    </xf>
    <xf numFmtId="0" fontId="16" fillId="19" borderId="51" xfId="43" applyFont="1" applyFill="1" applyBorder="1" applyAlignment="1">
      <alignment horizontal="center" vertical="center" wrapText="1"/>
    </xf>
    <xf numFmtId="0" fontId="16" fillId="19" borderId="14" xfId="43" applyFont="1" applyFill="1" applyBorder="1" applyAlignment="1">
      <alignment horizontal="center" vertical="center" wrapText="1"/>
    </xf>
    <xf numFmtId="0" fontId="47" fillId="19" borderId="48" xfId="9" applyNumberFormat="1" applyFont="1" applyFill="1" applyBorder="1" applyAlignment="1">
      <alignment horizontal="center" vertical="center" wrapText="1"/>
    </xf>
    <xf numFmtId="0" fontId="16" fillId="19" borderId="58" xfId="9" applyFont="1" applyFill="1" applyBorder="1" applyAlignment="1">
      <alignment horizontal="center" vertical="center" wrapText="1"/>
    </xf>
    <xf numFmtId="0" fontId="47" fillId="19" borderId="45" xfId="9" applyFont="1" applyFill="1" applyBorder="1" applyAlignment="1">
      <alignment horizontal="center" vertical="center" wrapText="1"/>
    </xf>
    <xf numFmtId="0" fontId="16" fillId="19" borderId="57" xfId="9" applyFont="1" applyFill="1" applyBorder="1" applyAlignment="1">
      <alignment horizontal="center" vertical="center" wrapText="1"/>
    </xf>
    <xf numFmtId="0" fontId="16" fillId="19" borderId="57" xfId="43" applyFont="1" applyFill="1" applyBorder="1" applyAlignment="1">
      <alignment horizontal="center" vertical="center" wrapText="1"/>
    </xf>
    <xf numFmtId="0" fontId="47" fillId="19" borderId="14" xfId="9" applyFont="1" applyFill="1" applyBorder="1" applyAlignment="1">
      <alignment horizontal="center" vertical="center" wrapText="1"/>
    </xf>
    <xf numFmtId="0" fontId="16" fillId="19" borderId="59" xfId="9" applyFont="1" applyFill="1" applyBorder="1" applyAlignment="1">
      <alignment horizontal="center" vertical="center" wrapText="1"/>
    </xf>
    <xf numFmtId="0" fontId="16" fillId="19" borderId="59" xfId="31" applyFont="1" applyFill="1" applyBorder="1" applyAlignment="1">
      <alignment horizontal="center" vertical="center" wrapText="1"/>
    </xf>
    <xf numFmtId="0" fontId="16" fillId="19" borderId="14" xfId="42" applyFont="1" applyFill="1" applyBorder="1" applyAlignment="1">
      <alignment horizontal="center" vertical="center" wrapText="1"/>
    </xf>
    <xf numFmtId="0" fontId="16" fillId="19" borderId="63" xfId="9" applyFont="1" applyFill="1" applyBorder="1" applyAlignment="1">
      <alignment horizontal="center" vertical="center" wrapText="1"/>
    </xf>
    <xf numFmtId="0" fontId="16" fillId="19" borderId="9" xfId="37" applyFont="1" applyFill="1" applyBorder="1" applyAlignment="1">
      <alignment horizontal="center" vertical="center" wrapText="1"/>
    </xf>
    <xf numFmtId="0" fontId="16" fillId="19" borderId="45" xfId="9" applyNumberFormat="1" applyFont="1" applyFill="1" applyBorder="1" applyAlignment="1">
      <alignment horizontal="center" vertical="center" wrapText="1"/>
    </xf>
    <xf numFmtId="0" fontId="16" fillId="19" borderId="13" xfId="9" applyNumberFormat="1" applyFont="1" applyFill="1" applyBorder="1" applyAlignment="1">
      <alignment horizontal="center" vertical="center" wrapText="1"/>
    </xf>
    <xf numFmtId="0" fontId="16" fillId="19" borderId="51" xfId="9" applyNumberFormat="1" applyFont="1" applyFill="1" applyBorder="1" applyAlignment="1">
      <alignment horizontal="center" vertical="center" wrapText="1"/>
    </xf>
    <xf numFmtId="0" fontId="16" fillId="19" borderId="14" xfId="9" applyNumberFormat="1" applyFont="1" applyFill="1" applyBorder="1" applyAlignment="1">
      <alignment horizontal="center" vertical="center" wrapText="1"/>
    </xf>
    <xf numFmtId="0" fontId="16" fillId="19" borderId="58" xfId="42" applyFont="1" applyFill="1" applyBorder="1" applyAlignment="1">
      <alignment horizontal="center" vertical="center" wrapText="1"/>
    </xf>
    <xf numFmtId="0" fontId="16" fillId="19" borderId="9" xfId="9" applyFont="1" applyFill="1" applyBorder="1" applyAlignment="1">
      <alignment horizontal="center" vertical="center" wrapText="1"/>
    </xf>
    <xf numFmtId="0" fontId="16" fillId="19" borderId="53" xfId="37" applyFont="1" applyFill="1" applyBorder="1" applyAlignment="1">
      <alignment horizontal="center" vertical="center" wrapText="1"/>
    </xf>
    <xf numFmtId="164" fontId="9" fillId="0" borderId="0" xfId="47" applyNumberFormat="1" applyFont="1" applyBorder="1" applyAlignment="1" applyProtection="1">
      <alignment horizontal="center" vertical="center"/>
      <protection hidden="1"/>
    </xf>
    <xf numFmtId="0" fontId="16" fillId="29" borderId="13" xfId="9" applyFont="1" applyFill="1" applyBorder="1" applyAlignment="1">
      <alignment horizontal="center" vertical="center"/>
    </xf>
    <xf numFmtId="0" fontId="91" fillId="29" borderId="13" xfId="9" applyFont="1" applyFill="1" applyBorder="1" applyAlignment="1">
      <alignment horizontal="center" vertical="center"/>
    </xf>
    <xf numFmtId="0" fontId="16" fillId="19" borderId="45" xfId="9" applyFont="1" applyFill="1" applyBorder="1" applyAlignment="1">
      <alignment horizontal="center" vertical="center"/>
    </xf>
    <xf numFmtId="0" fontId="16" fillId="19" borderId="13" xfId="9" applyFont="1" applyFill="1" applyBorder="1" applyAlignment="1">
      <alignment horizontal="center" vertical="center"/>
    </xf>
    <xf numFmtId="0" fontId="16" fillId="19" borderId="14" xfId="9" applyFont="1" applyFill="1" applyBorder="1" applyAlignment="1">
      <alignment horizontal="center" vertical="center"/>
    </xf>
    <xf numFmtId="0" fontId="91" fillId="0" borderId="13" xfId="9" applyFont="1" applyFill="1" applyBorder="1" applyAlignment="1">
      <alignment horizontal="center" vertical="center"/>
    </xf>
    <xf numFmtId="0" fontId="16" fillId="0" borderId="13" xfId="9" applyFont="1" applyFill="1" applyBorder="1" applyAlignment="1">
      <alignment horizontal="center" vertical="center"/>
    </xf>
    <xf numFmtId="0" fontId="15" fillId="16" borderId="13" xfId="9" applyFont="1" applyFill="1" applyBorder="1" applyAlignment="1">
      <alignment horizontal="center" vertical="center"/>
    </xf>
    <xf numFmtId="0" fontId="16" fillId="0" borderId="13" xfId="9" applyFont="1" applyBorder="1" applyAlignment="1">
      <alignment horizontal="center"/>
    </xf>
    <xf numFmtId="0" fontId="15" fillId="19" borderId="48" xfId="9" applyFont="1" applyFill="1" applyBorder="1" applyAlignment="1">
      <alignment horizontal="center" vertical="center"/>
    </xf>
    <xf numFmtId="0" fontId="16" fillId="29" borderId="14" xfId="9" applyFont="1" applyFill="1" applyBorder="1" applyAlignment="1">
      <alignment horizontal="center" vertical="center"/>
    </xf>
    <xf numFmtId="0" fontId="91" fillId="0" borderId="14" xfId="9" applyFont="1" applyFill="1" applyBorder="1" applyAlignment="1">
      <alignment horizontal="center" vertical="center"/>
    </xf>
    <xf numFmtId="0" fontId="16" fillId="29" borderId="12" xfId="9" applyFont="1" applyFill="1" applyBorder="1" applyAlignment="1">
      <alignment horizontal="center" vertical="center"/>
    </xf>
    <xf numFmtId="0" fontId="16" fillId="11" borderId="9" xfId="9" applyFont="1" applyFill="1" applyBorder="1" applyAlignment="1">
      <alignment horizontal="center" vertical="center" wrapText="1"/>
    </xf>
    <xf numFmtId="0" fontId="91" fillId="0" borderId="12" xfId="9" applyFont="1" applyFill="1" applyBorder="1" applyAlignment="1">
      <alignment horizontal="center" vertical="center"/>
    </xf>
    <xf numFmtId="0" fontId="16" fillId="0" borderId="45" xfId="9" applyFont="1" applyBorder="1" applyAlignment="1">
      <alignment horizontal="center"/>
    </xf>
    <xf numFmtId="0" fontId="16" fillId="19" borderId="13" xfId="3" applyFont="1" applyFill="1" applyBorder="1" applyAlignment="1">
      <alignment horizontal="left"/>
    </xf>
    <xf numFmtId="0" fontId="15" fillId="19" borderId="51" xfId="9" applyFont="1" applyFill="1" applyBorder="1" applyAlignment="1">
      <alignment horizontal="center" vertical="center" wrapText="1"/>
    </xf>
    <xf numFmtId="0" fontId="15" fillId="19" borderId="14" xfId="9" applyFont="1" applyFill="1" applyBorder="1" applyAlignment="1">
      <alignment horizontal="center" vertical="center" wrapText="1"/>
    </xf>
    <xf numFmtId="0" fontId="78" fillId="0" borderId="13" xfId="9" applyFont="1" applyBorder="1" applyAlignment="1">
      <alignment horizontal="center"/>
    </xf>
    <xf numFmtId="0" fontId="78" fillId="0" borderId="13" xfId="49" applyFont="1" applyFill="1" applyBorder="1" applyAlignment="1">
      <alignment horizontal="center"/>
    </xf>
    <xf numFmtId="0" fontId="78" fillId="0" borderId="13" xfId="9" applyFont="1" applyFill="1" applyBorder="1" applyAlignment="1">
      <alignment horizontal="center"/>
    </xf>
    <xf numFmtId="2" fontId="78" fillId="0" borderId="13" xfId="49" applyNumberFormat="1" applyFont="1" applyFill="1" applyBorder="1" applyAlignment="1">
      <alignment horizontal="center"/>
    </xf>
    <xf numFmtId="0" fontId="78" fillId="0" borderId="12" xfId="9" applyFont="1" applyFill="1" applyBorder="1" applyAlignment="1">
      <alignment horizontal="center"/>
    </xf>
    <xf numFmtId="0" fontId="78" fillId="0" borderId="13" xfId="9" applyFont="1" applyFill="1" applyBorder="1" applyAlignment="1">
      <alignment horizontal="center" vertical="center"/>
    </xf>
    <xf numFmtId="0" fontId="16" fillId="0" borderId="13" xfId="46" applyFont="1" applyFill="1" applyBorder="1" applyAlignment="1">
      <alignment horizontal="center" vertical="center"/>
    </xf>
    <xf numFmtId="0" fontId="78" fillId="0" borderId="12" xfId="9" applyFont="1" applyFill="1" applyBorder="1" applyAlignment="1">
      <alignment horizontal="center" vertical="center"/>
    </xf>
    <xf numFmtId="0" fontId="16" fillId="19" borderId="45" xfId="9" applyFont="1" applyFill="1" applyBorder="1" applyAlignment="1">
      <alignment horizontal="center"/>
    </xf>
    <xf numFmtId="0" fontId="16" fillId="19" borderId="13" xfId="9" applyFont="1" applyFill="1" applyBorder="1" applyAlignment="1">
      <alignment horizontal="center"/>
    </xf>
    <xf numFmtId="0" fontId="16" fillId="19" borderId="57" xfId="9" applyFont="1" applyFill="1" applyBorder="1" applyAlignment="1">
      <alignment horizontal="center"/>
    </xf>
    <xf numFmtId="0" fontId="16" fillId="19" borderId="12" xfId="9" applyFont="1" applyFill="1" applyBorder="1" applyAlignment="1">
      <alignment horizontal="center"/>
    </xf>
    <xf numFmtId="0" fontId="16" fillId="0" borderId="51" xfId="9" applyFont="1" applyBorder="1" applyAlignment="1">
      <alignment horizontal="center"/>
    </xf>
    <xf numFmtId="0" fontId="16" fillId="0" borderId="14" xfId="9" applyFont="1" applyBorder="1" applyAlignment="1">
      <alignment horizontal="center"/>
    </xf>
    <xf numFmtId="0" fontId="15" fillId="19" borderId="45" xfId="9" applyFont="1" applyFill="1" applyBorder="1" applyAlignment="1">
      <alignment horizontal="center" vertical="center"/>
    </xf>
    <xf numFmtId="0" fontId="15" fillId="19" borderId="48" xfId="9" applyFont="1" applyFill="1" applyBorder="1" applyAlignment="1">
      <alignment horizontal="center" vertical="center" wrapText="1"/>
    </xf>
    <xf numFmtId="0" fontId="15" fillId="19" borderId="12" xfId="9" applyFont="1" applyFill="1" applyBorder="1" applyAlignment="1">
      <alignment horizontal="center" vertical="center" wrapText="1"/>
    </xf>
    <xf numFmtId="0" fontId="15" fillId="19" borderId="45" xfId="9" applyFont="1" applyFill="1" applyBorder="1" applyAlignment="1">
      <alignment horizontal="center" vertical="center" wrapText="1"/>
    </xf>
    <xf numFmtId="0" fontId="15" fillId="19" borderId="13" xfId="9" applyFont="1" applyFill="1" applyBorder="1" applyAlignment="1">
      <alignment horizontal="center" vertical="center" wrapText="1"/>
    </xf>
    <xf numFmtId="0" fontId="93" fillId="0" borderId="0" xfId="9" applyFont="1" applyProtection="1">
      <protection hidden="1"/>
    </xf>
    <xf numFmtId="0" fontId="92" fillId="0" borderId="0" xfId="12" applyFont="1"/>
    <xf numFmtId="0" fontId="16" fillId="0" borderId="0" xfId="9" applyFont="1" applyProtection="1">
      <protection hidden="1"/>
    </xf>
    <xf numFmtId="0" fontId="16" fillId="0" borderId="0" xfId="9" applyFont="1" applyAlignment="1" applyProtection="1">
      <alignment horizontal="center" vertical="center"/>
      <protection hidden="1"/>
    </xf>
    <xf numFmtId="0" fontId="94" fillId="0" borderId="0" xfId="9" applyFont="1" applyAlignment="1" applyProtection="1">
      <alignment horizontal="center" vertical="center"/>
      <protection hidden="1"/>
    </xf>
    <xf numFmtId="174" fontId="94" fillId="0" borderId="0" xfId="9" applyNumberFormat="1" applyFont="1" applyAlignment="1" applyProtection="1">
      <alignment horizontal="center" vertical="center"/>
      <protection hidden="1"/>
    </xf>
    <xf numFmtId="0" fontId="94" fillId="0" borderId="0" xfId="9" applyFont="1" applyProtection="1">
      <protection hidden="1"/>
    </xf>
    <xf numFmtId="0" fontId="15" fillId="0" borderId="0" xfId="4" applyFont="1" applyFill="1" applyBorder="1" applyAlignment="1" applyProtection="1">
      <alignment horizontal="center" vertical="center"/>
      <protection hidden="1"/>
    </xf>
    <xf numFmtId="2" fontId="79" fillId="0" borderId="0" xfId="4" applyNumberFormat="1" applyFont="1" applyFill="1" applyBorder="1" applyAlignment="1" applyProtection="1">
      <alignment horizontal="center" vertical="center"/>
      <protection hidden="1"/>
    </xf>
    <xf numFmtId="0" fontId="16" fillId="0" borderId="13" xfId="9" applyFont="1" applyFill="1" applyBorder="1" applyAlignment="1" applyProtection="1">
      <alignment horizontal="center" vertical="center" wrapText="1" shrinkToFit="1"/>
      <protection hidden="1"/>
    </xf>
    <xf numFmtId="0" fontId="16" fillId="0" borderId="0" xfId="9" applyFont="1" applyAlignment="1" applyProtection="1">
      <alignment horizontal="center" vertical="center" wrapText="1" shrinkToFit="1"/>
      <protection hidden="1"/>
    </xf>
    <xf numFmtId="2" fontId="15" fillId="0" borderId="0" xfId="4" applyNumberFormat="1" applyFont="1" applyFill="1" applyBorder="1" applyAlignment="1" applyProtection="1">
      <alignment horizontal="center" vertical="center"/>
      <protection hidden="1"/>
    </xf>
    <xf numFmtId="174" fontId="16" fillId="0" borderId="0" xfId="9" applyNumberFormat="1" applyFont="1" applyAlignment="1" applyProtection="1">
      <alignment horizontal="center" vertical="center"/>
      <protection hidden="1"/>
    </xf>
    <xf numFmtId="0" fontId="16" fillId="0" borderId="0" xfId="9" applyFont="1" applyFill="1" applyBorder="1" applyAlignment="1" applyProtection="1">
      <alignment horizontal="center" vertical="center" wrapText="1" shrinkToFit="1"/>
      <protection hidden="1"/>
    </xf>
    <xf numFmtId="0" fontId="16" fillId="0" borderId="0" xfId="9" applyFont="1" applyBorder="1" applyAlignment="1" applyProtection="1">
      <alignment horizontal="center" vertical="center" wrapText="1" shrinkToFit="1"/>
      <protection hidden="1"/>
    </xf>
    <xf numFmtId="0" fontId="16" fillId="0" borderId="0" xfId="3" applyFont="1" applyBorder="1" applyAlignment="1" applyProtection="1">
      <alignment horizontal="center" vertical="center"/>
      <protection hidden="1"/>
    </xf>
    <xf numFmtId="0" fontId="16" fillId="0" borderId="0" xfId="9" applyFont="1" applyBorder="1" applyAlignment="1" applyProtection="1">
      <alignment horizontal="center" vertical="center"/>
      <protection hidden="1"/>
    </xf>
    <xf numFmtId="174" fontId="16" fillId="0" borderId="0" xfId="9" applyNumberFormat="1" applyFont="1" applyFill="1" applyBorder="1" applyAlignment="1" applyProtection="1">
      <alignment horizontal="center" vertical="center" wrapText="1" shrinkToFit="1"/>
      <protection hidden="1"/>
    </xf>
    <xf numFmtId="177" fontId="15" fillId="0" borderId="13" xfId="9" applyNumberFormat="1" applyFont="1" applyFill="1" applyBorder="1" applyAlignment="1" applyProtection="1">
      <alignment horizontal="center" vertical="center" wrapText="1" shrinkToFit="1"/>
      <protection hidden="1"/>
    </xf>
    <xf numFmtId="177" fontId="16" fillId="0" borderId="0" xfId="9" applyNumberFormat="1" applyFont="1" applyProtection="1">
      <protection hidden="1"/>
    </xf>
    <xf numFmtId="0" fontId="97" fillId="0" borderId="0" xfId="9" applyFont="1" applyProtection="1">
      <protection hidden="1"/>
    </xf>
    <xf numFmtId="166" fontId="16" fillId="0" borderId="0" xfId="9" applyNumberFormat="1" applyFont="1" applyFill="1" applyBorder="1" applyAlignment="1" applyProtection="1">
      <alignment horizontal="left" vertical="center"/>
      <protection hidden="1"/>
    </xf>
    <xf numFmtId="166" fontId="16" fillId="0" borderId="0" xfId="9" applyNumberFormat="1" applyFont="1" applyFill="1" applyBorder="1" applyAlignment="1" applyProtection="1">
      <alignment horizontal="center" vertical="center"/>
      <protection hidden="1"/>
    </xf>
    <xf numFmtId="0" fontId="98" fillId="0" borderId="0" xfId="9" applyFont="1" applyBorder="1" applyAlignment="1" applyProtection="1">
      <alignment horizontal="left" vertical="center" wrapText="1" shrinkToFit="1"/>
      <protection hidden="1"/>
    </xf>
    <xf numFmtId="0" fontId="16" fillId="0" borderId="12" xfId="9" applyFont="1" applyFill="1" applyBorder="1" applyAlignment="1" applyProtection="1">
      <alignment horizontal="center" vertical="center" wrapText="1" shrinkToFit="1"/>
      <protection hidden="1"/>
    </xf>
    <xf numFmtId="177" fontId="15" fillId="0" borderId="58" xfId="9" applyNumberFormat="1" applyFont="1" applyFill="1" applyBorder="1" applyAlignment="1" applyProtection="1">
      <alignment horizontal="center" vertical="center" wrapText="1" shrinkToFit="1"/>
      <protection hidden="1"/>
    </xf>
    <xf numFmtId="177" fontId="15" fillId="0" borderId="57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14" xfId="9" applyFont="1" applyFill="1" applyBorder="1" applyAlignment="1" applyProtection="1">
      <alignment horizontal="center" vertical="center" wrapText="1" shrinkToFit="1"/>
      <protection hidden="1"/>
    </xf>
    <xf numFmtId="177" fontId="15" fillId="0" borderId="59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16" xfId="9" applyFont="1" applyFill="1" applyBorder="1" applyAlignment="1" applyProtection="1">
      <alignment horizontal="center" vertical="center" wrapText="1" shrinkToFit="1"/>
      <protection hidden="1"/>
    </xf>
    <xf numFmtId="177" fontId="15" fillId="0" borderId="16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0" xfId="4" applyFont="1" applyFill="1" applyAlignment="1" applyProtection="1">
      <alignment horizontal="center" vertical="center"/>
      <protection hidden="1"/>
    </xf>
    <xf numFmtId="165" fontId="16" fillId="0" borderId="0" xfId="4" applyNumberFormat="1" applyFont="1" applyFill="1" applyAlignment="1" applyProtection="1">
      <alignment horizontal="center" vertical="center"/>
      <protection hidden="1"/>
    </xf>
    <xf numFmtId="0" fontId="16" fillId="0" borderId="13" xfId="9" applyFont="1" applyFill="1" applyBorder="1" applyAlignment="1" applyProtection="1">
      <alignment horizontal="center" vertical="center"/>
      <protection hidden="1"/>
    </xf>
    <xf numFmtId="0" fontId="16" fillId="19" borderId="0" xfId="9" applyFont="1" applyFill="1" applyBorder="1" applyAlignment="1" applyProtection="1">
      <alignment horizontal="left" vertical="center"/>
      <protection hidden="1"/>
    </xf>
    <xf numFmtId="0" fontId="16" fillId="0" borderId="0" xfId="9" applyFont="1" applyFill="1" applyBorder="1" applyAlignment="1" applyProtection="1">
      <alignment horizontal="center" vertical="center"/>
      <protection hidden="1"/>
    </xf>
    <xf numFmtId="0" fontId="16" fillId="0" borderId="0" xfId="9" applyFont="1" applyBorder="1" applyAlignment="1" applyProtection="1">
      <alignment horizontal="left" vertical="center" wrapText="1" shrinkToFit="1"/>
      <protection hidden="1"/>
    </xf>
    <xf numFmtId="174" fontId="16" fillId="0" borderId="0" xfId="9" applyNumberFormat="1" applyFont="1" applyBorder="1" applyAlignment="1" applyProtection="1">
      <alignment horizontal="center" vertical="center" wrapText="1" shrinkToFit="1"/>
      <protection hidden="1"/>
    </xf>
    <xf numFmtId="0" fontId="15" fillId="29" borderId="10" xfId="4" applyFont="1" applyFill="1" applyBorder="1" applyAlignment="1" applyProtection="1">
      <alignment horizontal="left"/>
      <protection hidden="1"/>
    </xf>
    <xf numFmtId="165" fontId="16" fillId="19" borderId="13" xfId="3" applyNumberFormat="1" applyFont="1" applyFill="1" applyBorder="1" applyAlignment="1" applyProtection="1">
      <alignment horizontal="center" vertical="center"/>
      <protection hidden="1"/>
    </xf>
    <xf numFmtId="165" fontId="16" fillId="0" borderId="13" xfId="4" applyNumberFormat="1" applyFont="1" applyFill="1" applyBorder="1" applyAlignment="1" applyProtection="1">
      <alignment horizontal="center" vertical="center"/>
      <protection hidden="1"/>
    </xf>
    <xf numFmtId="165" fontId="16" fillId="0" borderId="13" xfId="3" applyNumberFormat="1" applyFont="1" applyFill="1" applyBorder="1" applyAlignment="1" applyProtection="1">
      <alignment horizontal="center" vertical="center"/>
      <protection hidden="1"/>
    </xf>
    <xf numFmtId="165" fontId="16" fillId="19" borderId="13" xfId="4" applyNumberFormat="1" applyFont="1" applyFill="1" applyBorder="1" applyAlignment="1" applyProtection="1">
      <alignment horizontal="center" vertical="center"/>
      <protection hidden="1"/>
    </xf>
    <xf numFmtId="165" fontId="95" fillId="0" borderId="13" xfId="3" applyNumberFormat="1" applyFont="1" applyFill="1" applyBorder="1" applyAlignment="1" applyProtection="1">
      <alignment horizontal="center" vertical="center"/>
      <protection hidden="1"/>
    </xf>
    <xf numFmtId="165" fontId="16" fillId="19" borderId="15" xfId="3" applyNumberFormat="1" applyFont="1" applyFill="1" applyBorder="1" applyAlignment="1" applyProtection="1">
      <alignment horizontal="center" vertical="center"/>
      <protection hidden="1"/>
    </xf>
    <xf numFmtId="165" fontId="16" fillId="19" borderId="16" xfId="3" applyNumberFormat="1" applyFont="1" applyFill="1" applyBorder="1" applyAlignment="1" applyProtection="1">
      <alignment horizontal="center" vertical="center"/>
      <protection hidden="1"/>
    </xf>
    <xf numFmtId="165" fontId="16" fillId="19" borderId="16" xfId="4" applyNumberFormat="1" applyFont="1" applyFill="1" applyBorder="1" applyAlignment="1" applyProtection="1">
      <alignment horizontal="center" vertical="center"/>
      <protection hidden="1"/>
    </xf>
    <xf numFmtId="165" fontId="16" fillId="0" borderId="16" xfId="4" applyNumberFormat="1" applyFont="1" applyFill="1" applyBorder="1" applyAlignment="1" applyProtection="1">
      <alignment horizontal="center" vertical="center"/>
      <protection hidden="1"/>
    </xf>
    <xf numFmtId="0" fontId="16" fillId="0" borderId="13" xfId="9" applyFont="1" applyBorder="1" applyAlignment="1" applyProtection="1">
      <alignment horizontal="center" vertical="center"/>
      <protection hidden="1"/>
    </xf>
    <xf numFmtId="0" fontId="16" fillId="19" borderId="16" xfId="3" applyNumberFormat="1" applyFont="1" applyFill="1" applyBorder="1" applyAlignment="1" applyProtection="1">
      <alignment horizontal="center" vertical="center"/>
      <protection hidden="1"/>
    </xf>
    <xf numFmtId="175" fontId="16" fillId="0" borderId="0" xfId="9" applyNumberFormat="1" applyFont="1" applyBorder="1" applyAlignment="1">
      <alignment horizontal="center" vertical="center"/>
    </xf>
    <xf numFmtId="0" fontId="16" fillId="0" borderId="13" xfId="4" applyFont="1" applyFill="1" applyBorder="1" applyAlignment="1" applyProtection="1">
      <alignment horizontal="center" vertical="center"/>
      <protection hidden="1"/>
    </xf>
    <xf numFmtId="0" fontId="16" fillId="0" borderId="0" xfId="4" applyFont="1" applyFill="1" applyAlignment="1" applyProtection="1">
      <alignment horizontal="left"/>
      <protection hidden="1"/>
    </xf>
    <xf numFmtId="0" fontId="16" fillId="0" borderId="0" xfId="4" applyFont="1" applyFill="1" applyBorder="1" applyAlignment="1" applyProtection="1">
      <alignment horizontal="left" vertical="center"/>
      <protection hidden="1"/>
    </xf>
    <xf numFmtId="0" fontId="16" fillId="0" borderId="0" xfId="4" applyFont="1" applyFill="1" applyBorder="1" applyAlignment="1" applyProtection="1">
      <alignment horizontal="center" vertical="center"/>
      <protection hidden="1"/>
    </xf>
    <xf numFmtId="0" fontId="16" fillId="0" borderId="15" xfId="4" applyFont="1" applyFill="1" applyBorder="1" applyAlignment="1" applyProtection="1">
      <alignment horizontal="center" vertical="center"/>
      <protection hidden="1"/>
    </xf>
    <xf numFmtId="0" fontId="16" fillId="0" borderId="0" xfId="4" applyNumberFormat="1" applyFont="1" applyFill="1" applyBorder="1" applyAlignment="1" applyProtection="1">
      <alignment horizontal="center" vertical="center"/>
      <protection hidden="1"/>
    </xf>
    <xf numFmtId="0" fontId="98" fillId="0" borderId="0" xfId="9" applyFont="1" applyAlignment="1" applyProtection="1">
      <alignment horizontal="left" vertical="center"/>
      <protection hidden="1"/>
    </xf>
    <xf numFmtId="0" fontId="16" fillId="0" borderId="12" xfId="4" applyFont="1" applyFill="1" applyBorder="1" applyAlignment="1" applyProtection="1">
      <alignment horizontal="center" vertical="center"/>
      <protection hidden="1"/>
    </xf>
    <xf numFmtId="168" fontId="15" fillId="0" borderId="58" xfId="9" applyNumberFormat="1" applyFont="1" applyFill="1" applyBorder="1" applyAlignment="1" applyProtection="1">
      <alignment horizontal="center" vertical="center" wrapText="1" shrinkToFit="1"/>
      <protection hidden="1"/>
    </xf>
    <xf numFmtId="174" fontId="16" fillId="0" borderId="0" xfId="9" applyNumberFormat="1" applyFont="1" applyBorder="1" applyAlignment="1" applyProtection="1">
      <alignment horizontal="center" vertical="center"/>
      <protection hidden="1"/>
    </xf>
    <xf numFmtId="168" fontId="15" fillId="0" borderId="57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14" xfId="4" applyFont="1" applyFill="1" applyBorder="1" applyAlignment="1" applyProtection="1">
      <alignment horizontal="center" vertical="center"/>
      <protection hidden="1"/>
    </xf>
    <xf numFmtId="168" fontId="15" fillId="0" borderId="59" xfId="9" applyNumberFormat="1" applyFont="1" applyFill="1" applyBorder="1" applyAlignment="1" applyProtection="1">
      <alignment horizontal="center" vertical="center" wrapText="1" shrinkToFit="1"/>
      <protection hidden="1"/>
    </xf>
    <xf numFmtId="168" fontId="15" fillId="0" borderId="40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0" xfId="3" applyFont="1" applyFill="1" applyBorder="1" applyAlignment="1" applyProtection="1">
      <alignment vertical="center"/>
      <protection hidden="1"/>
    </xf>
    <xf numFmtId="167" fontId="16" fillId="0" borderId="0" xfId="4" applyNumberFormat="1" applyFont="1" applyFill="1" applyBorder="1" applyAlignment="1" applyProtection="1">
      <alignment vertical="center"/>
      <protection hidden="1"/>
    </xf>
    <xf numFmtId="167" fontId="16" fillId="0" borderId="0" xfId="4" applyNumberFormat="1" applyFont="1" applyFill="1" applyBorder="1" applyAlignment="1" applyProtection="1">
      <alignment horizontal="center" vertical="center"/>
      <protection hidden="1"/>
    </xf>
    <xf numFmtId="0" fontId="15" fillId="29" borderId="19" xfId="5" applyFont="1" applyFill="1" applyBorder="1" applyAlignment="1" applyProtection="1">
      <protection hidden="1"/>
    </xf>
    <xf numFmtId="167" fontId="16" fillId="0" borderId="12" xfId="4" applyNumberFormat="1" applyFont="1" applyFill="1" applyBorder="1" applyAlignment="1" applyProtection="1">
      <alignment horizontal="center" vertical="center"/>
      <protection hidden="1"/>
    </xf>
    <xf numFmtId="167" fontId="16" fillId="0" borderId="14" xfId="4" applyNumberFormat="1" applyFont="1" applyFill="1" applyBorder="1" applyAlignment="1" applyProtection="1">
      <alignment horizontal="center" vertical="center"/>
      <protection hidden="1"/>
    </xf>
    <xf numFmtId="167" fontId="16" fillId="0" borderId="13" xfId="4" applyNumberFormat="1" applyFont="1" applyFill="1" applyBorder="1" applyAlignment="1" applyProtection="1">
      <alignment horizontal="center" vertical="center"/>
      <protection hidden="1"/>
    </xf>
    <xf numFmtId="167" fontId="16" fillId="0" borderId="15" xfId="4" applyNumberFormat="1" applyFont="1" applyFill="1" applyBorder="1" applyAlignment="1" applyProtection="1">
      <alignment horizontal="center" vertical="center"/>
      <protection hidden="1"/>
    </xf>
    <xf numFmtId="168" fontId="15" fillId="0" borderId="65" xfId="9" applyNumberFormat="1" applyFont="1" applyFill="1" applyBorder="1" applyAlignment="1" applyProtection="1">
      <alignment horizontal="center" vertical="center" wrapText="1" shrinkToFit="1"/>
      <protection hidden="1"/>
    </xf>
    <xf numFmtId="167" fontId="16" fillId="0" borderId="16" xfId="4" applyNumberFormat="1" applyFont="1" applyFill="1" applyBorder="1" applyAlignment="1" applyProtection="1">
      <alignment horizontal="center" vertical="center"/>
      <protection hidden="1"/>
    </xf>
    <xf numFmtId="165" fontId="16" fillId="0" borderId="0" xfId="3" applyNumberFormat="1" applyFont="1" applyFill="1" applyBorder="1" applyAlignment="1" applyProtection="1">
      <alignment horizontal="left"/>
      <protection hidden="1"/>
    </xf>
    <xf numFmtId="167" fontId="15" fillId="29" borderId="19" xfId="4" applyNumberFormat="1" applyFont="1" applyFill="1" applyBorder="1" applyAlignment="1" applyProtection="1">
      <alignment horizontal="left" vertical="center"/>
      <protection hidden="1"/>
    </xf>
    <xf numFmtId="167" fontId="15" fillId="29" borderId="15" xfId="4" applyNumberFormat="1" applyFont="1" applyFill="1" applyBorder="1" applyAlignment="1" applyProtection="1">
      <alignment horizontal="left" vertical="center"/>
      <protection hidden="1"/>
    </xf>
    <xf numFmtId="49" fontId="95" fillId="0" borderId="15" xfId="9" applyNumberFormat="1" applyFont="1" applyFill="1" applyBorder="1" applyAlignment="1" applyProtection="1">
      <alignment horizontal="center" vertical="center"/>
      <protection hidden="1"/>
    </xf>
    <xf numFmtId="49" fontId="95" fillId="0" borderId="0" xfId="9" applyNumberFormat="1" applyFont="1" applyFill="1" applyBorder="1" applyAlignment="1" applyProtection="1">
      <alignment horizontal="center" vertical="center"/>
      <protection hidden="1"/>
    </xf>
    <xf numFmtId="174" fontId="95" fillId="0" borderId="0" xfId="9" applyNumberFormat="1" applyFont="1" applyFill="1" applyBorder="1" applyAlignment="1" applyProtection="1">
      <alignment horizontal="center" vertical="center"/>
      <protection hidden="1"/>
    </xf>
    <xf numFmtId="0" fontId="16" fillId="0" borderId="31" xfId="9" applyFont="1" applyBorder="1" applyAlignment="1" applyProtection="1">
      <alignment horizontal="center" vertical="center"/>
      <protection hidden="1"/>
    </xf>
    <xf numFmtId="0" fontId="16" fillId="0" borderId="29" xfId="9" applyFont="1" applyBorder="1" applyAlignment="1" applyProtection="1">
      <alignment horizontal="center" vertical="center"/>
      <protection hidden="1"/>
    </xf>
    <xf numFmtId="49" fontId="95" fillId="0" borderId="0" xfId="9" applyNumberFormat="1" applyFont="1" applyBorder="1" applyAlignment="1" applyProtection="1">
      <alignment horizontal="center" vertical="center"/>
      <protection hidden="1"/>
    </xf>
    <xf numFmtId="174" fontId="95" fillId="0" borderId="0" xfId="9" applyNumberFormat="1" applyFont="1" applyBorder="1" applyAlignment="1" applyProtection="1">
      <alignment horizontal="center" vertical="center"/>
      <protection hidden="1"/>
    </xf>
    <xf numFmtId="0" fontId="99" fillId="0" borderId="0" xfId="9" applyNumberFormat="1" applyFont="1" applyBorder="1" applyAlignment="1" applyProtection="1">
      <alignment horizontal="center" vertical="center"/>
      <protection hidden="1"/>
    </xf>
    <xf numFmtId="0" fontId="16" fillId="0" borderId="30" xfId="9" applyFont="1" applyBorder="1" applyAlignment="1" applyProtection="1">
      <alignment horizontal="center" vertical="center"/>
      <protection hidden="1"/>
    </xf>
    <xf numFmtId="0" fontId="16" fillId="0" borderId="63" xfId="9" applyFont="1" applyBorder="1" applyAlignment="1" applyProtection="1">
      <alignment horizontal="center" vertical="center"/>
      <protection hidden="1"/>
    </xf>
    <xf numFmtId="168" fontId="15" fillId="0" borderId="53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28" xfId="9" applyFont="1" applyBorder="1" applyAlignment="1" applyProtection="1">
      <alignment horizontal="center" vertical="center"/>
      <protection hidden="1"/>
    </xf>
    <xf numFmtId="49" fontId="95" fillId="0" borderId="0" xfId="9" applyNumberFormat="1" applyFont="1" applyBorder="1" applyAlignment="1" applyProtection="1">
      <alignment horizontal="center" vertical="center" textRotation="90" wrapText="1"/>
      <protection hidden="1"/>
    </xf>
    <xf numFmtId="0" fontId="16" fillId="0" borderId="6" xfId="9" applyFont="1" applyBorder="1" applyAlignment="1" applyProtection="1">
      <alignment horizontal="center" vertical="center"/>
      <protection hidden="1"/>
    </xf>
    <xf numFmtId="168" fontId="15" fillId="0" borderId="68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12" xfId="9" applyFont="1" applyBorder="1" applyAlignment="1" applyProtection="1">
      <alignment horizontal="center" vertical="center"/>
      <protection hidden="1"/>
    </xf>
    <xf numFmtId="0" fontId="16" fillId="0" borderId="14" xfId="9" applyFont="1" applyBorder="1" applyAlignment="1" applyProtection="1">
      <alignment horizontal="center" vertical="center"/>
      <protection hidden="1"/>
    </xf>
    <xf numFmtId="0" fontId="16" fillId="0" borderId="69" xfId="9" applyFont="1" applyBorder="1" applyAlignment="1" applyProtection="1">
      <alignment horizontal="center" vertical="center"/>
      <protection hidden="1"/>
    </xf>
    <xf numFmtId="168" fontId="15" fillId="0" borderId="71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48" xfId="9" applyFont="1" applyBorder="1" applyAlignment="1" applyProtection="1">
      <alignment horizontal="center" vertical="center"/>
      <protection hidden="1"/>
    </xf>
    <xf numFmtId="0" fontId="16" fillId="0" borderId="45" xfId="9" applyFont="1" applyBorder="1" applyAlignment="1" applyProtection="1">
      <alignment horizontal="center" vertical="center"/>
      <protection hidden="1"/>
    </xf>
    <xf numFmtId="0" fontId="16" fillId="0" borderId="72" xfId="9" applyFont="1" applyBorder="1" applyAlignment="1" applyProtection="1">
      <alignment horizontal="center" vertical="center"/>
      <protection hidden="1"/>
    </xf>
    <xf numFmtId="49" fontId="95" fillId="0" borderId="0" xfId="9" applyNumberFormat="1" applyFont="1" applyBorder="1" applyAlignment="1" applyProtection="1">
      <alignment horizontal="center" vertical="center" wrapText="1"/>
      <protection hidden="1"/>
    </xf>
    <xf numFmtId="0" fontId="16" fillId="0" borderId="51" xfId="9" applyFont="1" applyBorder="1" applyAlignment="1" applyProtection="1">
      <alignment horizontal="center" vertical="center"/>
      <protection hidden="1"/>
    </xf>
    <xf numFmtId="0" fontId="16" fillId="0" borderId="16" xfId="9" applyFont="1" applyBorder="1" applyAlignment="1" applyProtection="1">
      <alignment horizontal="center" vertical="center"/>
      <protection hidden="1"/>
    </xf>
    <xf numFmtId="0" fontId="16" fillId="0" borderId="15" xfId="9" applyFont="1" applyBorder="1" applyAlignment="1" applyProtection="1">
      <alignment horizontal="center" vertical="center"/>
      <protection hidden="1"/>
    </xf>
    <xf numFmtId="0" fontId="4" fillId="0" borderId="0" xfId="9" applyFont="1" applyAlignment="1" applyProtection="1">
      <alignment horizontal="center"/>
      <protection hidden="1"/>
    </xf>
    <xf numFmtId="0" fontId="4" fillId="0" borderId="12" xfId="9" applyNumberFormat="1" applyFont="1" applyBorder="1" applyAlignment="1" applyProtection="1">
      <alignment horizontal="center" vertical="top" wrapText="1"/>
      <protection hidden="1"/>
    </xf>
    <xf numFmtId="170" fontId="4" fillId="0" borderId="58" xfId="9" applyNumberFormat="1" applyFont="1" applyBorder="1" applyAlignment="1" applyProtection="1">
      <alignment horizontal="center"/>
      <protection hidden="1"/>
    </xf>
    <xf numFmtId="2" fontId="4" fillId="0" borderId="0" xfId="0" applyNumberFormat="1" applyFont="1" applyAlignment="1">
      <alignment horizontal="center"/>
    </xf>
    <xf numFmtId="2" fontId="4" fillId="0" borderId="0" xfId="0" applyNumberFormat="1" applyFont="1"/>
    <xf numFmtId="0" fontId="4" fillId="0" borderId="0" xfId="0" applyFont="1"/>
    <xf numFmtId="0" fontId="4" fillId="0" borderId="13" xfId="9" applyNumberFormat="1" applyFont="1" applyBorder="1" applyAlignment="1" applyProtection="1">
      <alignment horizontal="center" vertical="top" wrapText="1"/>
      <protection hidden="1"/>
    </xf>
    <xf numFmtId="170" fontId="4" fillId="0" borderId="57" xfId="9" applyNumberFormat="1" applyFont="1" applyBorder="1" applyAlignment="1" applyProtection="1">
      <alignment horizontal="center"/>
      <protection hidden="1"/>
    </xf>
    <xf numFmtId="0" fontId="4" fillId="0" borderId="13" xfId="9" applyNumberFormat="1" applyFont="1" applyBorder="1" applyAlignment="1">
      <alignment horizontal="center" vertical="top" wrapText="1"/>
    </xf>
    <xf numFmtId="0" fontId="4" fillId="19" borderId="0" xfId="9" applyFont="1" applyFill="1" applyProtection="1">
      <protection hidden="1"/>
    </xf>
    <xf numFmtId="0" fontId="4" fillId="0" borderId="13" xfId="9" applyFont="1" applyBorder="1" applyAlignment="1" applyProtection="1">
      <alignment horizontal="center"/>
      <protection hidden="1"/>
    </xf>
    <xf numFmtId="0" fontId="4" fillId="0" borderId="14" xfId="9" applyFont="1" applyBorder="1" applyAlignment="1" applyProtection="1">
      <alignment horizontal="center"/>
      <protection hidden="1"/>
    </xf>
    <xf numFmtId="0" fontId="4" fillId="0" borderId="14" xfId="9" applyNumberFormat="1" applyFont="1" applyBorder="1" applyAlignment="1" applyProtection="1">
      <alignment horizontal="center" vertical="top" wrapText="1"/>
      <protection hidden="1"/>
    </xf>
    <xf numFmtId="170" fontId="4" fillId="0" borderId="59" xfId="9" applyNumberFormat="1" applyFont="1" applyBorder="1" applyAlignment="1" applyProtection="1">
      <alignment horizontal="center"/>
      <protection hidden="1"/>
    </xf>
    <xf numFmtId="178" fontId="15" fillId="0" borderId="58" xfId="9" applyNumberFormat="1" applyFont="1" applyFill="1" applyBorder="1" applyAlignment="1" applyProtection="1">
      <alignment horizontal="center" vertical="center" wrapText="1" shrinkToFit="1"/>
      <protection hidden="1"/>
    </xf>
    <xf numFmtId="178" fontId="15" fillId="0" borderId="57" xfId="9" applyNumberFormat="1" applyFont="1" applyFill="1" applyBorder="1" applyAlignment="1" applyProtection="1">
      <alignment horizontal="center" vertical="center" wrapText="1" shrinkToFit="1"/>
      <protection hidden="1"/>
    </xf>
    <xf numFmtId="178" fontId="15" fillId="0" borderId="59" xfId="9" applyNumberFormat="1" applyFont="1" applyFill="1" applyBorder="1" applyAlignment="1" applyProtection="1">
      <alignment horizontal="center" vertical="center" wrapText="1" shrinkToFit="1"/>
      <protection hidden="1"/>
    </xf>
    <xf numFmtId="0" fontId="4" fillId="0" borderId="0" xfId="9" applyFont="1"/>
    <xf numFmtId="0" fontId="92" fillId="0" borderId="0" xfId="12" applyFont="1" applyAlignment="1">
      <alignment horizontal="left"/>
    </xf>
    <xf numFmtId="0" fontId="92" fillId="0" borderId="0" xfId="12" applyFont="1" applyAlignment="1">
      <alignment horizontal="center"/>
    </xf>
    <xf numFmtId="0" fontId="38" fillId="0" borderId="0" xfId="0" applyFont="1" applyAlignment="1">
      <alignment vertical="center"/>
    </xf>
    <xf numFmtId="0" fontId="38" fillId="19" borderId="0" xfId="0" applyFont="1" applyFill="1" applyAlignment="1">
      <alignment vertical="center"/>
    </xf>
    <xf numFmtId="165" fontId="16" fillId="0" borderId="12" xfId="3" applyNumberFormat="1" applyFont="1" applyFill="1" applyBorder="1" applyAlignment="1" applyProtection="1">
      <alignment horizontal="center" vertical="center"/>
      <protection hidden="1"/>
    </xf>
    <xf numFmtId="165" fontId="16" fillId="0" borderId="12" xfId="4" applyNumberFormat="1" applyFont="1" applyFill="1" applyBorder="1" applyAlignment="1" applyProtection="1">
      <alignment horizontal="center" vertical="center"/>
      <protection hidden="1"/>
    </xf>
    <xf numFmtId="165" fontId="16" fillId="0" borderId="14" xfId="3" applyNumberFormat="1" applyFont="1" applyFill="1" applyBorder="1" applyAlignment="1" applyProtection="1">
      <alignment horizontal="center" vertical="center"/>
      <protection hidden="1"/>
    </xf>
    <xf numFmtId="165" fontId="16" fillId="0" borderId="11" xfId="4" applyNumberFormat="1" applyFont="1" applyFill="1" applyBorder="1" applyAlignment="1" applyProtection="1">
      <alignment horizontal="center" vertical="center"/>
      <protection hidden="1"/>
    </xf>
    <xf numFmtId="165" fontId="16" fillId="0" borderId="14" xfId="4" applyNumberFormat="1" applyFont="1" applyFill="1" applyBorder="1" applyAlignment="1" applyProtection="1">
      <alignment horizontal="center" vertical="center"/>
      <protection hidden="1"/>
    </xf>
    <xf numFmtId="165" fontId="16" fillId="19" borderId="48" xfId="3" applyNumberFormat="1" applyFont="1" applyFill="1" applyBorder="1" applyAlignment="1" applyProtection="1">
      <alignment horizontal="left"/>
      <protection hidden="1"/>
    </xf>
    <xf numFmtId="0" fontId="16" fillId="19" borderId="14" xfId="3" applyNumberFormat="1" applyFont="1" applyFill="1" applyBorder="1" applyAlignment="1" applyProtection="1">
      <alignment horizontal="center" vertical="center"/>
      <protection hidden="1"/>
    </xf>
    <xf numFmtId="0" fontId="16" fillId="19" borderId="12" xfId="3" applyNumberFormat="1" applyFont="1" applyFill="1" applyBorder="1" applyAlignment="1" applyProtection="1">
      <alignment horizontal="center" vertical="center"/>
      <protection hidden="1"/>
    </xf>
    <xf numFmtId="165" fontId="16" fillId="19" borderId="12" xfId="4" applyNumberFormat="1" applyFont="1" applyFill="1" applyBorder="1" applyAlignment="1" applyProtection="1">
      <alignment horizontal="center" vertical="center"/>
      <protection hidden="1"/>
    </xf>
    <xf numFmtId="165" fontId="16" fillId="19" borderId="14" xfId="4" applyNumberFormat="1" applyFont="1" applyFill="1" applyBorder="1" applyAlignment="1" applyProtection="1">
      <alignment horizontal="center" vertical="center"/>
      <protection hidden="1"/>
    </xf>
    <xf numFmtId="165" fontId="16" fillId="19" borderId="12" xfId="3" applyNumberFormat="1" applyFont="1" applyFill="1" applyBorder="1" applyAlignment="1" applyProtection="1">
      <alignment horizontal="center" vertical="center"/>
      <protection hidden="1"/>
    </xf>
    <xf numFmtId="165" fontId="16" fillId="19" borderId="18" xfId="3" applyNumberFormat="1" applyFont="1" applyFill="1" applyBorder="1" applyAlignment="1" applyProtection="1">
      <alignment horizontal="center" vertical="center"/>
      <protection hidden="1"/>
    </xf>
    <xf numFmtId="165" fontId="16" fillId="19" borderId="63" xfId="3" applyNumberFormat="1" applyFont="1" applyFill="1" applyBorder="1" applyAlignment="1" applyProtection="1">
      <alignment horizontal="left"/>
      <protection hidden="1"/>
    </xf>
    <xf numFmtId="0" fontId="16" fillId="19" borderId="9" xfId="3" applyNumberFormat="1" applyFont="1" applyFill="1" applyBorder="1" applyAlignment="1" applyProtection="1">
      <alignment horizontal="center" vertical="center"/>
      <protection hidden="1"/>
    </xf>
    <xf numFmtId="165" fontId="16" fillId="0" borderId="9" xfId="4" applyNumberFormat="1" applyFont="1" applyFill="1" applyBorder="1" applyAlignment="1" applyProtection="1">
      <alignment horizontal="center" vertical="center"/>
      <protection hidden="1"/>
    </xf>
    <xf numFmtId="165" fontId="16" fillId="0" borderId="17" xfId="4" applyNumberFormat="1" applyFont="1" applyFill="1" applyBorder="1" applyAlignment="1" applyProtection="1">
      <alignment horizontal="center" vertical="center"/>
      <protection hidden="1"/>
    </xf>
    <xf numFmtId="0" fontId="16" fillId="19" borderId="70" xfId="3" applyNumberFormat="1" applyFont="1" applyFill="1" applyBorder="1" applyAlignment="1" applyProtection="1">
      <alignment horizontal="center" vertical="center"/>
      <protection hidden="1"/>
    </xf>
    <xf numFmtId="0" fontId="15" fillId="29" borderId="19" xfId="4" applyFont="1" applyFill="1" applyBorder="1" applyProtection="1">
      <protection hidden="1"/>
    </xf>
    <xf numFmtId="0" fontId="16" fillId="0" borderId="51" xfId="4" applyFont="1" applyFill="1" applyBorder="1" applyAlignment="1" applyProtection="1">
      <alignment horizontal="left" vertical="center"/>
      <protection hidden="1"/>
    </xf>
    <xf numFmtId="0" fontId="16" fillId="0" borderId="18" xfId="4" applyFont="1" applyFill="1" applyBorder="1" applyAlignment="1" applyProtection="1">
      <alignment horizontal="center" vertical="center"/>
      <protection hidden="1"/>
    </xf>
    <xf numFmtId="0" fontId="15" fillId="29" borderId="10" xfId="4" applyNumberFormat="1" applyFont="1" applyFill="1" applyBorder="1" applyAlignment="1" applyProtection="1">
      <alignment horizontal="left" vertical="center"/>
      <protection hidden="1"/>
    </xf>
    <xf numFmtId="0" fontId="15" fillId="13" borderId="10" xfId="4" applyNumberFormat="1" applyFont="1" applyFill="1" applyBorder="1" applyAlignment="1" applyProtection="1">
      <alignment horizontal="left" vertical="center"/>
      <protection hidden="1"/>
    </xf>
    <xf numFmtId="0" fontId="16" fillId="19" borderId="11" xfId="3" applyNumberFormat="1" applyFont="1" applyFill="1" applyBorder="1" applyAlignment="1" applyProtection="1">
      <alignment horizontal="center" vertical="center"/>
      <protection hidden="1"/>
    </xf>
    <xf numFmtId="0" fontId="94" fillId="0" borderId="0" xfId="9" applyFont="1" applyBorder="1" applyProtection="1">
      <protection hidden="1"/>
    </xf>
    <xf numFmtId="0" fontId="93" fillId="19" borderId="0" xfId="9" applyFont="1" applyFill="1" applyProtection="1">
      <protection hidden="1"/>
    </xf>
    <xf numFmtId="2" fontId="102" fillId="19" borderId="92" xfId="9" applyNumberFormat="1" applyFont="1" applyFill="1" applyBorder="1" applyAlignment="1">
      <alignment horizontal="right" vertical="top" wrapText="1"/>
    </xf>
    <xf numFmtId="0" fontId="93" fillId="19" borderId="13" xfId="9" applyFont="1" applyFill="1" applyBorder="1" applyProtection="1">
      <protection hidden="1"/>
    </xf>
    <xf numFmtId="2" fontId="93" fillId="19" borderId="91" xfId="9" applyNumberFormat="1" applyFont="1" applyFill="1" applyBorder="1" applyAlignment="1">
      <alignment horizontal="right" vertical="top"/>
    </xf>
    <xf numFmtId="2" fontId="102" fillId="19" borderId="0" xfId="9" applyNumberFormat="1" applyFont="1" applyFill="1" applyBorder="1" applyAlignment="1">
      <alignment horizontal="right" vertical="top" wrapText="1"/>
    </xf>
    <xf numFmtId="2" fontId="102" fillId="19" borderId="0" xfId="0" applyNumberFormat="1" applyFont="1" applyFill="1" applyBorder="1" applyAlignment="1">
      <alignment horizontal="right" vertical="top" wrapText="1"/>
    </xf>
    <xf numFmtId="176" fontId="93" fillId="19" borderId="13" xfId="9" applyNumberFormat="1" applyFont="1" applyFill="1" applyBorder="1" applyAlignment="1">
      <alignment horizontal="right"/>
    </xf>
    <xf numFmtId="2" fontId="93" fillId="19" borderId="0" xfId="0" applyNumberFormat="1" applyFont="1" applyFill="1" applyAlignment="1">
      <alignment horizontal="center"/>
    </xf>
    <xf numFmtId="0" fontId="93" fillId="19" borderId="0" xfId="0" applyFont="1" applyFill="1"/>
    <xf numFmtId="176" fontId="101" fillId="19" borderId="13" xfId="45" applyNumberFormat="1" applyFont="1" applyFill="1" applyBorder="1" applyAlignment="1">
      <alignment horizontal="right"/>
    </xf>
    <xf numFmtId="0" fontId="4" fillId="0" borderId="16" xfId="9" applyNumberFormat="1" applyFont="1" applyBorder="1" applyAlignment="1" applyProtection="1">
      <alignment horizontal="center" vertical="top" wrapText="1"/>
      <protection hidden="1"/>
    </xf>
    <xf numFmtId="170" fontId="4" fillId="0" borderId="40" xfId="9" applyNumberFormat="1" applyFont="1" applyBorder="1" applyAlignment="1" applyProtection="1">
      <alignment horizontal="center"/>
      <protection hidden="1"/>
    </xf>
    <xf numFmtId="0" fontId="4" fillId="0" borderId="9" xfId="9" applyNumberFormat="1" applyFont="1" applyBorder="1" applyAlignment="1" applyProtection="1">
      <alignment horizontal="center" vertical="top" wrapText="1"/>
      <protection hidden="1"/>
    </xf>
    <xf numFmtId="170" fontId="4" fillId="0" borderId="53" xfId="9" applyNumberFormat="1" applyFont="1" applyBorder="1" applyAlignment="1" applyProtection="1">
      <alignment horizontal="center"/>
      <protection hidden="1"/>
    </xf>
    <xf numFmtId="0" fontId="4" fillId="0" borderId="12" xfId="9" applyNumberFormat="1" applyFont="1" applyBorder="1" applyAlignment="1">
      <alignment horizontal="center" vertical="top" wrapText="1"/>
    </xf>
    <xf numFmtId="0" fontId="4" fillId="0" borderId="14" xfId="9" applyNumberFormat="1" applyFont="1" applyBorder="1" applyAlignment="1">
      <alignment horizontal="center" vertical="top" wrapText="1"/>
    </xf>
    <xf numFmtId="0" fontId="4" fillId="0" borderId="9" xfId="9" applyFont="1" applyBorder="1" applyAlignment="1" applyProtection="1">
      <alignment horizontal="center"/>
      <protection hidden="1"/>
    </xf>
    <xf numFmtId="0" fontId="4" fillId="0" borderId="12" xfId="9" applyFont="1" applyBorder="1" applyAlignment="1" applyProtection="1">
      <alignment horizontal="center"/>
      <protection hidden="1"/>
    </xf>
    <xf numFmtId="0" fontId="4" fillId="0" borderId="11" xfId="9" applyNumberFormat="1" applyFont="1" applyBorder="1" applyAlignment="1" applyProtection="1">
      <alignment horizontal="center" vertical="top" wrapText="1"/>
      <protection hidden="1"/>
    </xf>
    <xf numFmtId="170" fontId="4" fillId="0" borderId="68" xfId="9" applyNumberFormat="1" applyFont="1" applyBorder="1" applyAlignment="1" applyProtection="1">
      <alignment horizontal="center"/>
      <protection hidden="1"/>
    </xf>
    <xf numFmtId="0" fontId="16" fillId="0" borderId="47" xfId="4" applyFont="1" applyFill="1" applyBorder="1" applyAlignment="1" applyProtection="1">
      <alignment horizontal="center" vertical="center"/>
      <protection hidden="1"/>
    </xf>
    <xf numFmtId="0" fontId="16" fillId="0" borderId="15" xfId="4" applyFont="1" applyFill="1" applyBorder="1" applyAlignment="1" applyProtection="1">
      <alignment horizontal="center" vertical="center"/>
      <protection hidden="1"/>
    </xf>
    <xf numFmtId="0" fontId="16" fillId="0" borderId="13" xfId="4" applyFont="1" applyFill="1" applyBorder="1" applyAlignment="1" applyProtection="1">
      <alignment horizontal="center" vertical="center"/>
      <protection hidden="1"/>
    </xf>
    <xf numFmtId="0" fontId="16" fillId="0" borderId="56" xfId="4" applyFont="1" applyFill="1" applyBorder="1" applyAlignment="1" applyProtection="1">
      <alignment horizontal="center" vertical="center"/>
      <protection hidden="1"/>
    </xf>
    <xf numFmtId="0" fontId="16" fillId="0" borderId="49" xfId="4" applyFont="1" applyFill="1" applyBorder="1" applyAlignment="1" applyProtection="1">
      <alignment horizontal="center" vertical="center"/>
      <protection hidden="1"/>
    </xf>
    <xf numFmtId="0" fontId="16" fillId="19" borderId="56" xfId="3" applyNumberFormat="1" applyFont="1" applyFill="1" applyBorder="1" applyAlignment="1" applyProtection="1">
      <alignment horizontal="center" vertical="center"/>
      <protection hidden="1"/>
    </xf>
    <xf numFmtId="165" fontId="16" fillId="0" borderId="47" xfId="3" applyNumberFormat="1" applyFont="1" applyFill="1" applyBorder="1" applyAlignment="1" applyProtection="1">
      <alignment horizontal="center" vertical="center"/>
      <protection hidden="1"/>
    </xf>
    <xf numFmtId="0" fontId="16" fillId="19" borderId="11" xfId="3" applyNumberFormat="1" applyFont="1" applyFill="1" applyBorder="1" applyAlignment="1" applyProtection="1">
      <alignment horizontal="center" vertical="center"/>
      <protection hidden="1"/>
    </xf>
    <xf numFmtId="165" fontId="16" fillId="0" borderId="11" xfId="4" applyNumberFormat="1" applyFont="1" applyFill="1" applyBorder="1" applyAlignment="1" applyProtection="1">
      <alignment horizontal="center" vertical="center"/>
      <protection hidden="1"/>
    </xf>
    <xf numFmtId="165" fontId="16" fillId="0" borderId="49" xfId="3" applyNumberFormat="1" applyFont="1" applyFill="1" applyBorder="1" applyAlignment="1" applyProtection="1">
      <alignment horizontal="center" vertical="center"/>
      <protection hidden="1"/>
    </xf>
    <xf numFmtId="0" fontId="16" fillId="19" borderId="49" xfId="3" applyNumberFormat="1" applyFont="1" applyFill="1" applyBorder="1" applyAlignment="1" applyProtection="1">
      <alignment horizontal="center" vertical="center"/>
      <protection hidden="1"/>
    </xf>
    <xf numFmtId="0" fontId="16" fillId="19" borderId="47" xfId="3" applyNumberFormat="1" applyFont="1" applyFill="1" applyBorder="1" applyAlignment="1" applyProtection="1">
      <alignment horizontal="center" vertical="center"/>
      <protection hidden="1"/>
    </xf>
    <xf numFmtId="0" fontId="16" fillId="0" borderId="18" xfId="4" applyFont="1" applyFill="1" applyBorder="1" applyAlignment="1" applyProtection="1">
      <alignment horizontal="center" vertical="center"/>
      <protection hidden="1"/>
    </xf>
    <xf numFmtId="0" fontId="16" fillId="19" borderId="13" xfId="3" applyNumberFormat="1" applyFont="1" applyFill="1" applyBorder="1" applyAlignment="1" applyProtection="1">
      <alignment horizontal="center" vertical="center"/>
      <protection hidden="1"/>
    </xf>
    <xf numFmtId="0" fontId="95" fillId="0" borderId="52" xfId="3" applyFont="1" applyBorder="1" applyAlignment="1" applyProtection="1">
      <alignment horizontal="center" vertical="center" wrapText="1" shrinkToFit="1"/>
      <protection hidden="1"/>
    </xf>
    <xf numFmtId="0" fontId="95" fillId="0" borderId="90" xfId="3" applyFont="1" applyBorder="1" applyAlignment="1" applyProtection="1">
      <alignment horizontal="center" vertical="center" wrapText="1" shrinkToFit="1"/>
      <protection hidden="1"/>
    </xf>
    <xf numFmtId="0" fontId="95" fillId="0" borderId="13" xfId="3" applyFont="1" applyBorder="1" applyAlignment="1" applyProtection="1">
      <alignment horizontal="center" vertical="center"/>
      <protection hidden="1"/>
    </xf>
    <xf numFmtId="0" fontId="16" fillId="0" borderId="47" xfId="3" applyFont="1" applyBorder="1" applyAlignment="1" applyProtection="1">
      <alignment horizontal="center" vertical="center" wrapText="1" shrinkToFit="1"/>
      <protection hidden="1"/>
    </xf>
    <xf numFmtId="0" fontId="16" fillId="0" borderId="47" xfId="3" applyFont="1" applyBorder="1" applyAlignment="1" applyProtection="1">
      <alignment horizontal="center" vertical="center"/>
      <protection hidden="1"/>
    </xf>
    <xf numFmtId="0" fontId="95" fillId="0" borderId="47" xfId="3" applyFont="1" applyBorder="1" applyAlignment="1" applyProtection="1">
      <alignment horizontal="center" vertical="center"/>
      <protection hidden="1"/>
    </xf>
    <xf numFmtId="0" fontId="16" fillId="0" borderId="47" xfId="9" applyFont="1" applyBorder="1" applyAlignment="1" applyProtection="1">
      <alignment horizontal="center" vertical="center"/>
      <protection hidden="1"/>
    </xf>
    <xf numFmtId="166" fontId="16" fillId="0" borderId="47" xfId="9" applyNumberFormat="1" applyFont="1" applyFill="1" applyBorder="1" applyAlignment="1" applyProtection="1">
      <alignment horizontal="center" vertical="center"/>
      <protection hidden="1"/>
    </xf>
    <xf numFmtId="0" fontId="47" fillId="0" borderId="47" xfId="48" applyFont="1" applyBorder="1" applyAlignment="1">
      <alignment horizontal="center" vertical="center"/>
    </xf>
    <xf numFmtId="0" fontId="95" fillId="0" borderId="56" xfId="3" applyFont="1" applyBorder="1" applyAlignment="1" applyProtection="1">
      <alignment horizontal="center" vertical="center" wrapText="1" shrinkToFit="1"/>
      <protection hidden="1"/>
    </xf>
    <xf numFmtId="0" fontId="95" fillId="0" borderId="49" xfId="3" applyFont="1" applyBorder="1" applyAlignment="1" applyProtection="1">
      <alignment horizontal="center" vertical="center" wrapText="1" shrinkToFit="1"/>
      <protection hidden="1"/>
    </xf>
    <xf numFmtId="165" fontId="16" fillId="0" borderId="56" xfId="3" applyNumberFormat="1" applyFont="1" applyFill="1" applyBorder="1" applyAlignment="1" applyProtection="1">
      <alignment horizontal="center" vertical="center"/>
      <protection hidden="1"/>
    </xf>
    <xf numFmtId="165" fontId="16" fillId="19" borderId="47" xfId="3" applyNumberFormat="1" applyFont="1" applyFill="1" applyBorder="1" applyAlignment="1" applyProtection="1">
      <alignment horizontal="center" vertical="center"/>
      <protection hidden="1"/>
    </xf>
    <xf numFmtId="165" fontId="16" fillId="19" borderId="56" xfId="3" applyNumberFormat="1" applyFont="1" applyFill="1" applyBorder="1" applyAlignment="1" applyProtection="1">
      <alignment horizontal="center" vertical="center"/>
      <protection hidden="1"/>
    </xf>
    <xf numFmtId="0" fontId="95" fillId="0" borderId="13" xfId="3" applyFont="1" applyBorder="1" applyAlignment="1" applyProtection="1">
      <alignment horizontal="center" vertical="center" wrapText="1" shrinkToFit="1"/>
      <protection hidden="1"/>
    </xf>
    <xf numFmtId="0" fontId="95" fillId="0" borderId="47" xfId="3" applyFont="1" applyBorder="1" applyAlignment="1" applyProtection="1">
      <alignment horizontal="center" vertical="center" wrapText="1" shrinkToFit="1"/>
      <protection hidden="1"/>
    </xf>
    <xf numFmtId="165" fontId="16" fillId="19" borderId="49" xfId="3" applyNumberFormat="1" applyFont="1" applyFill="1" applyBorder="1" applyAlignment="1" applyProtection="1">
      <alignment horizontal="center" vertical="center"/>
      <protection hidden="1"/>
    </xf>
    <xf numFmtId="165" fontId="16" fillId="0" borderId="16" xfId="4" applyNumberFormat="1" applyFont="1" applyFill="1" applyBorder="1" applyAlignment="1" applyProtection="1">
      <alignment horizontal="center" vertical="center"/>
      <protection hidden="1"/>
    </xf>
    <xf numFmtId="165" fontId="16" fillId="19" borderId="12" xfId="3" applyNumberFormat="1" applyFont="1" applyFill="1" applyBorder="1" applyAlignment="1" applyProtection="1">
      <alignment horizontal="center" vertical="center"/>
      <protection hidden="1"/>
    </xf>
    <xf numFmtId="165" fontId="16" fillId="19" borderId="14" xfId="3" applyNumberFormat="1" applyFont="1" applyFill="1" applyBorder="1" applyAlignment="1" applyProtection="1">
      <alignment horizontal="center" vertical="center"/>
      <protection hidden="1"/>
    </xf>
    <xf numFmtId="0" fontId="16" fillId="19" borderId="52" xfId="3" applyNumberFormat="1" applyFont="1" applyFill="1" applyBorder="1" applyAlignment="1" applyProtection="1">
      <alignment horizontal="center" vertical="center"/>
      <protection hidden="1"/>
    </xf>
    <xf numFmtId="0" fontId="16" fillId="19" borderId="12" xfId="3" applyNumberFormat="1" applyFont="1" applyFill="1" applyBorder="1" applyAlignment="1" applyProtection="1">
      <alignment horizontal="center" vertical="center"/>
      <protection hidden="1"/>
    </xf>
    <xf numFmtId="0" fontId="95" fillId="0" borderId="12" xfId="3" applyFont="1" applyBorder="1" applyAlignment="1" applyProtection="1">
      <alignment horizontal="center" vertical="center" wrapText="1" shrinkToFit="1"/>
      <protection hidden="1"/>
    </xf>
    <xf numFmtId="0" fontId="16" fillId="0" borderId="13" xfId="9" applyFont="1" applyFill="1" applyBorder="1" applyAlignment="1" applyProtection="1">
      <alignment horizontal="center" vertical="center" wrapText="1" shrinkToFit="1"/>
      <protection hidden="1"/>
    </xf>
    <xf numFmtId="0" fontId="16" fillId="0" borderId="12" xfId="9" applyFont="1" applyFill="1" applyBorder="1" applyAlignment="1" applyProtection="1">
      <alignment horizontal="center" vertical="center" wrapText="1" shrinkToFit="1"/>
      <protection hidden="1"/>
    </xf>
    <xf numFmtId="0" fontId="95" fillId="0" borderId="14" xfId="3" applyFont="1" applyBorder="1" applyAlignment="1" applyProtection="1">
      <alignment horizontal="center" vertical="center"/>
      <protection hidden="1"/>
    </xf>
    <xf numFmtId="0" fontId="16" fillId="0" borderId="14" xfId="9" applyFont="1" applyFill="1" applyBorder="1" applyAlignment="1" applyProtection="1">
      <alignment horizontal="center" vertical="center" wrapText="1" shrinkToFit="1"/>
      <protection hidden="1"/>
    </xf>
    <xf numFmtId="0" fontId="4" fillId="0" borderId="16" xfId="9" applyFont="1" applyBorder="1" applyAlignment="1" applyProtection="1">
      <alignment horizontal="center"/>
      <protection hidden="1"/>
    </xf>
    <xf numFmtId="0" fontId="4" fillId="0" borderId="11" xfId="9" applyFont="1" applyBorder="1" applyAlignment="1" applyProtection="1">
      <alignment horizontal="center"/>
      <protection hidden="1"/>
    </xf>
    <xf numFmtId="0" fontId="16" fillId="0" borderId="9" xfId="0" applyFont="1" applyBorder="1" applyAlignment="1" applyProtection="1">
      <alignment horizontal="center" vertical="center"/>
      <protection hidden="1"/>
    </xf>
    <xf numFmtId="179" fontId="78" fillId="0" borderId="9" xfId="0" applyNumberFormat="1" applyFont="1" applyBorder="1" applyAlignment="1" applyProtection="1">
      <alignment horizontal="center" vertical="center" shrinkToFit="1"/>
      <protection hidden="1"/>
    </xf>
    <xf numFmtId="179" fontId="78" fillId="0" borderId="53" xfId="0" applyNumberFormat="1" applyFont="1" applyBorder="1" applyAlignment="1" applyProtection="1">
      <alignment horizontal="center" vertical="center" shrinkToFit="1"/>
      <protection hidden="1"/>
    </xf>
    <xf numFmtId="0" fontId="78" fillId="0" borderId="48" xfId="0" applyNumberFormat="1" applyFont="1" applyBorder="1" applyAlignment="1" applyProtection="1">
      <alignment horizontal="left" vertical="center" wrapText="1"/>
      <protection hidden="1"/>
    </xf>
    <xf numFmtId="0" fontId="78" fillId="0" borderId="51" xfId="0" applyNumberFormat="1" applyFont="1" applyBorder="1" applyAlignment="1" applyProtection="1">
      <alignment horizontal="left" vertical="center" wrapText="1"/>
      <protection hidden="1"/>
    </xf>
    <xf numFmtId="0" fontId="78" fillId="0" borderId="69" xfId="0" applyNumberFormat="1" applyFont="1" applyBorder="1" applyAlignment="1" applyProtection="1">
      <alignment horizontal="left" vertical="center" wrapText="1"/>
      <protection hidden="1"/>
    </xf>
    <xf numFmtId="179" fontId="78" fillId="0" borderId="18" xfId="0" applyNumberFormat="1" applyFont="1" applyBorder="1" applyAlignment="1" applyProtection="1">
      <alignment horizontal="center" vertical="center" shrinkToFit="1"/>
      <protection hidden="1"/>
    </xf>
    <xf numFmtId="0" fontId="78" fillId="0" borderId="63" xfId="0" applyNumberFormat="1" applyFont="1" applyBorder="1" applyAlignment="1" applyProtection="1">
      <alignment horizontal="left" vertical="center" wrapText="1"/>
      <protection hidden="1"/>
    </xf>
    <xf numFmtId="0" fontId="78" fillId="0" borderId="12" xfId="0" applyNumberFormat="1" applyFont="1" applyBorder="1" applyAlignment="1" applyProtection="1">
      <alignment horizontal="center" vertical="center" shrinkToFit="1"/>
      <protection hidden="1"/>
    </xf>
    <xf numFmtId="0" fontId="78" fillId="0" borderId="14" xfId="0" applyNumberFormat="1" applyFont="1" applyBorder="1" applyAlignment="1" applyProtection="1">
      <alignment horizontal="center" vertical="center" shrinkToFit="1"/>
      <protection hidden="1"/>
    </xf>
    <xf numFmtId="0" fontId="16" fillId="19" borderId="0" xfId="0" applyFont="1" applyFill="1"/>
    <xf numFmtId="0" fontId="94" fillId="0" borderId="0" xfId="0" applyFont="1" applyBorder="1"/>
    <xf numFmtId="0" fontId="94" fillId="0" borderId="0" xfId="0" applyNumberFormat="1" applyFont="1" applyBorder="1" applyAlignment="1">
      <alignment horizontal="left" vertical="center" shrinkToFit="1"/>
    </xf>
    <xf numFmtId="0" fontId="78" fillId="0" borderId="0" xfId="0" applyNumberFormat="1" applyFont="1" applyBorder="1" applyAlignment="1">
      <alignment horizontal="left" vertical="center" shrinkToFit="1"/>
    </xf>
    <xf numFmtId="0" fontId="94" fillId="0" borderId="0" xfId="0" applyFont="1" applyBorder="1" applyAlignment="1">
      <alignment horizontal="left" vertical="center"/>
    </xf>
    <xf numFmtId="0" fontId="16" fillId="0" borderId="0" xfId="0" applyFont="1" applyBorder="1" applyAlignment="1">
      <alignment horizontal="left" vertical="center"/>
    </xf>
    <xf numFmtId="0" fontId="94" fillId="0" borderId="0" xfId="0" applyFont="1" applyFill="1" applyBorder="1" applyAlignment="1">
      <alignment horizontal="left" vertical="center" wrapText="1"/>
    </xf>
    <xf numFmtId="0" fontId="78" fillId="0" borderId="0" xfId="0" applyFont="1" applyFill="1" applyBorder="1" applyAlignment="1">
      <alignment horizontal="left" vertical="center" wrapText="1"/>
    </xf>
    <xf numFmtId="0" fontId="94" fillId="0" borderId="0" xfId="0" applyFont="1" applyBorder="1" applyAlignment="1">
      <alignment horizontal="left"/>
    </xf>
    <xf numFmtId="0" fontId="94" fillId="19" borderId="0" xfId="0" applyNumberFormat="1" applyFont="1" applyFill="1" applyBorder="1" applyAlignment="1">
      <alignment horizontal="left" vertical="center" shrinkToFit="1"/>
    </xf>
    <xf numFmtId="0" fontId="78" fillId="19" borderId="0" xfId="0" applyNumberFormat="1" applyFont="1" applyFill="1" applyBorder="1" applyAlignment="1">
      <alignment horizontal="left" vertical="center" shrinkToFit="1"/>
    </xf>
    <xf numFmtId="0" fontId="94" fillId="19" borderId="0" xfId="0" applyFont="1" applyFill="1" applyBorder="1" applyAlignment="1">
      <alignment horizontal="left" vertical="center"/>
    </xf>
    <xf numFmtId="0" fontId="16" fillId="19" borderId="0" xfId="0" applyFont="1" applyFill="1" applyBorder="1" applyAlignment="1">
      <alignment horizontal="left" vertical="center"/>
    </xf>
    <xf numFmtId="179" fontId="78" fillId="0" borderId="49" xfId="0" applyNumberFormat="1" applyFont="1" applyBorder="1" applyAlignment="1" applyProtection="1">
      <alignment horizontal="center" vertical="center" shrinkToFit="1"/>
      <protection hidden="1"/>
    </xf>
    <xf numFmtId="0" fontId="16" fillId="0" borderId="58" xfId="0" applyFont="1" applyBorder="1" applyAlignment="1">
      <alignment horizontal="center"/>
    </xf>
    <xf numFmtId="0" fontId="16" fillId="0" borderId="57" xfId="0" applyFont="1" applyBorder="1" applyAlignment="1">
      <alignment horizontal="center"/>
    </xf>
    <xf numFmtId="0" fontId="16" fillId="0" borderId="45" xfId="0" applyFont="1" applyBorder="1"/>
    <xf numFmtId="0" fontId="16" fillId="0" borderId="51" xfId="0" applyFont="1" applyBorder="1"/>
    <xf numFmtId="0" fontId="16" fillId="0" borderId="14" xfId="0" applyFont="1" applyBorder="1" applyAlignment="1">
      <alignment horizontal="center"/>
    </xf>
    <xf numFmtId="0" fontId="16" fillId="0" borderId="59" xfId="0" applyFont="1" applyBorder="1" applyAlignment="1">
      <alignment horizontal="center"/>
    </xf>
    <xf numFmtId="0" fontId="79" fillId="19" borderId="0" xfId="9" applyFont="1" applyFill="1" applyBorder="1" applyAlignment="1" applyProtection="1">
      <protection hidden="1"/>
    </xf>
    <xf numFmtId="165" fontId="16" fillId="19" borderId="0" xfId="3" applyNumberFormat="1" applyFont="1" applyFill="1" applyBorder="1" applyAlignment="1" applyProtection="1">
      <alignment horizontal="left"/>
      <protection hidden="1"/>
    </xf>
    <xf numFmtId="165" fontId="16" fillId="0" borderId="0" xfId="3" applyNumberFormat="1" applyFont="1" applyFill="1" applyBorder="1" applyAlignment="1" applyProtection="1">
      <alignment horizontal="center" vertical="center"/>
      <protection hidden="1"/>
    </xf>
    <xf numFmtId="165" fontId="16" fillId="19" borderId="0" xfId="3" applyNumberFormat="1" applyFont="1" applyFill="1" applyBorder="1" applyAlignment="1" applyProtection="1">
      <alignment horizontal="center" vertical="center"/>
      <protection hidden="1"/>
    </xf>
    <xf numFmtId="165" fontId="16" fillId="19" borderId="0" xfId="4" applyNumberFormat="1" applyFont="1" applyFill="1" applyBorder="1" applyAlignment="1" applyProtection="1">
      <alignment horizontal="center" vertical="center"/>
      <protection hidden="1"/>
    </xf>
    <xf numFmtId="165" fontId="16" fillId="19" borderId="11" xfId="3" applyNumberFormat="1" applyFont="1" applyFill="1" applyBorder="1" applyAlignment="1" applyProtection="1">
      <alignment horizontal="center" vertical="center"/>
      <protection hidden="1"/>
    </xf>
    <xf numFmtId="165" fontId="16" fillId="19" borderId="11" xfId="4" applyNumberFormat="1" applyFont="1" applyFill="1" applyBorder="1" applyAlignment="1" applyProtection="1">
      <alignment horizontal="center" vertical="center"/>
      <protection hidden="1"/>
    </xf>
    <xf numFmtId="0" fontId="15" fillId="29" borderId="19" xfId="4" applyFont="1" applyFill="1" applyBorder="1" applyAlignment="1" applyProtection="1">
      <alignment horizontal="left"/>
      <protection hidden="1"/>
    </xf>
    <xf numFmtId="0" fontId="15" fillId="13" borderId="46" xfId="9" applyFont="1" applyFill="1" applyBorder="1" applyAlignment="1" applyProtection="1">
      <alignment horizontal="center" vertical="center"/>
      <protection hidden="1"/>
    </xf>
    <xf numFmtId="0" fontId="15" fillId="13" borderId="15" xfId="9" applyFont="1" applyFill="1" applyBorder="1" applyAlignment="1" applyProtection="1">
      <alignment horizontal="center" vertical="center"/>
      <protection hidden="1"/>
    </xf>
    <xf numFmtId="164" fontId="15" fillId="13" borderId="15" xfId="9" applyNumberFormat="1" applyFont="1" applyFill="1" applyBorder="1" applyAlignment="1" applyProtection="1">
      <alignment horizontal="center" vertical="center"/>
      <protection hidden="1"/>
    </xf>
    <xf numFmtId="168" fontId="15" fillId="19" borderId="57" xfId="9" applyNumberFormat="1" applyFont="1" applyFill="1" applyBorder="1" applyAlignment="1" applyProtection="1">
      <alignment horizontal="center" vertical="center" wrapText="1" shrinkToFit="1"/>
      <protection hidden="1"/>
    </xf>
    <xf numFmtId="0" fontId="15" fillId="14" borderId="48" xfId="4" applyFont="1" applyFill="1" applyBorder="1" applyProtection="1">
      <protection hidden="1"/>
    </xf>
    <xf numFmtId="0" fontId="15" fillId="14" borderId="12" xfId="4" applyFont="1" applyFill="1" applyBorder="1" applyAlignment="1" applyProtection="1">
      <alignment horizontal="center" vertical="center"/>
      <protection hidden="1"/>
    </xf>
    <xf numFmtId="0" fontId="15" fillId="14" borderId="58" xfId="4" applyFont="1" applyFill="1" applyBorder="1" applyAlignment="1" applyProtection="1">
      <alignment horizontal="center" vertical="center"/>
      <protection hidden="1"/>
    </xf>
    <xf numFmtId="0" fontId="16" fillId="0" borderId="14" xfId="9" applyFont="1" applyFill="1" applyBorder="1" applyAlignment="1" applyProtection="1">
      <alignment horizontal="center" vertical="center"/>
      <protection hidden="1"/>
    </xf>
    <xf numFmtId="0" fontId="15" fillId="13" borderId="48" xfId="9" applyFont="1" applyFill="1" applyBorder="1" applyAlignment="1" applyProtection="1">
      <alignment horizontal="center"/>
      <protection hidden="1"/>
    </xf>
    <xf numFmtId="0" fontId="15" fillId="13" borderId="12" xfId="9" applyFont="1" applyFill="1" applyBorder="1" applyAlignment="1" applyProtection="1">
      <alignment horizontal="center" vertical="center"/>
      <protection hidden="1"/>
    </xf>
    <xf numFmtId="174" fontId="15" fillId="13" borderId="58" xfId="9" applyNumberFormat="1" applyFont="1" applyFill="1" applyBorder="1" applyAlignment="1" applyProtection="1">
      <alignment horizontal="center" vertical="center"/>
      <protection hidden="1"/>
    </xf>
    <xf numFmtId="165" fontId="16" fillId="0" borderId="0" xfId="4" applyNumberFormat="1" applyFont="1" applyFill="1" applyBorder="1" applyAlignment="1" applyProtection="1">
      <alignment horizontal="center" vertical="center"/>
      <protection hidden="1"/>
    </xf>
    <xf numFmtId="165" fontId="16" fillId="0" borderId="0" xfId="3" applyNumberFormat="1" applyFont="1" applyFill="1" applyBorder="1" applyAlignment="1" applyProtection="1">
      <alignment horizontal="left" wrapText="1"/>
      <protection hidden="1"/>
    </xf>
    <xf numFmtId="165" fontId="16" fillId="0" borderId="0" xfId="3" applyNumberFormat="1" applyFont="1" applyFill="1" applyBorder="1" applyAlignment="1" applyProtection="1">
      <alignment horizontal="center" vertical="center" wrapText="1"/>
      <protection hidden="1"/>
    </xf>
    <xf numFmtId="0" fontId="16" fillId="19" borderId="0" xfId="3" applyNumberFormat="1" applyFont="1" applyFill="1" applyBorder="1" applyAlignment="1" applyProtection="1">
      <alignment horizontal="center" vertical="center"/>
      <protection hidden="1"/>
    </xf>
    <xf numFmtId="165" fontId="15" fillId="19" borderId="0" xfId="3" applyNumberFormat="1" applyFont="1" applyFill="1" applyBorder="1" applyAlignment="1" applyProtection="1">
      <protection hidden="1"/>
    </xf>
    <xf numFmtId="165" fontId="95" fillId="19" borderId="0" xfId="3" applyNumberFormat="1" applyFont="1" applyFill="1" applyBorder="1" applyAlignment="1" applyProtection="1">
      <alignment vertical="center"/>
      <protection hidden="1"/>
    </xf>
    <xf numFmtId="165" fontId="95" fillId="19" borderId="0" xfId="3" applyNumberFormat="1" applyFont="1" applyFill="1" applyBorder="1" applyAlignment="1" applyProtection="1">
      <alignment vertical="center" wrapText="1"/>
      <protection hidden="1"/>
    </xf>
    <xf numFmtId="0" fontId="15" fillId="19" borderId="0" xfId="9" applyFont="1" applyFill="1" applyBorder="1" applyAlignment="1" applyProtection="1">
      <protection hidden="1"/>
    </xf>
    <xf numFmtId="0" fontId="10" fillId="29" borderId="89" xfId="0" applyFont="1" applyFill="1" applyBorder="1" applyAlignment="1" applyProtection="1">
      <alignment horizontal="center" vertical="center"/>
      <protection hidden="1"/>
    </xf>
    <xf numFmtId="0" fontId="10" fillId="29" borderId="10" xfId="0" applyNumberFormat="1" applyFont="1" applyFill="1" applyBorder="1" applyAlignment="1" applyProtection="1">
      <alignment horizontal="center" vertical="center" wrapText="1"/>
      <protection hidden="1"/>
    </xf>
    <xf numFmtId="0" fontId="95" fillId="0" borderId="56" xfId="3" applyFont="1" applyBorder="1" applyAlignment="1" applyProtection="1">
      <alignment horizontal="center" vertical="center"/>
      <protection hidden="1"/>
    </xf>
    <xf numFmtId="0" fontId="47" fillId="0" borderId="56" xfId="48" applyFont="1" applyBorder="1" applyAlignment="1">
      <alignment horizontal="center" vertical="center"/>
    </xf>
    <xf numFmtId="0" fontId="16" fillId="0" borderId="0" xfId="9" applyFont="1" applyBorder="1" applyAlignment="1" applyProtection="1">
      <alignment vertical="top" wrapText="1" shrinkToFit="1"/>
      <protection hidden="1"/>
    </xf>
    <xf numFmtId="165" fontId="15" fillId="29" borderId="27" xfId="3" applyNumberFormat="1" applyFont="1" applyFill="1" applyBorder="1" applyAlignment="1" applyProtection="1">
      <protection hidden="1"/>
    </xf>
    <xf numFmtId="165" fontId="15" fillId="29" borderId="42" xfId="3" applyNumberFormat="1" applyFont="1" applyFill="1" applyBorder="1" applyAlignment="1" applyProtection="1">
      <protection hidden="1"/>
    </xf>
    <xf numFmtId="165" fontId="15" fillId="29" borderId="38" xfId="3" applyNumberFormat="1" applyFont="1" applyFill="1" applyBorder="1" applyAlignment="1" applyProtection="1">
      <protection hidden="1"/>
    </xf>
    <xf numFmtId="0" fontId="16" fillId="0" borderId="49" xfId="4" applyFont="1" applyFill="1" applyBorder="1" applyAlignment="1" applyProtection="1">
      <alignment vertical="center"/>
      <protection hidden="1"/>
    </xf>
    <xf numFmtId="0" fontId="16" fillId="0" borderId="47" xfId="4" applyFont="1" applyFill="1" applyBorder="1" applyAlignment="1" applyProtection="1">
      <alignment vertical="center"/>
      <protection hidden="1"/>
    </xf>
    <xf numFmtId="0" fontId="16" fillId="0" borderId="13" xfId="4" applyFont="1" applyFill="1" applyBorder="1" applyAlignment="1" applyProtection="1">
      <alignment vertical="center"/>
      <protection hidden="1"/>
    </xf>
    <xf numFmtId="0" fontId="16" fillId="0" borderId="56" xfId="4" applyFont="1" applyFill="1" applyBorder="1" applyAlignment="1" applyProtection="1">
      <alignment vertical="center"/>
      <protection hidden="1"/>
    </xf>
    <xf numFmtId="0" fontId="16" fillId="0" borderId="52" xfId="4" applyFont="1" applyFill="1" applyBorder="1" applyAlignment="1" applyProtection="1">
      <alignment vertical="center"/>
      <protection hidden="1"/>
    </xf>
    <xf numFmtId="0" fontId="16" fillId="0" borderId="12" xfId="4" applyFont="1" applyFill="1" applyBorder="1" applyAlignment="1" applyProtection="1">
      <alignment vertical="center"/>
      <protection hidden="1"/>
    </xf>
    <xf numFmtId="0" fontId="95" fillId="0" borderId="0" xfId="3" applyFont="1" applyBorder="1" applyAlignment="1" applyProtection="1">
      <alignment horizontal="center" vertical="center"/>
      <protection hidden="1"/>
    </xf>
    <xf numFmtId="178" fontId="15" fillId="0" borderId="0" xfId="9" applyNumberFormat="1" applyFont="1" applyFill="1" applyBorder="1" applyAlignment="1" applyProtection="1">
      <alignment horizontal="center" vertical="center" wrapText="1" shrinkToFit="1"/>
      <protection hidden="1"/>
    </xf>
    <xf numFmtId="0" fontId="15" fillId="13" borderId="69" xfId="9" applyFont="1" applyFill="1" applyBorder="1" applyAlignment="1" applyProtection="1">
      <alignment horizontal="center"/>
      <protection hidden="1"/>
    </xf>
    <xf numFmtId="0" fontId="15" fillId="13" borderId="18" xfId="9" applyFont="1" applyFill="1" applyBorder="1" applyAlignment="1" applyProtection="1">
      <alignment vertical="center"/>
      <protection hidden="1"/>
    </xf>
    <xf numFmtId="0" fontId="15" fillId="13" borderId="18" xfId="9" applyFont="1" applyFill="1" applyBorder="1" applyAlignment="1" applyProtection="1">
      <alignment horizontal="center" vertical="center"/>
      <protection hidden="1"/>
    </xf>
    <xf numFmtId="174" fontId="15" fillId="13" borderId="71" xfId="9" applyNumberFormat="1" applyFont="1" applyFill="1" applyBorder="1" applyAlignment="1" applyProtection="1">
      <alignment horizontal="center" vertical="center"/>
      <protection hidden="1"/>
    </xf>
    <xf numFmtId="0" fontId="15" fillId="13" borderId="61" xfId="9" applyFont="1" applyFill="1" applyBorder="1" applyAlignment="1" applyProtection="1">
      <alignment horizontal="center" vertical="center"/>
      <protection hidden="1"/>
    </xf>
    <xf numFmtId="165" fontId="16" fillId="19" borderId="12" xfId="3" applyNumberFormat="1" applyFont="1" applyFill="1" applyBorder="1" applyAlignment="1" applyProtection="1">
      <alignment horizontal="center" vertical="center"/>
      <protection hidden="1"/>
    </xf>
    <xf numFmtId="165" fontId="16" fillId="19" borderId="14" xfId="3" applyNumberFormat="1" applyFont="1" applyFill="1" applyBorder="1" applyAlignment="1" applyProtection="1">
      <alignment horizontal="center" vertical="center"/>
      <protection hidden="1"/>
    </xf>
    <xf numFmtId="0" fontId="95" fillId="0" borderId="13" xfId="3" applyFont="1" applyBorder="1" applyAlignment="1" applyProtection="1">
      <alignment horizontal="center" vertical="center"/>
      <protection hidden="1"/>
    </xf>
    <xf numFmtId="0" fontId="15" fillId="38" borderId="1" xfId="4" applyFont="1" applyFill="1" applyBorder="1" applyAlignment="1" applyProtection="1">
      <alignment horizontal="left"/>
      <protection hidden="1"/>
    </xf>
    <xf numFmtId="0" fontId="4" fillId="0" borderId="15" xfId="9" applyNumberFormat="1" applyFont="1" applyBorder="1" applyAlignment="1" applyProtection="1">
      <alignment horizontal="center" vertical="top" wrapText="1"/>
      <protection hidden="1"/>
    </xf>
    <xf numFmtId="170" fontId="4" fillId="0" borderId="65" xfId="9" applyNumberFormat="1" applyFont="1" applyBorder="1" applyAlignment="1" applyProtection="1">
      <alignment horizontal="center"/>
      <protection hidden="1"/>
    </xf>
    <xf numFmtId="165" fontId="16" fillId="0" borderId="49" xfId="4" applyNumberFormat="1" applyFont="1" applyFill="1" applyBorder="1" applyAlignment="1" applyProtection="1">
      <alignment horizontal="center" vertical="center"/>
      <protection hidden="1"/>
    </xf>
    <xf numFmtId="165" fontId="16" fillId="0" borderId="56" xfId="4" applyNumberFormat="1" applyFont="1" applyFill="1" applyBorder="1" applyAlignment="1" applyProtection="1">
      <alignment horizontal="center" vertical="center"/>
      <protection hidden="1"/>
    </xf>
    <xf numFmtId="165" fontId="16" fillId="19" borderId="12" xfId="3" applyNumberFormat="1" applyFont="1" applyFill="1" applyBorder="1" applyAlignment="1" applyProtection="1">
      <alignment horizontal="center" vertical="center"/>
      <protection hidden="1"/>
    </xf>
    <xf numFmtId="0" fontId="95" fillId="0" borderId="13" xfId="3" applyFont="1" applyBorder="1" applyAlignment="1" applyProtection="1">
      <alignment horizontal="center" vertical="center" wrapText="1" shrinkToFit="1"/>
      <protection hidden="1"/>
    </xf>
    <xf numFmtId="0" fontId="95" fillId="0" borderId="12" xfId="3" applyFont="1" applyBorder="1" applyAlignment="1" applyProtection="1">
      <alignment horizontal="center" vertical="center" wrapText="1" shrinkToFit="1"/>
      <protection hidden="1"/>
    </xf>
    <xf numFmtId="0" fontId="16" fillId="0" borderId="12" xfId="9" applyFont="1" applyFill="1" applyBorder="1" applyAlignment="1" applyProtection="1">
      <alignment horizontal="center" vertical="center" wrapText="1" shrinkToFit="1"/>
      <protection hidden="1"/>
    </xf>
    <xf numFmtId="0" fontId="16" fillId="0" borderId="13" xfId="9" applyFont="1" applyFill="1" applyBorder="1" applyAlignment="1" applyProtection="1">
      <alignment horizontal="center" vertical="center" wrapText="1" shrinkToFit="1"/>
      <protection hidden="1"/>
    </xf>
    <xf numFmtId="0" fontId="16" fillId="0" borderId="14" xfId="9" applyFont="1" applyFill="1" applyBorder="1" applyAlignment="1" applyProtection="1">
      <alignment horizontal="center" vertical="center" wrapText="1" shrinkToFit="1"/>
      <protection hidden="1"/>
    </xf>
    <xf numFmtId="165" fontId="16" fillId="19" borderId="52" xfId="3" applyNumberFormat="1" applyFont="1" applyFill="1" applyBorder="1" applyAlignment="1" applyProtection="1">
      <alignment horizontal="center" vertical="center"/>
      <protection hidden="1"/>
    </xf>
    <xf numFmtId="165" fontId="16" fillId="0" borderId="16" xfId="4" applyNumberFormat="1" applyFont="1" applyFill="1" applyBorder="1" applyAlignment="1" applyProtection="1">
      <alignment horizontal="center" vertical="center"/>
      <protection hidden="1"/>
    </xf>
    <xf numFmtId="165" fontId="16" fillId="19" borderId="12" xfId="3" applyNumberFormat="1" applyFont="1" applyFill="1" applyBorder="1" applyAlignment="1" applyProtection="1">
      <alignment horizontal="center" vertical="center"/>
      <protection hidden="1"/>
    </xf>
    <xf numFmtId="165" fontId="16" fillId="19" borderId="14" xfId="3" applyNumberFormat="1" applyFont="1" applyFill="1" applyBorder="1" applyAlignment="1" applyProtection="1">
      <alignment horizontal="center" vertical="center"/>
      <protection hidden="1"/>
    </xf>
    <xf numFmtId="165" fontId="16" fillId="19" borderId="49" xfId="3" applyNumberFormat="1" applyFont="1" applyFill="1" applyBorder="1" applyAlignment="1" applyProtection="1">
      <alignment horizontal="center" vertical="center"/>
      <protection hidden="1"/>
    </xf>
    <xf numFmtId="165" fontId="16" fillId="0" borderId="15" xfId="4" applyNumberFormat="1" applyFont="1" applyFill="1" applyBorder="1" applyAlignment="1" applyProtection="1">
      <alignment horizontal="center" vertical="center"/>
      <protection hidden="1"/>
    </xf>
    <xf numFmtId="0" fontId="16" fillId="0" borderId="13" xfId="9" applyFont="1" applyFill="1" applyBorder="1" applyAlignment="1" applyProtection="1">
      <alignment horizontal="center" vertical="center" wrapText="1" shrinkToFit="1"/>
      <protection hidden="1"/>
    </xf>
    <xf numFmtId="0" fontId="16" fillId="0" borderId="14" xfId="9" applyFont="1" applyFill="1" applyBorder="1" applyAlignment="1" applyProtection="1">
      <alignment horizontal="center" vertical="center" wrapText="1" shrinkToFit="1"/>
      <protection hidden="1"/>
    </xf>
    <xf numFmtId="0" fontId="16" fillId="0" borderId="12" xfId="9" applyFont="1" applyFill="1" applyBorder="1" applyAlignment="1" applyProtection="1">
      <alignment horizontal="center" vertical="center" wrapText="1" shrinkToFit="1"/>
      <protection hidden="1"/>
    </xf>
    <xf numFmtId="0" fontId="94" fillId="0" borderId="0" xfId="0" applyFont="1"/>
    <xf numFmtId="165" fontId="16" fillId="19" borderId="90" xfId="3" applyNumberFormat="1" applyFont="1" applyFill="1" applyBorder="1" applyAlignment="1" applyProtection="1">
      <alignment horizontal="center" vertical="center"/>
      <protection hidden="1"/>
    </xf>
    <xf numFmtId="178" fontId="15" fillId="19" borderId="58" xfId="9" applyNumberFormat="1" applyFont="1" applyFill="1" applyBorder="1" applyAlignment="1" applyProtection="1">
      <alignment horizontal="center" vertical="center" wrapText="1" shrinkToFit="1"/>
      <protection hidden="1"/>
    </xf>
    <xf numFmtId="178" fontId="15" fillId="19" borderId="57" xfId="9" applyNumberFormat="1" applyFont="1" applyFill="1" applyBorder="1" applyAlignment="1" applyProtection="1">
      <alignment horizontal="center" vertical="center" wrapText="1" shrinkToFit="1"/>
      <protection hidden="1"/>
    </xf>
    <xf numFmtId="178" fontId="15" fillId="19" borderId="59" xfId="9" applyNumberFormat="1" applyFont="1" applyFill="1" applyBorder="1" applyAlignment="1" applyProtection="1">
      <alignment horizontal="center" vertical="center" wrapText="1" shrinkToFit="1"/>
      <protection hidden="1"/>
    </xf>
    <xf numFmtId="0" fontId="10" fillId="29" borderId="54" xfId="0" applyFont="1" applyFill="1" applyBorder="1" applyAlignment="1" applyProtection="1">
      <alignment horizontal="center" vertical="center"/>
      <protection hidden="1"/>
    </xf>
    <xf numFmtId="168" fontId="15" fillId="19" borderId="58" xfId="9" applyNumberFormat="1" applyFont="1" applyFill="1" applyBorder="1" applyAlignment="1" applyProtection="1">
      <alignment horizontal="center" vertical="center" wrapText="1" shrinkToFit="1"/>
      <protection hidden="1"/>
    </xf>
    <xf numFmtId="168" fontId="15" fillId="19" borderId="59" xfId="9" applyNumberFormat="1" applyFont="1" applyFill="1" applyBorder="1" applyAlignment="1" applyProtection="1">
      <alignment horizontal="center" vertical="center" wrapText="1" shrinkToFit="1"/>
      <protection hidden="1"/>
    </xf>
    <xf numFmtId="0" fontId="15" fillId="0" borderId="15" xfId="9" applyFont="1" applyBorder="1" applyAlignment="1" applyProtection="1">
      <alignment horizontal="center" vertical="center"/>
      <protection hidden="1"/>
    </xf>
    <xf numFmtId="0" fontId="16" fillId="0" borderId="61" xfId="9" applyFont="1" applyBorder="1" applyAlignment="1" applyProtection="1">
      <alignment horizontal="left" vertical="top" wrapText="1" shrinkToFit="1"/>
      <protection hidden="1"/>
    </xf>
    <xf numFmtId="0" fontId="16" fillId="0" borderId="50" xfId="9" applyFont="1" applyBorder="1" applyAlignment="1" applyProtection="1">
      <alignment horizontal="left" vertical="top" wrapText="1" shrinkToFit="1"/>
      <protection hidden="1"/>
    </xf>
    <xf numFmtId="0" fontId="16" fillId="0" borderId="50" xfId="9" applyFont="1" applyBorder="1" applyAlignment="1" applyProtection="1">
      <alignment horizontal="left" vertical="center" wrapText="1" shrinkToFit="1"/>
      <protection hidden="1"/>
    </xf>
    <xf numFmtId="0" fontId="16" fillId="0" borderId="62" xfId="9" applyFont="1" applyBorder="1" applyAlignment="1" applyProtection="1">
      <alignment horizontal="left" vertical="center" wrapText="1" shrinkToFit="1"/>
      <protection hidden="1"/>
    </xf>
    <xf numFmtId="0" fontId="16" fillId="0" borderId="62" xfId="9" applyFont="1" applyBorder="1" applyAlignment="1" applyProtection="1">
      <alignment horizontal="left" vertical="top" wrapText="1" shrinkToFit="1"/>
      <protection hidden="1"/>
    </xf>
    <xf numFmtId="0" fontId="16" fillId="19" borderId="50" xfId="9" applyFont="1" applyFill="1" applyBorder="1" applyAlignment="1" applyProtection="1">
      <alignment horizontal="left" vertical="center" wrapText="1" shrinkToFit="1"/>
      <protection hidden="1"/>
    </xf>
    <xf numFmtId="166" fontId="16" fillId="19" borderId="50" xfId="9" applyNumberFormat="1" applyFont="1" applyFill="1" applyBorder="1" applyAlignment="1" applyProtection="1">
      <alignment horizontal="left" vertical="center"/>
      <protection hidden="1"/>
    </xf>
    <xf numFmtId="0" fontId="16" fillId="0" borderId="50" xfId="48" applyFont="1" applyBorder="1" applyAlignment="1" applyProtection="1">
      <alignment horizontal="left" vertical="center" wrapText="1" shrinkToFit="1"/>
      <protection hidden="1"/>
    </xf>
    <xf numFmtId="0" fontId="16" fillId="19" borderId="50" xfId="48" applyFont="1" applyFill="1" applyBorder="1" applyAlignment="1" applyProtection="1">
      <alignment horizontal="left" vertical="center" wrapText="1" shrinkToFit="1"/>
      <protection hidden="1"/>
    </xf>
    <xf numFmtId="0" fontId="16" fillId="19" borderId="50" xfId="48" applyFont="1" applyFill="1" applyBorder="1" applyAlignment="1" applyProtection="1">
      <alignment vertical="center" wrapText="1" shrinkToFit="1"/>
      <protection hidden="1"/>
    </xf>
    <xf numFmtId="0" fontId="16" fillId="0" borderId="50" xfId="48" applyFont="1" applyFill="1" applyBorder="1" applyAlignment="1" applyProtection="1">
      <alignment vertical="center" wrapText="1" shrinkToFit="1"/>
      <protection hidden="1"/>
    </xf>
    <xf numFmtId="0" fontId="16" fillId="0" borderId="62" xfId="48" applyFont="1" applyFill="1" applyBorder="1" applyAlignment="1" applyProtection="1">
      <alignment vertical="center" wrapText="1" shrinkToFit="1"/>
      <protection hidden="1"/>
    </xf>
    <xf numFmtId="0" fontId="16" fillId="19" borderId="66" xfId="9" applyFont="1" applyFill="1" applyBorder="1" applyAlignment="1" applyProtection="1">
      <alignment horizontal="left"/>
      <protection hidden="1"/>
    </xf>
    <xf numFmtId="0" fontId="16" fillId="19" borderId="50" xfId="9" applyFont="1" applyFill="1" applyBorder="1" applyAlignment="1" applyProtection="1">
      <alignment horizontal="left"/>
      <protection hidden="1"/>
    </xf>
    <xf numFmtId="166" fontId="16" fillId="19" borderId="62" xfId="9" applyNumberFormat="1" applyFont="1" applyFill="1" applyBorder="1" applyAlignment="1" applyProtection="1">
      <alignment horizontal="left" vertical="center"/>
      <protection hidden="1"/>
    </xf>
    <xf numFmtId="0" fontId="16" fillId="19" borderId="50" xfId="9" applyFont="1" applyFill="1" applyBorder="1" applyAlignment="1" applyProtection="1">
      <alignment horizontal="left" vertical="center"/>
      <protection hidden="1"/>
    </xf>
    <xf numFmtId="0" fontId="16" fillId="19" borderId="62" xfId="9" applyFont="1" applyFill="1" applyBorder="1" applyAlignment="1" applyProtection="1">
      <alignment horizontal="left" vertical="center"/>
      <protection hidden="1"/>
    </xf>
    <xf numFmtId="165" fontId="16" fillId="19" borderId="61" xfId="3" applyNumberFormat="1" applyFont="1" applyFill="1" applyBorder="1" applyAlignment="1" applyProtection="1">
      <alignment horizontal="left"/>
      <protection hidden="1"/>
    </xf>
    <xf numFmtId="165" fontId="16" fillId="19" borderId="50" xfId="3" applyNumberFormat="1" applyFont="1" applyFill="1" applyBorder="1" applyAlignment="1" applyProtection="1">
      <alignment horizontal="left"/>
      <protection hidden="1"/>
    </xf>
    <xf numFmtId="165" fontId="16" fillId="19" borderId="62" xfId="3" applyNumberFormat="1" applyFont="1" applyFill="1" applyBorder="1" applyAlignment="1" applyProtection="1">
      <alignment horizontal="left"/>
      <protection hidden="1"/>
    </xf>
    <xf numFmtId="165" fontId="16" fillId="0" borderId="61" xfId="3" applyNumberFormat="1" applyFont="1" applyFill="1" applyBorder="1" applyAlignment="1" applyProtection="1">
      <alignment horizontal="left"/>
      <protection hidden="1"/>
    </xf>
    <xf numFmtId="165" fontId="16" fillId="0" borderId="50" xfId="3" applyNumberFormat="1" applyFont="1" applyFill="1" applyBorder="1" applyAlignment="1" applyProtection="1">
      <alignment horizontal="left"/>
      <protection hidden="1"/>
    </xf>
    <xf numFmtId="165" fontId="16" fillId="0" borderId="62" xfId="3" applyNumberFormat="1" applyFont="1" applyFill="1" applyBorder="1" applyAlignment="1" applyProtection="1">
      <alignment horizontal="left"/>
      <protection hidden="1"/>
    </xf>
    <xf numFmtId="0" fontId="16" fillId="0" borderId="50" xfId="4" applyFont="1" applyFill="1" applyBorder="1" applyAlignment="1" applyProtection="1">
      <alignment horizontal="left"/>
      <protection hidden="1"/>
    </xf>
    <xf numFmtId="0" fontId="16" fillId="43" borderId="13" xfId="9" applyFont="1" applyFill="1" applyBorder="1" applyAlignment="1" applyProtection="1">
      <alignment horizontal="center" vertical="center"/>
      <protection hidden="1"/>
    </xf>
    <xf numFmtId="0" fontId="16" fillId="0" borderId="50" xfId="9" applyFont="1" applyBorder="1" applyProtection="1">
      <protection hidden="1"/>
    </xf>
    <xf numFmtId="165" fontId="16" fillId="0" borderId="66" xfId="3" applyNumberFormat="1" applyFont="1" applyFill="1" applyBorder="1" applyAlignment="1" applyProtection="1">
      <alignment horizontal="left"/>
      <protection hidden="1"/>
    </xf>
    <xf numFmtId="0" fontId="16" fillId="44" borderId="13" xfId="9" applyFont="1" applyFill="1" applyBorder="1" applyAlignment="1" applyProtection="1">
      <alignment horizontal="center" vertical="center"/>
      <protection hidden="1"/>
    </xf>
    <xf numFmtId="165" fontId="16" fillId="0" borderId="61" xfId="3" applyNumberFormat="1" applyFont="1" applyFill="1" applyBorder="1" applyAlignment="1" applyProtection="1">
      <alignment horizontal="left" wrapText="1"/>
      <protection hidden="1"/>
    </xf>
    <xf numFmtId="165" fontId="16" fillId="0" borderId="62" xfId="3" applyNumberFormat="1" applyFont="1" applyFill="1" applyBorder="1" applyAlignment="1" applyProtection="1">
      <alignment horizontal="left" wrapText="1"/>
      <protection hidden="1"/>
    </xf>
    <xf numFmtId="165" fontId="16" fillId="19" borderId="54" xfId="3" applyNumberFormat="1" applyFont="1" applyFill="1" applyBorder="1" applyAlignment="1" applyProtection="1">
      <alignment horizontal="left"/>
      <protection hidden="1"/>
    </xf>
    <xf numFmtId="165" fontId="16" fillId="19" borderId="66" xfId="3" applyNumberFormat="1" applyFont="1" applyFill="1" applyBorder="1" applyAlignment="1" applyProtection="1">
      <alignment horizontal="left" vertical="center"/>
      <protection hidden="1"/>
    </xf>
    <xf numFmtId="165" fontId="16" fillId="0" borderId="66" xfId="3" applyNumberFormat="1" applyFont="1" applyFill="1" applyBorder="1" applyAlignment="1" applyProtection="1">
      <alignment horizontal="left" vertical="center"/>
      <protection hidden="1"/>
    </xf>
    <xf numFmtId="0" fontId="16" fillId="16" borderId="13" xfId="9" applyFont="1" applyFill="1" applyBorder="1" applyAlignment="1" applyProtection="1">
      <alignment horizontal="center" vertical="center"/>
      <protection hidden="1"/>
    </xf>
    <xf numFmtId="0" fontId="16" fillId="37" borderId="13" xfId="9" applyFont="1" applyFill="1" applyBorder="1" applyAlignment="1" applyProtection="1">
      <alignment horizontal="center" vertical="center"/>
      <protection hidden="1"/>
    </xf>
    <xf numFmtId="0" fontId="16" fillId="0" borderId="46" xfId="9" applyFont="1" applyBorder="1" applyProtection="1">
      <protection hidden="1"/>
    </xf>
    <xf numFmtId="0" fontId="16" fillId="19" borderId="46" xfId="9" applyFont="1" applyFill="1" applyBorder="1" applyProtection="1">
      <protection hidden="1"/>
    </xf>
    <xf numFmtId="165" fontId="16" fillId="19" borderId="66" xfId="3" applyNumberFormat="1" applyFont="1" applyFill="1" applyBorder="1" applyAlignment="1" applyProtection="1">
      <alignment horizontal="left" wrapText="1"/>
      <protection hidden="1"/>
    </xf>
    <xf numFmtId="165" fontId="16" fillId="19" borderId="66" xfId="3" applyNumberFormat="1" applyFont="1" applyFill="1" applyBorder="1" applyAlignment="1" applyProtection="1">
      <alignment horizontal="left"/>
      <protection hidden="1"/>
    </xf>
    <xf numFmtId="165" fontId="16" fillId="19" borderId="95" xfId="3" applyNumberFormat="1" applyFont="1" applyFill="1" applyBorder="1" applyAlignment="1" applyProtection="1">
      <alignment horizontal="left"/>
      <protection hidden="1"/>
    </xf>
    <xf numFmtId="0" fontId="16" fillId="0" borderId="66" xfId="9" applyFont="1" applyBorder="1" applyAlignment="1" applyProtection="1">
      <protection hidden="1"/>
    </xf>
    <xf numFmtId="0" fontId="16" fillId="0" borderId="50" xfId="9" applyFont="1" applyBorder="1" applyAlignment="1" applyProtection="1">
      <protection hidden="1"/>
    </xf>
    <xf numFmtId="0" fontId="16" fillId="0" borderId="62" xfId="9" applyFont="1" applyBorder="1" applyAlignment="1" applyProtection="1">
      <protection hidden="1"/>
    </xf>
    <xf numFmtId="165" fontId="16" fillId="0" borderId="89" xfId="3" applyNumberFormat="1" applyFont="1" applyFill="1" applyBorder="1" applyAlignment="1" applyProtection="1">
      <alignment horizontal="left"/>
      <protection hidden="1"/>
    </xf>
    <xf numFmtId="165" fontId="16" fillId="0" borderId="46" xfId="3" applyNumberFormat="1" applyFont="1" applyFill="1" applyBorder="1" applyAlignment="1" applyProtection="1">
      <alignment horizontal="left"/>
      <protection hidden="1"/>
    </xf>
    <xf numFmtId="0" fontId="16" fillId="0" borderId="61" xfId="9" applyFont="1" applyBorder="1" applyAlignment="1" applyProtection="1">
      <protection hidden="1"/>
    </xf>
    <xf numFmtId="0" fontId="16" fillId="17" borderId="13" xfId="9" applyFont="1" applyFill="1" applyBorder="1" applyAlignment="1" applyProtection="1">
      <alignment horizontal="center" vertical="center"/>
      <protection hidden="1"/>
    </xf>
    <xf numFmtId="165" fontId="16" fillId="19" borderId="46" xfId="3" applyNumberFormat="1" applyFont="1" applyFill="1" applyBorder="1" applyAlignment="1" applyProtection="1">
      <alignment horizontal="left"/>
      <protection hidden="1"/>
    </xf>
    <xf numFmtId="165" fontId="16" fillId="19" borderId="61" xfId="3" applyNumberFormat="1" applyFont="1" applyFill="1" applyBorder="1" applyAlignment="1" applyProtection="1">
      <alignment horizontal="left" wrapText="1"/>
      <protection hidden="1"/>
    </xf>
    <xf numFmtId="165" fontId="16" fillId="0" borderId="50" xfId="3" applyNumberFormat="1" applyFont="1" applyFill="1" applyBorder="1" applyAlignment="1" applyProtection="1">
      <alignment horizontal="left" wrapText="1"/>
      <protection hidden="1"/>
    </xf>
    <xf numFmtId="165" fontId="16" fillId="19" borderId="89" xfId="3" applyNumberFormat="1" applyFont="1" applyFill="1" applyBorder="1" applyAlignment="1" applyProtection="1">
      <alignment horizontal="left"/>
      <protection hidden="1"/>
    </xf>
    <xf numFmtId="0" fontId="16" fillId="19" borderId="89" xfId="4" applyFont="1" applyFill="1" applyBorder="1" applyAlignment="1" applyProtection="1">
      <alignment vertical="center"/>
      <protection hidden="1"/>
    </xf>
    <xf numFmtId="0" fontId="16" fillId="19" borderId="46" xfId="4" applyFont="1" applyFill="1" applyBorder="1" applyAlignment="1" applyProtection="1">
      <alignment vertical="center"/>
      <protection hidden="1"/>
    </xf>
    <xf numFmtId="0" fontId="16" fillId="19" borderId="62" xfId="4" applyFont="1" applyFill="1" applyBorder="1" applyAlignment="1" applyProtection="1">
      <alignment vertical="center"/>
      <protection hidden="1"/>
    </xf>
    <xf numFmtId="0" fontId="16" fillId="19" borderId="61" xfId="4" applyFont="1" applyFill="1" applyBorder="1" applyAlignment="1" applyProtection="1">
      <alignment vertical="center"/>
      <protection hidden="1"/>
    </xf>
    <xf numFmtId="0" fontId="16" fillId="19" borderId="50" xfId="4" applyFont="1" applyFill="1" applyBorder="1" applyAlignment="1" applyProtection="1">
      <alignment vertical="center"/>
      <protection hidden="1"/>
    </xf>
    <xf numFmtId="0" fontId="16" fillId="37" borderId="16" xfId="9" applyFont="1" applyFill="1" applyBorder="1" applyAlignment="1" applyProtection="1">
      <alignment horizontal="center" vertical="center"/>
      <protection hidden="1"/>
    </xf>
    <xf numFmtId="0" fontId="16" fillId="0" borderId="61" xfId="3" applyFont="1" applyFill="1" applyBorder="1" applyAlignment="1" applyProtection="1">
      <alignment vertical="center"/>
      <protection hidden="1"/>
    </xf>
    <xf numFmtId="0" fontId="16" fillId="0" borderId="50" xfId="3" applyFont="1" applyFill="1" applyBorder="1" applyAlignment="1" applyProtection="1">
      <alignment vertical="center"/>
      <protection hidden="1"/>
    </xf>
    <xf numFmtId="0" fontId="16" fillId="0" borderId="62" xfId="3" applyFont="1" applyFill="1" applyBorder="1" applyAlignment="1" applyProtection="1">
      <alignment vertical="center"/>
      <protection hidden="1"/>
    </xf>
    <xf numFmtId="0" fontId="16" fillId="0" borderId="61" xfId="3" applyFont="1" applyFill="1" applyBorder="1" applyAlignment="1" applyProtection="1">
      <protection hidden="1"/>
    </xf>
    <xf numFmtId="0" fontId="16" fillId="0" borderId="50" xfId="3" applyFont="1" applyFill="1" applyBorder="1" applyAlignment="1" applyProtection="1">
      <protection hidden="1"/>
    </xf>
    <xf numFmtId="167" fontId="16" fillId="0" borderId="61" xfId="4" applyNumberFormat="1" applyFont="1" applyFill="1" applyBorder="1" applyAlignment="1" applyProtection="1">
      <alignment vertical="center"/>
      <protection hidden="1"/>
    </xf>
    <xf numFmtId="167" fontId="16" fillId="0" borderId="50" xfId="4" applyNumberFormat="1" applyFont="1" applyFill="1" applyBorder="1" applyAlignment="1" applyProtection="1">
      <alignment vertical="center"/>
      <protection hidden="1"/>
    </xf>
    <xf numFmtId="167" fontId="16" fillId="19" borderId="62" xfId="4" applyNumberFormat="1" applyFont="1" applyFill="1" applyBorder="1" applyAlignment="1" applyProtection="1">
      <alignment vertical="center"/>
      <protection hidden="1"/>
    </xf>
    <xf numFmtId="167" fontId="16" fillId="19" borderId="50" xfId="4" applyNumberFormat="1" applyFont="1" applyFill="1" applyBorder="1" applyAlignment="1" applyProtection="1">
      <alignment vertical="center"/>
      <protection hidden="1"/>
    </xf>
    <xf numFmtId="167" fontId="16" fillId="0" borderId="46" xfId="4" applyNumberFormat="1" applyFont="1" applyFill="1" applyBorder="1" applyAlignment="1" applyProtection="1">
      <alignment vertical="center"/>
      <protection hidden="1"/>
    </xf>
    <xf numFmtId="167" fontId="16" fillId="0" borderId="62" xfId="4" applyNumberFormat="1" applyFont="1" applyFill="1" applyBorder="1" applyAlignment="1" applyProtection="1">
      <alignment vertical="center"/>
      <protection hidden="1"/>
    </xf>
    <xf numFmtId="167" fontId="16" fillId="19" borderId="61" xfId="4" applyNumberFormat="1" applyFont="1" applyFill="1" applyBorder="1" applyAlignment="1" applyProtection="1">
      <alignment vertical="center"/>
      <protection hidden="1"/>
    </xf>
    <xf numFmtId="49" fontId="103" fillId="37" borderId="0" xfId="9" applyNumberFormat="1" applyFont="1" applyFill="1" applyBorder="1" applyAlignment="1" applyProtection="1">
      <alignment horizontal="center"/>
      <protection hidden="1"/>
    </xf>
    <xf numFmtId="49" fontId="103" fillId="37" borderId="42" xfId="9" applyNumberFormat="1" applyFont="1" applyFill="1" applyBorder="1" applyAlignment="1" applyProtection="1">
      <alignment horizontal="center"/>
      <protection hidden="1"/>
    </xf>
    <xf numFmtId="49" fontId="103" fillId="37" borderId="61" xfId="9" applyNumberFormat="1" applyFont="1" applyFill="1" applyBorder="1" applyAlignment="1" applyProtection="1">
      <alignment horizontal="center"/>
      <protection hidden="1"/>
    </xf>
    <xf numFmtId="49" fontId="103" fillId="37" borderId="62" xfId="9" applyNumberFormat="1" applyFont="1" applyFill="1" applyBorder="1" applyAlignment="1" applyProtection="1">
      <alignment horizontal="center"/>
      <protection hidden="1"/>
    </xf>
    <xf numFmtId="49" fontId="103" fillId="37" borderId="7" xfId="9" applyNumberFormat="1" applyFont="1" applyFill="1" applyBorder="1" applyAlignment="1" applyProtection="1">
      <alignment horizontal="center"/>
      <protection hidden="1"/>
    </xf>
    <xf numFmtId="49" fontId="95" fillId="19" borderId="61" xfId="9" applyNumberFormat="1" applyFont="1" applyFill="1" applyBorder="1" applyAlignment="1" applyProtection="1">
      <alignment horizontal="left"/>
      <protection hidden="1"/>
    </xf>
    <xf numFmtId="0" fontId="16" fillId="15" borderId="13" xfId="9" applyFont="1" applyFill="1" applyBorder="1" applyAlignment="1" applyProtection="1">
      <alignment horizontal="center" vertical="center"/>
      <protection hidden="1"/>
    </xf>
    <xf numFmtId="49" fontId="95" fillId="19" borderId="50" xfId="9" applyNumberFormat="1" applyFont="1" applyFill="1" applyBorder="1" applyAlignment="1" applyProtection="1">
      <alignment horizontal="left"/>
      <protection hidden="1"/>
    </xf>
    <xf numFmtId="49" fontId="95" fillId="19" borderId="50" xfId="9" applyNumberFormat="1" applyFont="1" applyFill="1" applyBorder="1" applyAlignment="1" applyProtection="1">
      <alignment horizontal="left" vertical="center"/>
      <protection hidden="1"/>
    </xf>
    <xf numFmtId="49" fontId="95" fillId="0" borderId="50" xfId="9" applyNumberFormat="1" applyFont="1" applyBorder="1" applyAlignment="1" applyProtection="1">
      <alignment horizontal="left" vertical="center"/>
      <protection hidden="1"/>
    </xf>
    <xf numFmtId="49" fontId="95" fillId="0" borderId="62" xfId="9" applyNumberFormat="1" applyFont="1" applyBorder="1" applyAlignment="1" applyProtection="1">
      <alignment horizontal="left" vertical="center"/>
      <protection hidden="1"/>
    </xf>
    <xf numFmtId="0" fontId="94" fillId="16" borderId="0" xfId="9" applyFont="1" applyFill="1" applyBorder="1" applyProtection="1">
      <protection hidden="1"/>
    </xf>
    <xf numFmtId="2" fontId="102" fillId="16" borderId="0" xfId="9" applyNumberFormat="1" applyFont="1" applyFill="1" applyBorder="1" applyAlignment="1">
      <alignment horizontal="right" vertical="top" wrapText="1"/>
    </xf>
    <xf numFmtId="0" fontId="15" fillId="19" borderId="61" xfId="9" applyFont="1" applyFill="1" applyBorder="1" applyAlignment="1" applyProtection="1">
      <alignment horizontal="center"/>
      <protection hidden="1"/>
    </xf>
    <xf numFmtId="0" fontId="15" fillId="19" borderId="50" xfId="9" applyFont="1" applyFill="1" applyBorder="1" applyAlignment="1" applyProtection="1">
      <alignment horizontal="center"/>
      <protection hidden="1"/>
    </xf>
    <xf numFmtId="0" fontId="15" fillId="19" borderId="62" xfId="9" applyFont="1" applyFill="1" applyBorder="1" applyAlignment="1" applyProtection="1">
      <alignment horizontal="center" wrapText="1"/>
      <protection hidden="1"/>
    </xf>
    <xf numFmtId="0" fontId="47" fillId="0" borderId="50" xfId="48" applyFont="1" applyFill="1" applyBorder="1" applyAlignment="1">
      <alignment horizontal="left"/>
    </xf>
    <xf numFmtId="0" fontId="47" fillId="0" borderId="50" xfId="48" applyFont="1" applyBorder="1" applyAlignment="1">
      <alignment horizontal="left"/>
    </xf>
    <xf numFmtId="0" fontId="47" fillId="0" borderId="62" xfId="48" applyFont="1" applyBorder="1"/>
    <xf numFmtId="0" fontId="47" fillId="0" borderId="61" xfId="48" applyFont="1" applyBorder="1" applyAlignment="1">
      <alignment horizontal="left"/>
    </xf>
    <xf numFmtId="0" fontId="47" fillId="0" borderId="62" xfId="48" applyFont="1" applyBorder="1" applyAlignment="1">
      <alignment horizontal="left"/>
    </xf>
    <xf numFmtId="0" fontId="47" fillId="0" borderId="50" xfId="48" applyFont="1" applyFill="1" applyBorder="1" applyAlignment="1">
      <alignment horizontal="left" wrapText="1"/>
    </xf>
    <xf numFmtId="0" fontId="4" fillId="37" borderId="13" xfId="9" applyFont="1" applyFill="1" applyBorder="1" applyAlignment="1" applyProtection="1">
      <alignment horizontal="center" vertical="center"/>
      <protection hidden="1"/>
    </xf>
    <xf numFmtId="0" fontId="4" fillId="19" borderId="61" xfId="9" applyNumberFormat="1" applyFont="1" applyFill="1" applyBorder="1" applyAlignment="1">
      <alignment vertical="top" wrapText="1"/>
    </xf>
    <xf numFmtId="0" fontId="4" fillId="19" borderId="50" xfId="9" applyNumberFormat="1" applyFont="1" applyFill="1" applyBorder="1" applyAlignment="1">
      <alignment vertical="top" wrapText="1"/>
    </xf>
    <xf numFmtId="0" fontId="4" fillId="19" borderId="62" xfId="9" applyNumberFormat="1" applyFont="1" applyFill="1" applyBorder="1" applyAlignment="1">
      <alignment vertical="top" wrapText="1"/>
    </xf>
    <xf numFmtId="0" fontId="4" fillId="19" borderId="66" xfId="9" applyNumberFormat="1" applyFont="1" applyFill="1" applyBorder="1" applyAlignment="1">
      <alignment vertical="top" wrapText="1"/>
    </xf>
    <xf numFmtId="0" fontId="93" fillId="19" borderId="47" xfId="9" applyFont="1" applyFill="1" applyBorder="1" applyProtection="1">
      <protection hidden="1"/>
    </xf>
    <xf numFmtId="2" fontId="102" fillId="19" borderId="91" xfId="0" applyNumberFormat="1" applyFont="1" applyFill="1" applyBorder="1" applyAlignment="1">
      <alignment horizontal="right" vertical="top" wrapText="1"/>
    </xf>
    <xf numFmtId="0" fontId="4" fillId="0" borderId="61" xfId="9" applyNumberFormat="1" applyFont="1" applyBorder="1" applyAlignment="1">
      <alignment vertical="top" wrapText="1"/>
    </xf>
    <xf numFmtId="0" fontId="4" fillId="0" borderId="50" xfId="9" applyNumberFormat="1" applyFont="1" applyBorder="1" applyAlignment="1">
      <alignment vertical="top" wrapText="1"/>
    </xf>
    <xf numFmtId="0" fontId="4" fillId="0" borderId="62" xfId="9" applyNumberFormat="1" applyFont="1" applyBorder="1" applyAlignment="1">
      <alignment vertical="top" wrapText="1"/>
    </xf>
    <xf numFmtId="0" fontId="4" fillId="0" borderId="61" xfId="9" applyNumberFormat="1" applyFont="1" applyBorder="1" applyAlignment="1" applyProtection="1">
      <alignment vertical="top" wrapText="1"/>
      <protection hidden="1"/>
    </xf>
    <xf numFmtId="0" fontId="4" fillId="0" borderId="50" xfId="9" applyNumberFormat="1" applyFont="1" applyBorder="1" applyAlignment="1" applyProtection="1">
      <alignment vertical="top" wrapText="1"/>
      <protection hidden="1"/>
    </xf>
    <xf numFmtId="0" fontId="4" fillId="0" borderId="62" xfId="9" applyNumberFormat="1" applyFont="1" applyBorder="1" applyAlignment="1" applyProtection="1">
      <alignment vertical="top" wrapText="1"/>
      <protection hidden="1"/>
    </xf>
    <xf numFmtId="0" fontId="4" fillId="0" borderId="54" xfId="9" applyNumberFormat="1" applyFont="1" applyBorder="1" applyAlignment="1" applyProtection="1">
      <alignment vertical="top" wrapText="1"/>
      <protection hidden="1"/>
    </xf>
    <xf numFmtId="0" fontId="4" fillId="19" borderId="61" xfId="9" applyNumberFormat="1" applyFont="1" applyFill="1" applyBorder="1" applyAlignment="1" applyProtection="1">
      <alignment vertical="top" wrapText="1"/>
      <protection hidden="1"/>
    </xf>
    <xf numFmtId="0" fontId="4" fillId="0" borderId="61" xfId="0" applyFont="1" applyBorder="1"/>
    <xf numFmtId="0" fontId="4" fillId="0" borderId="50" xfId="0" applyFont="1" applyBorder="1"/>
    <xf numFmtId="0" fontId="4" fillId="0" borderId="46" xfId="0" applyFont="1" applyBorder="1"/>
    <xf numFmtId="0" fontId="4" fillId="19" borderId="54" xfId="9" applyFont="1" applyFill="1" applyBorder="1" applyAlignment="1">
      <alignment wrapText="1"/>
    </xf>
    <xf numFmtId="0" fontId="4" fillId="19" borderId="66" xfId="9" applyFont="1" applyFill="1" applyBorder="1" applyAlignment="1">
      <alignment wrapText="1"/>
    </xf>
    <xf numFmtId="0" fontId="4" fillId="19" borderId="50" xfId="9" applyFont="1" applyFill="1" applyBorder="1" applyAlignment="1">
      <alignment wrapText="1"/>
    </xf>
    <xf numFmtId="0" fontId="4" fillId="19" borderId="62" xfId="9" applyFont="1" applyFill="1" applyBorder="1" applyAlignment="1">
      <alignment wrapText="1"/>
    </xf>
    <xf numFmtId="0" fontId="4" fillId="19" borderId="61" xfId="9" applyFont="1" applyFill="1" applyBorder="1" applyAlignment="1">
      <alignment wrapText="1"/>
    </xf>
    <xf numFmtId="2" fontId="102" fillId="19" borderId="91" xfId="9" applyNumberFormat="1" applyFont="1" applyFill="1" applyBorder="1" applyAlignment="1">
      <alignment horizontal="right" vertical="top" wrapText="1"/>
    </xf>
    <xf numFmtId="0" fontId="4" fillId="0" borderId="95" xfId="9" applyFont="1" applyBorder="1" applyAlignment="1">
      <alignment wrapText="1"/>
    </xf>
    <xf numFmtId="0" fontId="4" fillId="0" borderId="61" xfId="9" applyFont="1" applyBorder="1" applyAlignment="1">
      <alignment wrapText="1"/>
    </xf>
    <xf numFmtId="0" fontId="4" fillId="0" borderId="62" xfId="9" applyFont="1" applyBorder="1" applyAlignment="1">
      <alignment wrapText="1"/>
    </xf>
    <xf numFmtId="0" fontId="4" fillId="0" borderId="50" xfId="9" applyFont="1" applyBorder="1" applyAlignment="1">
      <alignment wrapText="1"/>
    </xf>
    <xf numFmtId="0" fontId="4" fillId="0" borderId="95" xfId="9" applyNumberFormat="1" applyFont="1" applyBorder="1" applyAlignment="1" applyProtection="1">
      <alignment vertical="top" wrapText="1"/>
      <protection hidden="1"/>
    </xf>
    <xf numFmtId="0" fontId="4" fillId="0" borderId="54" xfId="9" applyNumberFormat="1" applyFont="1" applyBorder="1" applyAlignment="1">
      <alignment vertical="top" wrapText="1"/>
    </xf>
    <xf numFmtId="0" fontId="4" fillId="19" borderId="54" xfId="9" applyNumberFormat="1" applyFont="1" applyFill="1" applyBorder="1" applyAlignment="1">
      <alignment vertical="top" wrapText="1"/>
    </xf>
    <xf numFmtId="0" fontId="4" fillId="16" borderId="13" xfId="9" applyFont="1" applyFill="1" applyBorder="1" applyAlignment="1" applyProtection="1">
      <alignment horizontal="center" vertical="center"/>
      <protection hidden="1"/>
    </xf>
    <xf numFmtId="0" fontId="4" fillId="37" borderId="15" xfId="9" applyFont="1" applyFill="1" applyBorder="1" applyAlignment="1" applyProtection="1">
      <alignment horizontal="center" vertical="center"/>
      <protection hidden="1"/>
    </xf>
    <xf numFmtId="0" fontId="4" fillId="37" borderId="17" xfId="9" applyFont="1" applyFill="1" applyBorder="1" applyAlignment="1" applyProtection="1">
      <alignment horizontal="center" vertical="center"/>
      <protection hidden="1"/>
    </xf>
    <xf numFmtId="0" fontId="4" fillId="37" borderId="16" xfId="9" applyFont="1" applyFill="1" applyBorder="1" applyAlignment="1" applyProtection="1">
      <alignment horizontal="center" vertical="center"/>
      <protection hidden="1"/>
    </xf>
    <xf numFmtId="0" fontId="4" fillId="43" borderId="15" xfId="9" applyFont="1" applyFill="1" applyBorder="1" applyAlignment="1" applyProtection="1">
      <alignment horizontal="center" vertical="center"/>
      <protection hidden="1"/>
    </xf>
    <xf numFmtId="0" fontId="4" fillId="43" borderId="17" xfId="9" applyFont="1" applyFill="1" applyBorder="1" applyAlignment="1" applyProtection="1">
      <alignment horizontal="center" vertical="center"/>
      <protection hidden="1"/>
    </xf>
    <xf numFmtId="0" fontId="4" fillId="43" borderId="16" xfId="9" applyFont="1" applyFill="1" applyBorder="1" applyAlignment="1" applyProtection="1">
      <alignment horizontal="center" vertical="center"/>
      <protection hidden="1"/>
    </xf>
    <xf numFmtId="0" fontId="16" fillId="16" borderId="15" xfId="9" applyFont="1" applyFill="1" applyBorder="1" applyAlignment="1" applyProtection="1">
      <alignment horizontal="center" vertical="center"/>
      <protection hidden="1"/>
    </xf>
    <xf numFmtId="0" fontId="16" fillId="0" borderId="0" xfId="9" applyFont="1" applyAlignment="1" applyProtection="1">
      <alignment horizontal="center"/>
      <protection hidden="1"/>
    </xf>
    <xf numFmtId="165" fontId="16" fillId="19" borderId="49" xfId="3" applyNumberFormat="1" applyFont="1" applyFill="1" applyBorder="1" applyAlignment="1" applyProtection="1">
      <alignment horizontal="center" vertical="center"/>
      <protection hidden="1"/>
    </xf>
    <xf numFmtId="165" fontId="16" fillId="19" borderId="47" xfId="3" applyNumberFormat="1" applyFont="1" applyFill="1" applyBorder="1" applyAlignment="1" applyProtection="1">
      <alignment horizontal="center" vertical="center"/>
      <protection hidden="1"/>
    </xf>
    <xf numFmtId="0" fontId="16" fillId="16" borderId="15" xfId="9" applyFont="1" applyFill="1" applyBorder="1" applyAlignment="1" applyProtection="1">
      <alignment vertical="center"/>
      <protection hidden="1"/>
    </xf>
    <xf numFmtId="0" fontId="16" fillId="15" borderId="15" xfId="9" applyFont="1" applyFill="1" applyBorder="1" applyAlignment="1" applyProtection="1">
      <alignment vertical="center"/>
      <protection hidden="1"/>
    </xf>
    <xf numFmtId="0" fontId="16" fillId="43" borderId="15" xfId="9" applyFont="1" applyFill="1" applyBorder="1" applyAlignment="1" applyProtection="1">
      <alignment vertical="center"/>
      <protection hidden="1"/>
    </xf>
    <xf numFmtId="0" fontId="16" fillId="17" borderId="15" xfId="9" applyFont="1" applyFill="1" applyBorder="1" applyAlignment="1" applyProtection="1">
      <alignment vertical="center"/>
      <protection hidden="1"/>
    </xf>
    <xf numFmtId="165" fontId="16" fillId="0" borderId="46" xfId="3" applyNumberFormat="1" applyFont="1" applyFill="1" applyBorder="1" applyAlignment="1" applyProtection="1">
      <alignment vertical="center"/>
      <protection hidden="1"/>
    </xf>
    <xf numFmtId="0" fontId="16" fillId="44" borderId="15" xfId="9" applyFont="1" applyFill="1" applyBorder="1" applyAlignment="1" applyProtection="1">
      <alignment vertical="center"/>
      <protection hidden="1"/>
    </xf>
    <xf numFmtId="0" fontId="16" fillId="17" borderId="15" xfId="9" applyFont="1" applyFill="1" applyBorder="1" applyAlignment="1" applyProtection="1">
      <alignment vertical="center" wrapText="1"/>
      <protection hidden="1"/>
    </xf>
    <xf numFmtId="0" fontId="16" fillId="11" borderId="15" xfId="9" applyFont="1" applyFill="1" applyBorder="1" applyAlignment="1" applyProtection="1">
      <alignment vertical="center"/>
      <protection hidden="1"/>
    </xf>
    <xf numFmtId="0" fontId="16" fillId="15" borderId="46" xfId="9" applyFont="1" applyFill="1" applyBorder="1" applyAlignment="1" applyProtection="1">
      <alignment vertical="center"/>
      <protection hidden="1"/>
    </xf>
    <xf numFmtId="0" fontId="16" fillId="29" borderId="15" xfId="9" applyFont="1" applyFill="1" applyBorder="1" applyAlignment="1" applyProtection="1">
      <alignment vertical="center"/>
      <protection hidden="1"/>
    </xf>
    <xf numFmtId="49" fontId="103" fillId="37" borderId="3" xfId="9" applyNumberFormat="1" applyFont="1" applyFill="1" applyBorder="1" applyAlignment="1" applyProtection="1">
      <alignment vertical="center"/>
      <protection hidden="1"/>
    </xf>
    <xf numFmtId="49" fontId="103" fillId="37" borderId="5" xfId="9" applyNumberFormat="1" applyFont="1" applyFill="1" applyBorder="1" applyAlignment="1" applyProtection="1">
      <alignment vertical="center"/>
      <protection hidden="1"/>
    </xf>
    <xf numFmtId="49" fontId="103" fillId="37" borderId="2" xfId="9" applyNumberFormat="1" applyFont="1" applyFill="1" applyBorder="1" applyAlignment="1" applyProtection="1">
      <alignment vertical="center"/>
      <protection hidden="1"/>
    </xf>
    <xf numFmtId="49" fontId="103" fillId="37" borderId="0" xfId="9" applyNumberFormat="1" applyFont="1" applyFill="1" applyBorder="1" applyAlignment="1" applyProtection="1">
      <alignment vertical="center"/>
      <protection hidden="1"/>
    </xf>
    <xf numFmtId="49" fontId="103" fillId="37" borderId="2" xfId="9" applyNumberFormat="1" applyFont="1" applyFill="1" applyBorder="1" applyAlignment="1" applyProtection="1">
      <alignment vertical="center" wrapText="1"/>
      <protection hidden="1"/>
    </xf>
    <xf numFmtId="165" fontId="16" fillId="0" borderId="89" xfId="3" applyNumberFormat="1" applyFont="1" applyFill="1" applyBorder="1" applyAlignment="1" applyProtection="1">
      <alignment vertical="center" wrapText="1"/>
      <protection hidden="1"/>
    </xf>
    <xf numFmtId="0" fontId="16" fillId="19" borderId="18" xfId="3" applyNumberFormat="1" applyFont="1" applyFill="1" applyBorder="1" applyAlignment="1" applyProtection="1">
      <alignment vertical="center"/>
      <protection hidden="1"/>
    </xf>
    <xf numFmtId="165" fontId="16" fillId="0" borderId="46" xfId="3" applyNumberFormat="1" applyFont="1" applyFill="1" applyBorder="1" applyAlignment="1" applyProtection="1">
      <alignment vertical="center" wrapText="1"/>
      <protection hidden="1"/>
    </xf>
    <xf numFmtId="0" fontId="16" fillId="19" borderId="15" xfId="3" applyNumberFormat="1" applyFont="1" applyFill="1" applyBorder="1" applyAlignment="1" applyProtection="1">
      <alignment vertical="center"/>
      <protection hidden="1"/>
    </xf>
    <xf numFmtId="0" fontId="27" fillId="6" borderId="27" xfId="12" applyFill="1" applyBorder="1" applyAlignment="1" applyProtection="1">
      <alignment horizontal="center" vertical="center" wrapText="1"/>
      <protection hidden="1"/>
    </xf>
    <xf numFmtId="0" fontId="27" fillId="6" borderId="38" xfId="12" applyFill="1" applyBorder="1" applyAlignment="1" applyProtection="1">
      <alignment horizontal="center" vertical="center" wrapText="1"/>
      <protection hidden="1"/>
    </xf>
    <xf numFmtId="0" fontId="27" fillId="21" borderId="27" xfId="12" applyFill="1" applyBorder="1" applyAlignment="1" applyProtection="1">
      <alignment horizontal="center" vertical="center" wrapText="1"/>
      <protection hidden="1"/>
    </xf>
    <xf numFmtId="0" fontId="27" fillId="21" borderId="38" xfId="12" applyFill="1" applyBorder="1" applyAlignment="1" applyProtection="1">
      <alignment horizontal="center" vertical="center" wrapText="1"/>
      <protection hidden="1"/>
    </xf>
    <xf numFmtId="0" fontId="27" fillId="7" borderId="27" xfId="12" applyFill="1" applyBorder="1" applyAlignment="1" applyProtection="1">
      <alignment horizontal="center" vertical="center" wrapText="1"/>
      <protection hidden="1"/>
    </xf>
    <xf numFmtId="0" fontId="27" fillId="7" borderId="38" xfId="12" applyFill="1" applyBorder="1" applyAlignment="1" applyProtection="1">
      <alignment horizontal="center" vertical="center" wrapText="1"/>
      <protection hidden="1"/>
    </xf>
    <xf numFmtId="0" fontId="27" fillId="10" borderId="27" xfId="12" applyFill="1" applyBorder="1" applyAlignment="1" applyProtection="1">
      <alignment horizontal="center" vertical="center" wrapText="1"/>
      <protection hidden="1"/>
    </xf>
    <xf numFmtId="0" fontId="27" fillId="10" borderId="38" xfId="12" applyFill="1" applyBorder="1" applyAlignment="1" applyProtection="1">
      <alignment horizontal="center" vertical="center" wrapText="1"/>
      <protection hidden="1"/>
    </xf>
    <xf numFmtId="0" fontId="27" fillId="0" borderId="6" xfId="12" applyBorder="1" applyAlignment="1" applyProtection="1">
      <alignment horizontal="center" vertical="center"/>
      <protection hidden="1"/>
    </xf>
    <xf numFmtId="0" fontId="27" fillId="0" borderId="7" xfId="12" applyBorder="1" applyAlignment="1" applyProtection="1">
      <alignment horizontal="center" vertical="center"/>
      <protection hidden="1"/>
    </xf>
    <xf numFmtId="0" fontId="27" fillId="0" borderId="8" xfId="12" applyBorder="1" applyAlignment="1" applyProtection="1">
      <alignment horizontal="center" vertical="center"/>
      <protection hidden="1"/>
    </xf>
    <xf numFmtId="0" fontId="27" fillId="9" borderId="27" xfId="12" applyFill="1" applyBorder="1" applyAlignment="1" applyProtection="1">
      <alignment horizontal="center" vertical="center" wrapText="1"/>
      <protection hidden="1"/>
    </xf>
    <xf numFmtId="0" fontId="27" fillId="9" borderId="38" xfId="12" applyFill="1" applyBorder="1" applyAlignment="1" applyProtection="1">
      <alignment horizontal="center" vertical="center" wrapText="1"/>
      <protection hidden="1"/>
    </xf>
    <xf numFmtId="0" fontId="75" fillId="0" borderId="7" xfId="0" applyFont="1" applyBorder="1" applyAlignment="1" applyProtection="1">
      <alignment horizontal="center" vertical="top" wrapText="1"/>
      <protection hidden="1"/>
    </xf>
    <xf numFmtId="0" fontId="75" fillId="0" borderId="8" xfId="0" applyFont="1" applyBorder="1" applyAlignment="1" applyProtection="1">
      <alignment horizontal="center" vertical="top" wrapText="1"/>
      <protection hidden="1"/>
    </xf>
    <xf numFmtId="0" fontId="4" fillId="43" borderId="15" xfId="9" applyFont="1" applyFill="1" applyBorder="1" applyAlignment="1" applyProtection="1">
      <alignment horizontal="center" vertical="center"/>
      <protection hidden="1"/>
    </xf>
    <xf numFmtId="0" fontId="4" fillId="43" borderId="17" xfId="9" applyFont="1" applyFill="1" applyBorder="1" applyAlignment="1" applyProtection="1">
      <alignment horizontal="center" vertical="center"/>
      <protection hidden="1"/>
    </xf>
    <xf numFmtId="0" fontId="4" fillId="43" borderId="16" xfId="9" applyFont="1" applyFill="1" applyBorder="1" applyAlignment="1" applyProtection="1">
      <alignment horizontal="center" vertical="center"/>
      <protection hidden="1"/>
    </xf>
    <xf numFmtId="0" fontId="19" fillId="19" borderId="34" xfId="9" applyFont="1" applyFill="1" applyBorder="1" applyAlignment="1" applyProtection="1">
      <alignment horizontal="left"/>
      <protection hidden="1"/>
    </xf>
    <xf numFmtId="0" fontId="19" fillId="19" borderId="66" xfId="9" applyFont="1" applyFill="1" applyBorder="1" applyAlignment="1" applyProtection="1">
      <alignment horizontal="left"/>
      <protection hidden="1"/>
    </xf>
    <xf numFmtId="167" fontId="82" fillId="29" borderId="27" xfId="4" applyNumberFormat="1" applyFont="1" applyFill="1" applyBorder="1" applyAlignment="1" applyProtection="1">
      <alignment horizontal="left" vertical="center"/>
      <protection hidden="1"/>
    </xf>
    <xf numFmtId="167" fontId="82" fillId="29" borderId="42" xfId="4" applyNumberFormat="1" applyFont="1" applyFill="1" applyBorder="1" applyAlignment="1" applyProtection="1">
      <alignment horizontal="left" vertical="center"/>
      <protection hidden="1"/>
    </xf>
    <xf numFmtId="167" fontId="82" fillId="29" borderId="38" xfId="4" applyNumberFormat="1" applyFont="1" applyFill="1" applyBorder="1" applyAlignment="1" applyProtection="1">
      <alignment horizontal="left" vertical="center"/>
      <protection hidden="1"/>
    </xf>
    <xf numFmtId="0" fontId="19" fillId="0" borderId="61" xfId="9" applyFont="1" applyBorder="1" applyAlignment="1" applyProtection="1">
      <alignment horizontal="left"/>
      <protection hidden="1"/>
    </xf>
    <xf numFmtId="0" fontId="19" fillId="0" borderId="12" xfId="9" applyFont="1" applyBorder="1" applyAlignment="1" applyProtection="1">
      <alignment horizontal="left"/>
      <protection hidden="1"/>
    </xf>
    <xf numFmtId="49" fontId="19" fillId="0" borderId="61" xfId="9" applyNumberFormat="1" applyFont="1" applyBorder="1" applyAlignment="1" applyProtection="1">
      <alignment horizontal="left"/>
      <protection hidden="1"/>
    </xf>
    <xf numFmtId="49" fontId="19" fillId="0" borderId="12" xfId="9" applyNumberFormat="1" applyFont="1" applyBorder="1" applyAlignment="1" applyProtection="1">
      <alignment horizontal="left"/>
      <protection hidden="1"/>
    </xf>
    <xf numFmtId="49" fontId="19" fillId="0" borderId="50" xfId="9" applyNumberFormat="1" applyFont="1" applyBorder="1" applyAlignment="1" applyProtection="1">
      <alignment horizontal="left"/>
      <protection hidden="1"/>
    </xf>
    <xf numFmtId="49" fontId="19" fillId="0" borderId="13" xfId="9" applyNumberFormat="1" applyFont="1" applyBorder="1" applyAlignment="1" applyProtection="1">
      <alignment horizontal="left"/>
      <protection hidden="1"/>
    </xf>
    <xf numFmtId="0" fontId="19" fillId="0" borderId="46" xfId="9" applyFont="1" applyBorder="1" applyAlignment="1" applyProtection="1">
      <alignment horizontal="left"/>
      <protection hidden="1"/>
    </xf>
    <xf numFmtId="0" fontId="19" fillId="0" borderId="15" xfId="9" applyFont="1" applyBorder="1" applyAlignment="1" applyProtection="1">
      <alignment horizontal="left"/>
      <protection hidden="1"/>
    </xf>
    <xf numFmtId="0" fontId="19" fillId="0" borderId="62" xfId="9" applyFont="1" applyBorder="1" applyAlignment="1" applyProtection="1">
      <alignment horizontal="left"/>
      <protection hidden="1"/>
    </xf>
    <xf numFmtId="0" fontId="19" fillId="0" borderId="14" xfId="9" applyFont="1" applyBorder="1" applyAlignment="1" applyProtection="1">
      <alignment horizontal="left"/>
      <protection hidden="1"/>
    </xf>
    <xf numFmtId="0" fontId="19" fillId="0" borderId="50" xfId="9" applyFont="1" applyBorder="1" applyAlignment="1" applyProtection="1">
      <alignment horizontal="left"/>
      <protection hidden="1"/>
    </xf>
    <xf numFmtId="0" fontId="19" fillId="0" borderId="13" xfId="9" applyFont="1" applyBorder="1" applyAlignment="1" applyProtection="1">
      <alignment horizontal="left"/>
      <protection hidden="1"/>
    </xf>
    <xf numFmtId="0" fontId="4" fillId="0" borderId="32" xfId="9" applyFont="1" applyBorder="1" applyAlignment="1" applyProtection="1">
      <alignment horizontal="left"/>
      <protection hidden="1"/>
    </xf>
    <xf numFmtId="0" fontId="4" fillId="0" borderId="35" xfId="9" applyFont="1" applyBorder="1" applyAlignment="1" applyProtection="1">
      <alignment horizontal="left"/>
      <protection hidden="1"/>
    </xf>
    <xf numFmtId="0" fontId="4" fillId="0" borderId="62" xfId="9" applyFont="1" applyBorder="1" applyAlignment="1" applyProtection="1">
      <alignment horizontal="left"/>
      <protection hidden="1"/>
    </xf>
    <xf numFmtId="0" fontId="4" fillId="16" borderId="15" xfId="9" applyFont="1" applyFill="1" applyBorder="1" applyAlignment="1" applyProtection="1">
      <alignment horizontal="center" vertical="center"/>
      <protection hidden="1"/>
    </xf>
    <xf numFmtId="0" fontId="4" fillId="16" borderId="17" xfId="9" applyFont="1" applyFill="1" applyBorder="1" applyAlignment="1" applyProtection="1">
      <alignment horizontal="center" vertical="center"/>
      <protection hidden="1"/>
    </xf>
    <xf numFmtId="0" fontId="4" fillId="16" borderId="16" xfId="9" applyFont="1" applyFill="1" applyBorder="1" applyAlignment="1" applyProtection="1">
      <alignment horizontal="center" vertical="center"/>
      <protection hidden="1"/>
    </xf>
    <xf numFmtId="0" fontId="11" fillId="11" borderId="27" xfId="9" applyFont="1" applyFill="1" applyBorder="1" applyAlignment="1" applyProtection="1">
      <alignment horizontal="center" vertical="center" wrapText="1"/>
      <protection hidden="1"/>
    </xf>
    <xf numFmtId="0" fontId="11" fillId="11" borderId="42" xfId="9" applyFont="1" applyFill="1" applyBorder="1" applyAlignment="1" applyProtection="1">
      <alignment horizontal="center" vertical="center" wrapText="1"/>
      <protection hidden="1"/>
    </xf>
    <xf numFmtId="0" fontId="11" fillId="11" borderId="38" xfId="9" applyFont="1" applyFill="1" applyBorder="1" applyAlignment="1" applyProtection="1">
      <alignment horizontal="center" vertical="center" wrapText="1"/>
      <protection hidden="1"/>
    </xf>
    <xf numFmtId="0" fontId="12" fillId="0" borderId="1" xfId="47" applyFont="1" applyBorder="1" applyAlignment="1" applyProtection="1">
      <alignment horizontal="left" vertical="center" wrapText="1"/>
      <protection hidden="1"/>
    </xf>
    <xf numFmtId="0" fontId="12" fillId="0" borderId="2" xfId="47" applyFont="1" applyBorder="1" applyAlignment="1" applyProtection="1">
      <alignment horizontal="left" vertical="center" wrapText="1"/>
      <protection hidden="1"/>
    </xf>
    <xf numFmtId="0" fontId="12" fillId="0" borderId="3" xfId="47" applyFont="1" applyBorder="1" applyAlignment="1" applyProtection="1">
      <alignment horizontal="left" vertical="center" wrapText="1"/>
      <protection hidden="1"/>
    </xf>
    <xf numFmtId="0" fontId="12" fillId="0" borderId="4" xfId="47" applyFont="1" applyBorder="1" applyAlignment="1" applyProtection="1">
      <alignment horizontal="left" vertical="center" wrapText="1"/>
      <protection hidden="1"/>
    </xf>
    <xf numFmtId="0" fontId="12" fillId="0" borderId="0" xfId="47" applyFont="1" applyBorder="1" applyAlignment="1" applyProtection="1">
      <alignment horizontal="left" vertical="center" wrapText="1"/>
      <protection hidden="1"/>
    </xf>
    <xf numFmtId="0" fontId="12" fillId="0" borderId="5" xfId="47" applyFont="1" applyBorder="1" applyAlignment="1" applyProtection="1">
      <alignment horizontal="left" vertical="center" wrapText="1"/>
      <protection hidden="1"/>
    </xf>
    <xf numFmtId="0" fontId="12" fillId="0" borderId="6" xfId="47" applyFont="1" applyBorder="1" applyAlignment="1" applyProtection="1">
      <alignment horizontal="left" vertical="center" wrapText="1"/>
      <protection hidden="1"/>
    </xf>
    <xf numFmtId="0" fontId="12" fillId="0" borderId="7" xfId="47" applyFont="1" applyBorder="1" applyAlignment="1" applyProtection="1">
      <alignment horizontal="left" vertical="center" wrapText="1"/>
      <protection hidden="1"/>
    </xf>
    <xf numFmtId="0" fontId="12" fillId="0" borderId="8" xfId="47" applyFont="1" applyBorder="1" applyAlignment="1" applyProtection="1">
      <alignment horizontal="left" vertical="center" wrapText="1"/>
      <protection hidden="1"/>
    </xf>
    <xf numFmtId="0" fontId="19" fillId="19" borderId="33" xfId="9" applyFont="1" applyFill="1" applyBorder="1" applyAlignment="1" applyProtection="1">
      <alignment horizontal="left"/>
      <protection hidden="1"/>
    </xf>
    <xf numFmtId="0" fontId="19" fillId="19" borderId="50" xfId="9" applyFont="1" applyFill="1" applyBorder="1" applyAlignment="1" applyProtection="1">
      <alignment horizontal="left"/>
      <protection hidden="1"/>
    </xf>
    <xf numFmtId="0" fontId="19" fillId="19" borderId="35" xfId="9" applyFont="1" applyFill="1" applyBorder="1" applyAlignment="1" applyProtection="1">
      <alignment horizontal="left"/>
      <protection hidden="1"/>
    </xf>
    <xf numFmtId="0" fontId="19" fillId="19" borderId="62" xfId="9" applyFont="1" applyFill="1" applyBorder="1" applyAlignment="1" applyProtection="1">
      <alignment horizontal="left"/>
      <protection hidden="1"/>
    </xf>
    <xf numFmtId="0" fontId="19" fillId="19" borderId="61" xfId="9" applyFont="1" applyFill="1" applyBorder="1" applyAlignment="1" applyProtection="1">
      <alignment horizontal="left"/>
      <protection hidden="1"/>
    </xf>
    <xf numFmtId="0" fontId="19" fillId="19" borderId="12" xfId="9" applyFont="1" applyFill="1" applyBorder="1" applyAlignment="1" applyProtection="1">
      <alignment horizontal="left"/>
      <protection hidden="1"/>
    </xf>
    <xf numFmtId="0" fontId="19" fillId="19" borderId="13" xfId="9" applyFont="1" applyFill="1" applyBorder="1" applyAlignment="1" applyProtection="1">
      <alignment horizontal="left"/>
      <protection hidden="1"/>
    </xf>
    <xf numFmtId="0" fontId="19" fillId="19" borderId="14" xfId="9" applyFont="1" applyFill="1" applyBorder="1" applyAlignment="1" applyProtection="1">
      <alignment horizontal="left"/>
      <protection hidden="1"/>
    </xf>
    <xf numFmtId="0" fontId="19" fillId="19" borderId="46" xfId="9" applyFont="1" applyFill="1" applyBorder="1" applyAlignment="1" applyProtection="1">
      <alignment horizontal="left"/>
      <protection hidden="1"/>
    </xf>
    <xf numFmtId="0" fontId="19" fillId="19" borderId="15" xfId="9" applyFont="1" applyFill="1" applyBorder="1" applyAlignment="1" applyProtection="1">
      <alignment horizontal="left"/>
      <protection hidden="1"/>
    </xf>
    <xf numFmtId="167" fontId="82" fillId="29" borderId="1" xfId="4" applyNumberFormat="1" applyFont="1" applyFill="1" applyBorder="1" applyAlignment="1" applyProtection="1">
      <alignment horizontal="left" vertical="center"/>
      <protection hidden="1"/>
    </xf>
    <xf numFmtId="167" fontId="82" fillId="29" borderId="2" xfId="4" applyNumberFormat="1" applyFont="1" applyFill="1" applyBorder="1" applyAlignment="1" applyProtection="1">
      <alignment horizontal="left" vertical="center"/>
      <protection hidden="1"/>
    </xf>
    <xf numFmtId="167" fontId="82" fillId="29" borderId="3" xfId="4" applyNumberFormat="1" applyFont="1" applyFill="1" applyBorder="1" applyAlignment="1" applyProtection="1">
      <alignment horizontal="left" vertical="center"/>
      <protection hidden="1"/>
    </xf>
    <xf numFmtId="0" fontId="4" fillId="37" borderId="15" xfId="9" applyFont="1" applyFill="1" applyBorder="1" applyAlignment="1" applyProtection="1">
      <alignment horizontal="center" vertical="center"/>
      <protection hidden="1"/>
    </xf>
    <xf numFmtId="0" fontId="4" fillId="37" borderId="17" xfId="9" applyFont="1" applyFill="1" applyBorder="1" applyAlignment="1" applyProtection="1">
      <alignment horizontal="center" vertical="center"/>
      <protection hidden="1"/>
    </xf>
    <xf numFmtId="0" fontId="16" fillId="43" borderId="15" xfId="9" applyFont="1" applyFill="1" applyBorder="1" applyAlignment="1" applyProtection="1">
      <alignment horizontal="center" vertical="center"/>
      <protection hidden="1"/>
    </xf>
    <xf numFmtId="0" fontId="16" fillId="43" borderId="16" xfId="9" applyFont="1" applyFill="1" applyBorder="1" applyAlignment="1" applyProtection="1">
      <alignment horizontal="center" vertical="center"/>
      <protection hidden="1"/>
    </xf>
    <xf numFmtId="0" fontId="95" fillId="0" borderId="15" xfId="3" applyFont="1" applyBorder="1" applyAlignment="1" applyProtection="1">
      <alignment horizontal="center" vertical="center"/>
      <protection hidden="1"/>
    </xf>
    <xf numFmtId="0" fontId="95" fillId="0" borderId="16" xfId="3" applyFont="1" applyBorder="1" applyAlignment="1" applyProtection="1">
      <alignment horizontal="center" vertical="center"/>
      <protection hidden="1"/>
    </xf>
    <xf numFmtId="0" fontId="95" fillId="0" borderId="15" xfId="3" applyFont="1" applyBorder="1" applyAlignment="1" applyProtection="1">
      <alignment horizontal="center" vertical="center" wrapText="1" shrinkToFit="1"/>
      <protection hidden="1"/>
    </xf>
    <xf numFmtId="0" fontId="95" fillId="0" borderId="16" xfId="3" applyFont="1" applyBorder="1" applyAlignment="1" applyProtection="1">
      <alignment horizontal="center" vertical="center" wrapText="1" shrinkToFit="1"/>
      <protection hidden="1"/>
    </xf>
    <xf numFmtId="165" fontId="15" fillId="35" borderId="27" xfId="3" applyNumberFormat="1" applyFont="1" applyFill="1" applyBorder="1" applyAlignment="1" applyProtection="1">
      <alignment horizontal="center"/>
      <protection hidden="1"/>
    </xf>
    <xf numFmtId="165" fontId="15" fillId="35" borderId="42" xfId="3" applyNumberFormat="1" applyFont="1" applyFill="1" applyBorder="1" applyAlignment="1" applyProtection="1">
      <alignment horizontal="center"/>
      <protection hidden="1"/>
    </xf>
    <xf numFmtId="165" fontId="15" fillId="35" borderId="38" xfId="3" applyNumberFormat="1" applyFont="1" applyFill="1" applyBorder="1" applyAlignment="1" applyProtection="1">
      <alignment horizontal="center"/>
      <protection hidden="1"/>
    </xf>
    <xf numFmtId="165" fontId="15" fillId="35" borderId="6" xfId="3" applyNumberFormat="1" applyFont="1" applyFill="1" applyBorder="1" applyAlignment="1" applyProtection="1">
      <alignment horizontal="center"/>
      <protection hidden="1"/>
    </xf>
    <xf numFmtId="165" fontId="15" fillId="35" borderId="7" xfId="3" applyNumberFormat="1" applyFont="1" applyFill="1" applyBorder="1" applyAlignment="1" applyProtection="1">
      <alignment horizontal="center"/>
      <protection hidden="1"/>
    </xf>
    <xf numFmtId="165" fontId="15" fillId="35" borderId="8" xfId="3" applyNumberFormat="1" applyFont="1" applyFill="1" applyBorder="1" applyAlignment="1" applyProtection="1">
      <alignment horizontal="center"/>
      <protection hidden="1"/>
    </xf>
    <xf numFmtId="165" fontId="15" fillId="35" borderId="1" xfId="3" applyNumberFormat="1" applyFont="1" applyFill="1" applyBorder="1" applyAlignment="1" applyProtection="1">
      <alignment horizontal="center"/>
      <protection hidden="1"/>
    </xf>
    <xf numFmtId="165" fontId="15" fillId="35" borderId="2" xfId="3" applyNumberFormat="1" applyFont="1" applyFill="1" applyBorder="1" applyAlignment="1" applyProtection="1">
      <alignment horizontal="center"/>
      <protection hidden="1"/>
    </xf>
    <xf numFmtId="165" fontId="15" fillId="35" borderId="3" xfId="3" applyNumberFormat="1" applyFont="1" applyFill="1" applyBorder="1" applyAlignment="1" applyProtection="1">
      <alignment horizontal="center"/>
      <protection hidden="1"/>
    </xf>
    <xf numFmtId="165" fontId="95" fillId="29" borderId="27" xfId="3" applyNumberFormat="1" applyFont="1" applyFill="1" applyBorder="1" applyAlignment="1" applyProtection="1">
      <alignment horizontal="center" vertical="center"/>
      <protection hidden="1"/>
    </xf>
    <xf numFmtId="165" fontId="95" fillId="29" borderId="42" xfId="3" applyNumberFormat="1" applyFont="1" applyFill="1" applyBorder="1" applyAlignment="1" applyProtection="1">
      <alignment horizontal="center" vertical="center"/>
      <protection hidden="1"/>
    </xf>
    <xf numFmtId="165" fontId="95" fillId="29" borderId="38" xfId="3" applyNumberFormat="1" applyFont="1" applyFill="1" applyBorder="1" applyAlignment="1" applyProtection="1">
      <alignment horizontal="center" vertical="center"/>
      <protection hidden="1"/>
    </xf>
    <xf numFmtId="0" fontId="98" fillId="0" borderId="0" xfId="9" applyFont="1" applyBorder="1" applyAlignment="1" applyProtection="1">
      <alignment horizontal="left" vertical="center" wrapText="1" shrinkToFit="1"/>
      <protection hidden="1"/>
    </xf>
    <xf numFmtId="0" fontId="15" fillId="38" borderId="4" xfId="3" applyFont="1" applyFill="1" applyBorder="1" applyAlignment="1" applyProtection="1">
      <alignment horizontal="center" vertical="center"/>
      <protection hidden="1"/>
    </xf>
    <xf numFmtId="0" fontId="15" fillId="38" borderId="0" xfId="3" applyFont="1" applyFill="1" applyBorder="1" applyAlignment="1" applyProtection="1">
      <alignment horizontal="center" vertical="center"/>
      <protection hidden="1"/>
    </xf>
    <xf numFmtId="0" fontId="15" fillId="38" borderId="5" xfId="3" applyFont="1" applyFill="1" applyBorder="1" applyAlignment="1" applyProtection="1">
      <alignment horizontal="center" vertical="center"/>
      <protection hidden="1"/>
    </xf>
    <xf numFmtId="167" fontId="15" fillId="14" borderId="7" xfId="4" applyNumberFormat="1" applyFont="1" applyFill="1" applyBorder="1" applyAlignment="1" applyProtection="1">
      <alignment horizontal="left" vertical="center"/>
      <protection hidden="1"/>
    </xf>
    <xf numFmtId="167" fontId="15" fillId="14" borderId="8" xfId="4" applyNumberFormat="1" applyFont="1" applyFill="1" applyBorder="1" applyAlignment="1" applyProtection="1">
      <alignment horizontal="left" vertical="center"/>
      <protection hidden="1"/>
    </xf>
    <xf numFmtId="165" fontId="95" fillId="35" borderId="27" xfId="3" applyNumberFormat="1" applyFont="1" applyFill="1" applyBorder="1" applyAlignment="1" applyProtection="1">
      <alignment horizontal="center" vertical="center"/>
      <protection hidden="1"/>
    </xf>
    <xf numFmtId="165" fontId="95" fillId="35" borderId="42" xfId="3" applyNumberFormat="1" applyFont="1" applyFill="1" applyBorder="1" applyAlignment="1" applyProtection="1">
      <alignment horizontal="center" vertical="center"/>
      <protection hidden="1"/>
    </xf>
    <xf numFmtId="165" fontId="95" fillId="35" borderId="38" xfId="3" applyNumberFormat="1" applyFont="1" applyFill="1" applyBorder="1" applyAlignment="1" applyProtection="1">
      <alignment horizontal="center" vertical="center"/>
      <protection hidden="1"/>
    </xf>
    <xf numFmtId="165" fontId="95" fillId="29" borderId="27" xfId="3" applyNumberFormat="1" applyFont="1" applyFill="1" applyBorder="1" applyAlignment="1" applyProtection="1">
      <alignment horizontal="center" vertical="center" wrapText="1"/>
      <protection hidden="1"/>
    </xf>
    <xf numFmtId="165" fontId="95" fillId="29" borderId="42" xfId="3" applyNumberFormat="1" applyFont="1" applyFill="1" applyBorder="1" applyAlignment="1" applyProtection="1">
      <alignment horizontal="center" vertical="center" wrapText="1"/>
      <protection hidden="1"/>
    </xf>
    <xf numFmtId="165" fontId="95" fillId="29" borderId="38" xfId="3" applyNumberFormat="1" applyFont="1" applyFill="1" applyBorder="1" applyAlignment="1" applyProtection="1">
      <alignment horizontal="center" vertical="center" wrapText="1"/>
      <protection hidden="1"/>
    </xf>
    <xf numFmtId="0" fontId="15" fillId="35" borderId="27" xfId="4" applyFont="1" applyFill="1" applyBorder="1" applyAlignment="1" applyProtection="1">
      <alignment horizontal="center"/>
      <protection hidden="1"/>
    </xf>
    <xf numFmtId="0" fontId="15" fillId="35" borderId="42" xfId="4" applyFont="1" applyFill="1" applyBorder="1" applyAlignment="1" applyProtection="1">
      <alignment horizontal="center"/>
      <protection hidden="1"/>
    </xf>
    <xf numFmtId="0" fontId="15" fillId="35" borderId="38" xfId="4" applyFont="1" applyFill="1" applyBorder="1" applyAlignment="1" applyProtection="1">
      <alignment horizontal="center"/>
      <protection hidden="1"/>
    </xf>
    <xf numFmtId="0" fontId="15" fillId="38" borderId="42" xfId="9" applyFont="1" applyFill="1" applyBorder="1" applyAlignment="1" applyProtection="1">
      <alignment horizontal="center" vertical="center" wrapText="1" shrinkToFit="1"/>
      <protection hidden="1"/>
    </xf>
    <xf numFmtId="0" fontId="15" fillId="38" borderId="38" xfId="9" applyFont="1" applyFill="1" applyBorder="1" applyAlignment="1" applyProtection="1">
      <alignment horizontal="center" vertical="center" wrapText="1" shrinkToFit="1"/>
      <protection hidden="1"/>
    </xf>
    <xf numFmtId="0" fontId="16" fillId="0" borderId="0" xfId="9" applyFont="1" applyBorder="1" applyAlignment="1" applyProtection="1">
      <alignment horizontal="left" vertical="top" wrapText="1" shrinkToFit="1"/>
      <protection hidden="1"/>
    </xf>
    <xf numFmtId="165" fontId="16" fillId="19" borderId="49" xfId="3" applyNumberFormat="1" applyFont="1" applyFill="1" applyBorder="1" applyAlignment="1" applyProtection="1">
      <alignment horizontal="center" vertical="center"/>
      <protection hidden="1"/>
    </xf>
    <xf numFmtId="165" fontId="16" fillId="19" borderId="61" xfId="3" applyNumberFormat="1" applyFont="1" applyFill="1" applyBorder="1" applyAlignment="1" applyProtection="1">
      <alignment horizontal="center" vertical="center"/>
      <protection hidden="1"/>
    </xf>
    <xf numFmtId="165" fontId="16" fillId="19" borderId="56" xfId="3" applyNumberFormat="1" applyFont="1" applyFill="1" applyBorder="1" applyAlignment="1" applyProtection="1">
      <alignment horizontal="center" vertical="center"/>
      <protection hidden="1"/>
    </xf>
    <xf numFmtId="165" fontId="16" fillId="19" borderId="62" xfId="3" applyNumberFormat="1" applyFont="1" applyFill="1" applyBorder="1" applyAlignment="1" applyProtection="1">
      <alignment horizontal="center" vertical="center"/>
      <protection hidden="1"/>
    </xf>
    <xf numFmtId="165" fontId="15" fillId="29" borderId="27" xfId="3" applyNumberFormat="1" applyFont="1" applyFill="1" applyBorder="1" applyAlignment="1" applyProtection="1">
      <alignment horizontal="center"/>
      <protection hidden="1"/>
    </xf>
    <xf numFmtId="165" fontId="15" fillId="29" borderId="42" xfId="3" applyNumberFormat="1" applyFont="1" applyFill="1" applyBorder="1" applyAlignment="1" applyProtection="1">
      <alignment horizontal="center"/>
      <protection hidden="1"/>
    </xf>
    <xf numFmtId="165" fontId="15" fillId="29" borderId="38" xfId="3" applyNumberFormat="1" applyFont="1" applyFill="1" applyBorder="1" applyAlignment="1" applyProtection="1">
      <alignment horizontal="center"/>
      <protection hidden="1"/>
    </xf>
    <xf numFmtId="165" fontId="95" fillId="35" borderId="27" xfId="3" applyNumberFormat="1" applyFont="1" applyFill="1" applyBorder="1" applyAlignment="1" applyProtection="1">
      <alignment horizontal="center"/>
      <protection hidden="1"/>
    </xf>
    <xf numFmtId="165" fontId="95" fillId="35" borderId="42" xfId="3" applyNumberFormat="1" applyFont="1" applyFill="1" applyBorder="1" applyAlignment="1" applyProtection="1">
      <alignment horizontal="center"/>
      <protection hidden="1"/>
    </xf>
    <xf numFmtId="165" fontId="95" fillId="35" borderId="38" xfId="3" applyNumberFormat="1" applyFont="1" applyFill="1" applyBorder="1" applyAlignment="1" applyProtection="1">
      <alignment horizontal="center"/>
      <protection hidden="1"/>
    </xf>
    <xf numFmtId="0" fontId="16" fillId="0" borderId="56" xfId="4" applyFont="1" applyFill="1" applyBorder="1" applyAlignment="1" applyProtection="1">
      <alignment horizontal="center" vertical="center"/>
      <protection hidden="1"/>
    </xf>
    <xf numFmtId="0" fontId="16" fillId="0" borderId="62" xfId="4" applyFont="1" applyFill="1" applyBorder="1" applyAlignment="1" applyProtection="1">
      <alignment horizontal="center" vertical="center"/>
      <protection hidden="1"/>
    </xf>
    <xf numFmtId="49" fontId="95" fillId="0" borderId="0" xfId="9" applyNumberFormat="1" applyFont="1" applyBorder="1" applyAlignment="1" applyProtection="1">
      <alignment horizontal="center" vertical="center" textRotation="90" wrapText="1"/>
      <protection hidden="1"/>
    </xf>
    <xf numFmtId="165" fontId="16" fillId="0" borderId="47" xfId="3" applyNumberFormat="1" applyFont="1" applyFill="1" applyBorder="1" applyAlignment="1" applyProtection="1">
      <alignment horizontal="center" vertical="center"/>
      <protection hidden="1"/>
    </xf>
    <xf numFmtId="165" fontId="16" fillId="0" borderId="50" xfId="3" applyNumberFormat="1" applyFont="1" applyFill="1" applyBorder="1" applyAlignment="1" applyProtection="1">
      <alignment horizontal="center" vertical="center"/>
      <protection hidden="1"/>
    </xf>
    <xf numFmtId="165" fontId="16" fillId="0" borderId="15" xfId="4" applyNumberFormat="1" applyFont="1" applyFill="1" applyBorder="1" applyAlignment="1" applyProtection="1">
      <alignment horizontal="center" vertical="center"/>
      <protection hidden="1"/>
    </xf>
    <xf numFmtId="165" fontId="16" fillId="0" borderId="16" xfId="4" applyNumberFormat="1" applyFont="1" applyFill="1" applyBorder="1" applyAlignment="1" applyProtection="1">
      <alignment horizontal="center" vertical="center"/>
      <protection hidden="1"/>
    </xf>
    <xf numFmtId="165" fontId="16" fillId="0" borderId="49" xfId="3" applyNumberFormat="1" applyFont="1" applyFill="1" applyBorder="1" applyAlignment="1" applyProtection="1">
      <alignment horizontal="center" vertical="center"/>
      <protection hidden="1"/>
    </xf>
    <xf numFmtId="165" fontId="16" fillId="0" borderId="61" xfId="3" applyNumberFormat="1" applyFont="1" applyFill="1" applyBorder="1" applyAlignment="1" applyProtection="1">
      <alignment horizontal="center" vertical="center"/>
      <protection hidden="1"/>
    </xf>
    <xf numFmtId="165" fontId="95" fillId="29" borderId="27" xfId="3" applyNumberFormat="1" applyFont="1" applyFill="1" applyBorder="1" applyAlignment="1" applyProtection="1">
      <alignment horizontal="center"/>
      <protection hidden="1"/>
    </xf>
    <xf numFmtId="165" fontId="95" fillId="29" borderId="42" xfId="3" applyNumberFormat="1" applyFont="1" applyFill="1" applyBorder="1" applyAlignment="1" applyProtection="1">
      <alignment horizontal="center"/>
      <protection hidden="1"/>
    </xf>
    <xf numFmtId="165" fontId="95" fillId="29" borderId="38" xfId="3" applyNumberFormat="1" applyFont="1" applyFill="1" applyBorder="1" applyAlignment="1" applyProtection="1">
      <alignment horizontal="center"/>
      <protection hidden="1"/>
    </xf>
    <xf numFmtId="165" fontId="16" fillId="0" borderId="56" xfId="3" applyNumberFormat="1" applyFont="1" applyFill="1" applyBorder="1" applyAlignment="1" applyProtection="1">
      <alignment horizontal="center" vertical="center"/>
      <protection hidden="1"/>
    </xf>
    <xf numFmtId="165" fontId="16" fillId="0" borderId="62" xfId="3" applyNumberFormat="1" applyFont="1" applyFill="1" applyBorder="1" applyAlignment="1" applyProtection="1">
      <alignment horizontal="center" vertical="center"/>
      <protection hidden="1"/>
    </xf>
    <xf numFmtId="165" fontId="16" fillId="0" borderId="11" xfId="4" applyNumberFormat="1" applyFont="1" applyFill="1" applyBorder="1" applyAlignment="1" applyProtection="1">
      <alignment horizontal="center" vertical="center"/>
      <protection hidden="1"/>
    </xf>
    <xf numFmtId="0" fontId="15" fillId="29" borderId="27" xfId="9" applyFont="1" applyFill="1" applyBorder="1" applyAlignment="1" applyProtection="1">
      <alignment horizontal="center"/>
      <protection hidden="1"/>
    </xf>
    <xf numFmtId="0" fontId="15" fillId="29" borderId="42" xfId="9" applyFont="1" applyFill="1" applyBorder="1" applyAlignment="1" applyProtection="1">
      <alignment horizontal="center"/>
      <protection hidden="1"/>
    </xf>
    <xf numFmtId="0" fontId="15" fillId="29" borderId="38" xfId="9" applyFont="1" applyFill="1" applyBorder="1" applyAlignment="1" applyProtection="1">
      <alignment horizontal="center"/>
      <protection hidden="1"/>
    </xf>
    <xf numFmtId="165" fontId="16" fillId="0" borderId="18" xfId="4" applyNumberFormat="1" applyFont="1" applyFill="1" applyBorder="1" applyAlignment="1" applyProtection="1">
      <alignment horizontal="center" vertical="center"/>
      <protection hidden="1"/>
    </xf>
    <xf numFmtId="0" fontId="4" fillId="17" borderId="15" xfId="9" applyFont="1" applyFill="1" applyBorder="1" applyAlignment="1" applyProtection="1">
      <alignment horizontal="center" vertical="center"/>
      <protection hidden="1"/>
    </xf>
    <xf numFmtId="0" fontId="4" fillId="17" borderId="17" xfId="9" applyFont="1" applyFill="1" applyBorder="1" applyAlignment="1" applyProtection="1">
      <alignment horizontal="center" vertical="center"/>
      <protection hidden="1"/>
    </xf>
    <xf numFmtId="0" fontId="4" fillId="17" borderId="16" xfId="9" applyFont="1" applyFill="1" applyBorder="1" applyAlignment="1" applyProtection="1">
      <alignment horizontal="center" vertical="center"/>
      <protection hidden="1"/>
    </xf>
    <xf numFmtId="2" fontId="7" fillId="44" borderId="15" xfId="0" applyNumberFormat="1" applyFont="1" applyFill="1" applyBorder="1" applyAlignment="1">
      <alignment horizontal="center" vertical="center" wrapText="1"/>
    </xf>
    <xf numFmtId="2" fontId="7" fillId="44" borderId="17" xfId="0" applyNumberFormat="1" applyFont="1" applyFill="1" applyBorder="1" applyAlignment="1">
      <alignment horizontal="center" vertical="center" wrapText="1"/>
    </xf>
    <xf numFmtId="2" fontId="7" fillId="44" borderId="16" xfId="0" applyNumberFormat="1" applyFont="1" applyFill="1" applyBorder="1" applyAlignment="1">
      <alignment horizontal="center" vertical="center" wrapText="1"/>
    </xf>
    <xf numFmtId="0" fontId="15" fillId="29" borderId="27" xfId="4" applyFont="1" applyFill="1" applyBorder="1" applyAlignment="1" applyProtection="1">
      <alignment horizontal="center"/>
      <protection hidden="1"/>
    </xf>
    <xf numFmtId="0" fontId="15" fillId="29" borderId="42" xfId="4" applyFont="1" applyFill="1" applyBorder="1" applyAlignment="1" applyProtection="1">
      <alignment horizontal="center"/>
      <protection hidden="1"/>
    </xf>
    <xf numFmtId="0" fontId="15" fillId="29" borderId="38" xfId="4" applyFont="1" applyFill="1" applyBorder="1" applyAlignment="1" applyProtection="1">
      <alignment horizontal="center"/>
      <protection hidden="1"/>
    </xf>
    <xf numFmtId="0" fontId="16" fillId="16" borderId="15" xfId="9" applyFont="1" applyFill="1" applyBorder="1" applyAlignment="1" applyProtection="1">
      <alignment horizontal="center" vertical="center"/>
      <protection hidden="1"/>
    </xf>
    <xf numFmtId="0" fontId="16" fillId="16" borderId="17" xfId="9" applyFont="1" applyFill="1" applyBorder="1" applyAlignment="1" applyProtection="1">
      <alignment horizontal="center" vertical="center"/>
      <protection hidden="1"/>
    </xf>
    <xf numFmtId="0" fontId="16" fillId="16" borderId="16" xfId="9" applyFont="1" applyFill="1" applyBorder="1" applyAlignment="1" applyProtection="1">
      <alignment horizontal="center" vertical="center"/>
      <protection hidden="1"/>
    </xf>
    <xf numFmtId="0" fontId="16" fillId="43" borderId="17" xfId="9" applyFont="1" applyFill="1" applyBorder="1" applyAlignment="1" applyProtection="1">
      <alignment horizontal="center" vertical="center"/>
      <protection hidden="1"/>
    </xf>
    <xf numFmtId="0" fontId="16" fillId="0" borderId="61" xfId="9" applyFont="1" applyBorder="1" applyAlignment="1" applyProtection="1">
      <alignment horizontal="left" vertical="center" wrapText="1" shrinkToFit="1"/>
      <protection hidden="1"/>
    </xf>
    <xf numFmtId="0" fontId="16" fillId="0" borderId="50" xfId="9" applyFont="1" applyBorder="1" applyAlignment="1" applyProtection="1">
      <alignment horizontal="left" vertical="center" wrapText="1" shrinkToFit="1"/>
      <protection hidden="1"/>
    </xf>
    <xf numFmtId="0" fontId="15" fillId="37" borderId="2" xfId="9" applyFont="1" applyFill="1" applyBorder="1" applyAlignment="1" applyProtection="1">
      <alignment horizontal="center" vertical="center"/>
      <protection hidden="1"/>
    </xf>
    <xf numFmtId="0" fontId="15" fillId="37" borderId="3" xfId="9" applyFont="1" applyFill="1" applyBorder="1" applyAlignment="1" applyProtection="1">
      <alignment horizontal="center" vertical="center"/>
      <protection hidden="1"/>
    </xf>
    <xf numFmtId="0" fontId="100" fillId="37" borderId="0" xfId="48" applyFont="1" applyFill="1" applyBorder="1" applyAlignment="1">
      <alignment horizontal="center"/>
    </xf>
    <xf numFmtId="0" fontId="100" fillId="37" borderId="5" xfId="48" applyFont="1" applyFill="1" applyBorder="1" applyAlignment="1">
      <alignment horizontal="center"/>
    </xf>
    <xf numFmtId="0" fontId="95" fillId="0" borderId="13" xfId="3" applyFont="1" applyBorder="1" applyAlignment="1" applyProtection="1">
      <alignment horizontal="center" vertical="center" wrapText="1" shrinkToFit="1"/>
      <protection hidden="1"/>
    </xf>
    <xf numFmtId="0" fontId="15" fillId="19" borderId="13" xfId="9" applyFont="1" applyFill="1" applyBorder="1" applyAlignment="1" applyProtection="1">
      <alignment horizontal="center" vertical="center"/>
      <protection hidden="1"/>
    </xf>
    <xf numFmtId="0" fontId="15" fillId="19" borderId="14" xfId="9" applyFont="1" applyFill="1" applyBorder="1" applyAlignment="1" applyProtection="1">
      <alignment horizontal="center" vertical="center"/>
      <protection hidden="1"/>
    </xf>
    <xf numFmtId="0" fontId="15" fillId="0" borderId="14" xfId="9" applyFont="1" applyBorder="1" applyAlignment="1" applyProtection="1">
      <alignment horizontal="center" vertical="center"/>
      <protection hidden="1"/>
    </xf>
    <xf numFmtId="0" fontId="16" fillId="0" borderId="14" xfId="9" applyFont="1" applyBorder="1" applyAlignment="1" applyProtection="1">
      <alignment horizontal="center" vertical="center"/>
      <protection hidden="1"/>
    </xf>
    <xf numFmtId="0" fontId="95" fillId="0" borderId="12" xfId="3" applyFont="1" applyBorder="1" applyAlignment="1" applyProtection="1">
      <alignment horizontal="center" vertical="center" wrapText="1" shrinkToFit="1"/>
      <protection hidden="1"/>
    </xf>
    <xf numFmtId="0" fontId="95" fillId="0" borderId="13" xfId="3" applyFont="1" applyBorder="1" applyAlignment="1" applyProtection="1">
      <alignment horizontal="center" vertical="center"/>
      <protection hidden="1"/>
    </xf>
    <xf numFmtId="0" fontId="15" fillId="35" borderId="0" xfId="9" applyFont="1" applyFill="1" applyBorder="1" applyAlignment="1" applyProtection="1">
      <alignment horizontal="center" vertical="center" wrapText="1" shrinkToFit="1"/>
      <protection hidden="1"/>
    </xf>
    <xf numFmtId="0" fontId="16" fillId="35" borderId="0" xfId="9" applyFont="1" applyFill="1" applyBorder="1" applyAlignment="1" applyProtection="1">
      <alignment horizontal="center" vertical="center" wrapText="1" shrinkToFit="1"/>
      <protection hidden="1"/>
    </xf>
    <xf numFmtId="0" fontId="16" fillId="35" borderId="5" xfId="9" applyFont="1" applyFill="1" applyBorder="1" applyAlignment="1" applyProtection="1">
      <alignment horizontal="center" vertical="center" wrapText="1" shrinkToFit="1"/>
      <protection hidden="1"/>
    </xf>
    <xf numFmtId="0" fontId="16" fillId="0" borderId="12" xfId="9" applyFont="1" applyFill="1" applyBorder="1" applyAlignment="1" applyProtection="1">
      <alignment horizontal="center" vertical="center" wrapText="1" shrinkToFit="1"/>
      <protection hidden="1"/>
    </xf>
    <xf numFmtId="0" fontId="15" fillId="37" borderId="1" xfId="9" applyFont="1" applyFill="1" applyBorder="1" applyAlignment="1" applyProtection="1">
      <alignment horizontal="center" vertical="center"/>
      <protection hidden="1"/>
    </xf>
    <xf numFmtId="0" fontId="16" fillId="0" borderId="13" xfId="9" applyFont="1" applyFill="1" applyBorder="1" applyAlignment="1" applyProtection="1">
      <alignment horizontal="center" vertical="center" wrapText="1" shrinkToFit="1"/>
      <protection hidden="1"/>
    </xf>
    <xf numFmtId="0" fontId="15" fillId="35" borderId="1" xfId="9" applyFont="1" applyFill="1" applyBorder="1" applyAlignment="1" applyProtection="1">
      <alignment horizontal="center" vertical="center"/>
      <protection hidden="1"/>
    </xf>
    <xf numFmtId="0" fontId="15" fillId="35" borderId="2" xfId="9" applyFont="1" applyFill="1" applyBorder="1" applyAlignment="1" applyProtection="1">
      <alignment horizontal="center" vertical="center"/>
      <protection hidden="1"/>
    </xf>
    <xf numFmtId="0" fontId="15" fillId="35" borderId="3" xfId="9" applyFont="1" applyFill="1" applyBorder="1" applyAlignment="1" applyProtection="1">
      <alignment horizontal="center" vertical="center"/>
      <protection hidden="1"/>
    </xf>
    <xf numFmtId="0" fontId="15" fillId="19" borderId="12" xfId="9" applyFont="1" applyFill="1" applyBorder="1" applyAlignment="1" applyProtection="1">
      <alignment horizontal="center" vertical="center"/>
      <protection hidden="1"/>
    </xf>
    <xf numFmtId="0" fontId="15" fillId="35" borderId="7" xfId="9" applyFont="1" applyFill="1" applyBorder="1" applyAlignment="1" applyProtection="1">
      <alignment horizontal="center" vertical="center"/>
      <protection hidden="1"/>
    </xf>
    <xf numFmtId="0" fontId="15" fillId="35" borderId="8" xfId="9" applyFont="1" applyFill="1" applyBorder="1" applyAlignment="1" applyProtection="1">
      <alignment horizontal="center" vertical="center"/>
      <protection hidden="1"/>
    </xf>
    <xf numFmtId="0" fontId="16" fillId="0" borderId="14" xfId="9" applyFont="1" applyFill="1" applyBorder="1" applyAlignment="1" applyProtection="1">
      <alignment horizontal="center" vertical="center" wrapText="1" shrinkToFit="1"/>
      <protection hidden="1"/>
    </xf>
    <xf numFmtId="0" fontId="15" fillId="29" borderId="6" xfId="4" applyFont="1" applyFill="1" applyBorder="1" applyAlignment="1" applyProtection="1">
      <alignment horizontal="center"/>
      <protection hidden="1"/>
    </xf>
    <xf numFmtId="0" fontId="15" fillId="29" borderId="7" xfId="4" applyFont="1" applyFill="1" applyBorder="1" applyAlignment="1" applyProtection="1">
      <alignment horizontal="center"/>
      <protection hidden="1"/>
    </xf>
    <xf numFmtId="0" fontId="15" fillId="29" borderId="8" xfId="4" applyFont="1" applyFill="1" applyBorder="1" applyAlignment="1" applyProtection="1">
      <alignment horizontal="center"/>
      <protection hidden="1"/>
    </xf>
    <xf numFmtId="0" fontId="16" fillId="0" borderId="62" xfId="9" applyFont="1" applyBorder="1" applyAlignment="1" applyProtection="1">
      <alignment horizontal="left" vertical="center" wrapText="1" shrinkToFit="1"/>
      <protection hidden="1"/>
    </xf>
    <xf numFmtId="0" fontId="95" fillId="0" borderId="14" xfId="3" applyFont="1" applyBorder="1" applyAlignment="1" applyProtection="1">
      <alignment horizontal="center" vertical="center" wrapText="1" shrinkToFit="1"/>
      <protection hidden="1"/>
    </xf>
    <xf numFmtId="0" fontId="95" fillId="0" borderId="14" xfId="3" applyFont="1" applyBorder="1" applyAlignment="1" applyProtection="1">
      <alignment horizontal="center" vertical="center"/>
      <protection hidden="1"/>
    </xf>
    <xf numFmtId="0" fontId="16" fillId="19" borderId="47" xfId="9" applyFont="1" applyFill="1" applyBorder="1" applyAlignment="1">
      <alignment horizontal="left"/>
    </xf>
    <xf numFmtId="0" fontId="16" fillId="19" borderId="33" xfId="9" applyFont="1" applyFill="1" applyBorder="1" applyAlignment="1">
      <alignment horizontal="left"/>
    </xf>
    <xf numFmtId="0" fontId="16" fillId="19" borderId="50" xfId="9" applyFont="1" applyFill="1" applyBorder="1" applyAlignment="1">
      <alignment horizontal="left"/>
    </xf>
    <xf numFmtId="0" fontId="16" fillId="19" borderId="13" xfId="9" applyFont="1" applyFill="1" applyBorder="1" applyAlignment="1">
      <alignment horizontal="left"/>
    </xf>
    <xf numFmtId="0" fontId="16" fillId="19" borderId="57" xfId="9" applyFont="1" applyFill="1" applyBorder="1" applyAlignment="1">
      <alignment horizontal="left"/>
    </xf>
    <xf numFmtId="0" fontId="16" fillId="19" borderId="15" xfId="9" applyFont="1" applyFill="1" applyBorder="1" applyAlignment="1">
      <alignment horizontal="left"/>
    </xf>
    <xf numFmtId="0" fontId="16" fillId="19" borderId="65" xfId="9" applyFont="1" applyFill="1" applyBorder="1" applyAlignment="1">
      <alignment horizontal="left"/>
    </xf>
    <xf numFmtId="0" fontId="16" fillId="19" borderId="13" xfId="3" applyFont="1" applyFill="1" applyBorder="1" applyAlignment="1">
      <alignment horizontal="left" vertical="center"/>
    </xf>
    <xf numFmtId="0" fontId="16" fillId="19" borderId="13" xfId="3" applyFont="1" applyFill="1" applyBorder="1" applyAlignment="1">
      <alignment horizontal="left"/>
    </xf>
    <xf numFmtId="0" fontId="15" fillId="22" borderId="6" xfId="9" applyFont="1" applyFill="1" applyBorder="1" applyAlignment="1">
      <alignment horizontal="center"/>
    </xf>
    <xf numFmtId="0" fontId="15" fillId="22" borderId="7" xfId="9" applyFont="1" applyFill="1" applyBorder="1" applyAlignment="1">
      <alignment horizontal="center"/>
    </xf>
    <xf numFmtId="0" fontId="15" fillId="22" borderId="8" xfId="9" applyFont="1" applyFill="1" applyBorder="1" applyAlignment="1">
      <alignment horizontal="center"/>
    </xf>
    <xf numFmtId="0" fontId="15" fillId="37" borderId="63" xfId="9" applyFont="1" applyFill="1" applyBorder="1" applyAlignment="1">
      <alignment horizontal="center"/>
    </xf>
    <xf numFmtId="0" fontId="15" fillId="37" borderId="9" xfId="9" applyFont="1" applyFill="1" applyBorder="1" applyAlignment="1">
      <alignment horizontal="center"/>
    </xf>
    <xf numFmtId="0" fontId="15" fillId="37" borderId="53" xfId="9" applyFont="1" applyFill="1" applyBorder="1" applyAlignment="1">
      <alignment horizontal="center"/>
    </xf>
    <xf numFmtId="0" fontId="16" fillId="0" borderId="13" xfId="9" applyFont="1" applyBorder="1" applyAlignment="1">
      <alignment horizontal="left"/>
    </xf>
    <xf numFmtId="0" fontId="16" fillId="0" borderId="14" xfId="9" applyFont="1" applyBorder="1" applyAlignment="1">
      <alignment horizontal="left"/>
    </xf>
    <xf numFmtId="0" fontId="16" fillId="0" borderId="59" xfId="9" applyFont="1" applyBorder="1" applyAlignment="1">
      <alignment horizontal="left"/>
    </xf>
    <xf numFmtId="0" fontId="16" fillId="0" borderId="16" xfId="9" applyFont="1" applyBorder="1" applyAlignment="1">
      <alignment horizontal="left"/>
    </xf>
    <xf numFmtId="0" fontId="92" fillId="39" borderId="27" xfId="12" applyFont="1" applyFill="1" applyBorder="1" applyAlignment="1">
      <alignment horizontal="center"/>
    </xf>
    <xf numFmtId="0" fontId="92" fillId="39" borderId="42" xfId="12" applyFont="1" applyFill="1" applyBorder="1" applyAlignment="1">
      <alignment horizontal="center"/>
    </xf>
    <xf numFmtId="0" fontId="92" fillId="39" borderId="38" xfId="12" applyFont="1" applyFill="1" applyBorder="1" applyAlignment="1">
      <alignment horizontal="center"/>
    </xf>
    <xf numFmtId="0" fontId="78" fillId="0" borderId="13" xfId="9" applyFont="1" applyFill="1" applyBorder="1" applyAlignment="1">
      <alignment horizontal="center" vertical="center"/>
    </xf>
    <xf numFmtId="0" fontId="16" fillId="0" borderId="13" xfId="46" applyFont="1" applyFill="1" applyBorder="1" applyAlignment="1">
      <alignment horizontal="center" vertical="center"/>
    </xf>
    <xf numFmtId="0" fontId="78" fillId="0" borderId="13" xfId="9" applyFont="1" applyBorder="1" applyAlignment="1">
      <alignment horizontal="center"/>
    </xf>
    <xf numFmtId="0" fontId="16" fillId="0" borderId="56" xfId="9" applyFont="1" applyBorder="1" applyAlignment="1">
      <alignment horizontal="center"/>
    </xf>
    <xf numFmtId="0" fontId="16" fillId="0" borderId="35" xfId="9" applyFont="1" applyBorder="1" applyAlignment="1">
      <alignment horizontal="center"/>
    </xf>
    <xf numFmtId="0" fontId="16" fillId="0" borderId="55" xfId="9" applyFont="1" applyBorder="1" applyAlignment="1">
      <alignment horizontal="center"/>
    </xf>
    <xf numFmtId="0" fontId="16" fillId="11" borderId="27" xfId="9" applyFont="1" applyFill="1" applyBorder="1" applyAlignment="1">
      <alignment horizontal="center"/>
    </xf>
    <xf numFmtId="0" fontId="16" fillId="11" borderId="42" xfId="9" applyFont="1" applyFill="1" applyBorder="1" applyAlignment="1">
      <alignment horizontal="center"/>
    </xf>
    <xf numFmtId="0" fontId="16" fillId="11" borderId="38" xfId="9" applyFont="1" applyFill="1" applyBorder="1" applyAlignment="1">
      <alignment horizontal="center"/>
    </xf>
    <xf numFmtId="0" fontId="78" fillId="0" borderId="12" xfId="9" applyFont="1" applyFill="1" applyBorder="1" applyAlignment="1">
      <alignment horizontal="center" vertical="center"/>
    </xf>
    <xf numFmtId="0" fontId="79" fillId="29" borderId="27" xfId="9" applyFont="1" applyFill="1" applyBorder="1" applyAlignment="1">
      <alignment horizontal="center" vertical="center" wrapText="1"/>
    </xf>
    <xf numFmtId="0" fontId="79" fillId="29" borderId="42" xfId="9" applyFont="1" applyFill="1" applyBorder="1" applyAlignment="1">
      <alignment horizontal="center" vertical="center" wrapText="1"/>
    </xf>
    <xf numFmtId="0" fontId="79" fillId="29" borderId="38" xfId="9" applyFont="1" applyFill="1" applyBorder="1" applyAlignment="1">
      <alignment horizontal="center" vertical="center" wrapText="1"/>
    </xf>
    <xf numFmtId="0" fontId="15" fillId="16" borderId="13" xfId="9" applyFont="1" applyFill="1" applyBorder="1" applyAlignment="1">
      <alignment horizontal="center" vertical="center"/>
    </xf>
    <xf numFmtId="0" fontId="15" fillId="16" borderId="70" xfId="9" applyFont="1" applyFill="1" applyBorder="1" applyAlignment="1">
      <alignment horizontal="center" vertical="center"/>
    </xf>
    <xf numFmtId="0" fontId="15" fillId="16" borderId="89" xfId="9" applyFont="1" applyFill="1" applyBorder="1" applyAlignment="1">
      <alignment horizontal="center" vertical="center"/>
    </xf>
    <xf numFmtId="0" fontId="15" fillId="19" borderId="45" xfId="9" applyFont="1" applyFill="1" applyBorder="1" applyAlignment="1">
      <alignment horizontal="center" vertical="center" wrapText="1"/>
    </xf>
    <xf numFmtId="0" fontId="15" fillId="19" borderId="13" xfId="9" applyFont="1" applyFill="1" applyBorder="1" applyAlignment="1">
      <alignment horizontal="center" vertical="center" wrapText="1"/>
    </xf>
    <xf numFmtId="0" fontId="90" fillId="19" borderId="13" xfId="3" applyFont="1" applyFill="1" applyBorder="1" applyAlignment="1">
      <alignment horizontal="left"/>
    </xf>
    <xf numFmtId="0" fontId="16" fillId="19" borderId="14" xfId="3" applyFont="1" applyFill="1" applyBorder="1" applyAlignment="1">
      <alignment horizontal="left" vertical="center"/>
    </xf>
    <xf numFmtId="0" fontId="90" fillId="19" borderId="14" xfId="3" applyFont="1" applyFill="1" applyBorder="1" applyAlignment="1">
      <alignment horizontal="left" vertical="center"/>
    </xf>
    <xf numFmtId="0" fontId="15" fillId="19" borderId="51" xfId="9" applyFont="1" applyFill="1" applyBorder="1" applyAlignment="1">
      <alignment horizontal="center" vertical="center" wrapText="1"/>
    </xf>
    <xf numFmtId="0" fontId="15" fillId="19" borderId="14" xfId="9" applyFont="1" applyFill="1" applyBorder="1" applyAlignment="1">
      <alignment horizontal="center" vertical="center" wrapText="1"/>
    </xf>
    <xf numFmtId="0" fontId="92" fillId="39" borderId="6" xfId="12" applyFont="1" applyFill="1" applyBorder="1" applyAlignment="1">
      <alignment horizontal="center"/>
    </xf>
    <xf numFmtId="0" fontId="92" fillId="39" borderId="7" xfId="12" applyFont="1" applyFill="1" applyBorder="1" applyAlignment="1">
      <alignment horizontal="center"/>
    </xf>
    <xf numFmtId="0" fontId="92" fillId="39" borderId="8" xfId="12" applyFont="1" applyFill="1" applyBorder="1" applyAlignment="1">
      <alignment horizontal="center"/>
    </xf>
    <xf numFmtId="0" fontId="92" fillId="39" borderId="1" xfId="12" applyFont="1" applyFill="1" applyBorder="1" applyAlignment="1">
      <alignment horizontal="center"/>
    </xf>
    <xf numFmtId="0" fontId="92" fillId="39" borderId="2" xfId="12" applyFont="1" applyFill="1" applyBorder="1" applyAlignment="1">
      <alignment horizontal="center"/>
    </xf>
    <xf numFmtId="0" fontId="92" fillId="39" borderId="3" xfId="12" applyFont="1" applyFill="1" applyBorder="1" applyAlignment="1">
      <alignment horizontal="center"/>
    </xf>
    <xf numFmtId="0" fontId="15" fillId="0" borderId="45" xfId="9" applyFont="1" applyBorder="1" applyAlignment="1">
      <alignment horizontal="center" vertical="center"/>
    </xf>
    <xf numFmtId="0" fontId="15" fillId="0" borderId="13" xfId="9" applyFont="1" applyBorder="1" applyAlignment="1">
      <alignment horizontal="center" vertical="center"/>
    </xf>
    <xf numFmtId="0" fontId="15" fillId="0" borderId="51" xfId="9" applyFont="1" applyBorder="1" applyAlignment="1">
      <alignment horizontal="center" vertical="center"/>
    </xf>
    <xf numFmtId="0" fontId="15" fillId="0" borderId="14" xfId="9" applyFont="1" applyBorder="1" applyAlignment="1">
      <alignment horizontal="center" vertical="center"/>
    </xf>
    <xf numFmtId="0" fontId="15" fillId="0" borderId="48" xfId="9" applyFont="1" applyBorder="1" applyAlignment="1">
      <alignment horizontal="center" vertical="center"/>
    </xf>
    <xf numFmtId="0" fontId="15" fillId="0" borderId="12" xfId="9" applyFont="1" applyBorder="1" applyAlignment="1">
      <alignment horizontal="center" vertical="center"/>
    </xf>
    <xf numFmtId="0" fontId="15" fillId="0" borderId="48" xfId="9" applyFont="1" applyBorder="1" applyAlignment="1">
      <alignment horizontal="center" vertical="center" wrapText="1"/>
    </xf>
    <xf numFmtId="0" fontId="15" fillId="0" borderId="12" xfId="9" applyFont="1" applyBorder="1" applyAlignment="1">
      <alignment horizontal="center" vertical="center" wrapText="1"/>
    </xf>
    <xf numFmtId="0" fontId="16" fillId="11" borderId="27" xfId="9" applyFont="1" applyFill="1" applyBorder="1" applyAlignment="1">
      <alignment horizontal="center" vertical="center" wrapText="1"/>
    </xf>
    <xf numFmtId="0" fontId="16" fillId="11" borderId="42" xfId="9" applyFont="1" applyFill="1" applyBorder="1" applyAlignment="1">
      <alignment horizontal="center" vertical="center" wrapText="1"/>
    </xf>
    <xf numFmtId="0" fontId="16" fillId="11" borderId="38" xfId="9" applyFont="1" applyFill="1" applyBorder="1" applyAlignment="1">
      <alignment horizontal="center" vertical="center" wrapText="1"/>
    </xf>
    <xf numFmtId="0" fontId="15" fillId="19" borderId="45" xfId="9" applyFont="1" applyFill="1" applyBorder="1" applyAlignment="1">
      <alignment horizontal="center" vertical="center"/>
    </xf>
    <xf numFmtId="0" fontId="15" fillId="19" borderId="13" xfId="9" applyFont="1" applyFill="1" applyBorder="1" applyAlignment="1">
      <alignment horizontal="center" vertical="center"/>
    </xf>
    <xf numFmtId="0" fontId="15" fillId="19" borderId="48" xfId="9" applyFont="1" applyFill="1" applyBorder="1" applyAlignment="1">
      <alignment horizontal="center" vertical="center" wrapText="1"/>
    </xf>
    <xf numFmtId="0" fontId="15" fillId="19" borderId="12" xfId="9" applyFont="1" applyFill="1" applyBorder="1" applyAlignment="1">
      <alignment horizontal="center" vertical="center" wrapText="1"/>
    </xf>
    <xf numFmtId="0" fontId="15" fillId="0" borderId="45" xfId="9" applyFont="1" applyBorder="1" applyAlignment="1">
      <alignment horizontal="center" vertical="center" wrapText="1"/>
    </xf>
    <xf numFmtId="0" fontId="15" fillId="0" borderId="13" xfId="9" applyFont="1" applyBorder="1" applyAlignment="1">
      <alignment horizontal="center" vertical="center" wrapText="1"/>
    </xf>
    <xf numFmtId="0" fontId="15" fillId="19" borderId="48" xfId="9" applyFont="1" applyFill="1" applyBorder="1" applyAlignment="1">
      <alignment horizontal="center" vertical="center"/>
    </xf>
    <xf numFmtId="0" fontId="15" fillId="19" borderId="12" xfId="9" applyFont="1" applyFill="1" applyBorder="1" applyAlignment="1">
      <alignment horizontal="center" vertical="center"/>
    </xf>
    <xf numFmtId="0" fontId="16" fillId="19" borderId="12" xfId="9" applyFont="1" applyFill="1" applyBorder="1" applyAlignment="1">
      <alignment horizontal="left" vertical="center" wrapText="1"/>
    </xf>
    <xf numFmtId="0" fontId="16" fillId="19" borderId="14" xfId="9" applyFont="1" applyFill="1" applyBorder="1" applyAlignment="1">
      <alignment horizontal="left" vertical="center" wrapText="1"/>
    </xf>
    <xf numFmtId="0" fontId="16" fillId="0" borderId="14" xfId="9" applyFont="1" applyBorder="1" applyAlignment="1">
      <alignment horizontal="center"/>
    </xf>
    <xf numFmtId="0" fontId="16" fillId="0" borderId="59" xfId="9" applyFont="1" applyBorder="1" applyAlignment="1">
      <alignment horizontal="center"/>
    </xf>
    <xf numFmtId="0" fontId="15" fillId="7" borderId="93" xfId="9" applyFont="1" applyFill="1" applyBorder="1" applyAlignment="1">
      <alignment horizontal="center" vertical="center" wrapText="1"/>
    </xf>
    <xf numFmtId="0" fontId="15" fillId="7" borderId="11" xfId="9" applyFont="1" applyFill="1" applyBorder="1" applyAlignment="1">
      <alignment horizontal="center" vertical="center" wrapText="1"/>
    </xf>
    <xf numFmtId="0" fontId="15" fillId="7" borderId="68" xfId="9" applyFont="1" applyFill="1" applyBorder="1" applyAlignment="1">
      <alignment horizontal="center" vertical="center" wrapText="1"/>
    </xf>
    <xf numFmtId="0" fontId="16" fillId="19" borderId="13" xfId="9" applyFont="1" applyFill="1" applyBorder="1" applyAlignment="1">
      <alignment horizontal="left" vertical="center" wrapText="1"/>
    </xf>
    <xf numFmtId="0" fontId="16" fillId="19" borderId="9" xfId="9" applyFont="1" applyFill="1" applyBorder="1" applyAlignment="1">
      <alignment horizontal="left" vertical="center" wrapText="1"/>
    </xf>
    <xf numFmtId="0" fontId="16" fillId="11" borderId="63" xfId="9" applyFont="1" applyFill="1" applyBorder="1" applyAlignment="1">
      <alignment horizontal="center"/>
    </xf>
    <xf numFmtId="0" fontId="16" fillId="11" borderId="9" xfId="9" applyFont="1" applyFill="1" applyBorder="1" applyAlignment="1">
      <alignment horizontal="center"/>
    </xf>
    <xf numFmtId="0" fontId="16" fillId="11" borderId="53" xfId="9" applyFont="1" applyFill="1" applyBorder="1" applyAlignment="1">
      <alignment horizontal="center"/>
    </xf>
    <xf numFmtId="0" fontId="15" fillId="0" borderId="60" xfId="9" applyFont="1" applyBorder="1" applyAlignment="1">
      <alignment horizontal="center" vertical="center" wrapText="1"/>
    </xf>
    <xf numFmtId="0" fontId="15" fillId="0" borderId="16" xfId="9" applyFont="1" applyBorder="1" applyAlignment="1">
      <alignment horizontal="center" vertical="center" wrapText="1"/>
    </xf>
    <xf numFmtId="0" fontId="79" fillId="24" borderId="1" xfId="9" applyFont="1" applyFill="1" applyBorder="1" applyAlignment="1">
      <alignment horizontal="center" vertical="center" wrapText="1"/>
    </xf>
    <xf numFmtId="0" fontId="79" fillId="24" borderId="2" xfId="9" applyFont="1" applyFill="1" applyBorder="1" applyAlignment="1">
      <alignment horizontal="center" vertical="center" wrapText="1"/>
    </xf>
    <xf numFmtId="0" fontId="79" fillId="24" borderId="3" xfId="9" applyFont="1" applyFill="1" applyBorder="1" applyAlignment="1">
      <alignment horizontal="center" vertical="center" wrapText="1"/>
    </xf>
    <xf numFmtId="0" fontId="15" fillId="7" borderId="69" xfId="9" applyFont="1" applyFill="1" applyBorder="1" applyAlignment="1">
      <alignment horizontal="center" vertical="center" wrapText="1"/>
    </xf>
    <xf numFmtId="0" fontId="15" fillId="7" borderId="18" xfId="9" applyFont="1" applyFill="1" applyBorder="1" applyAlignment="1">
      <alignment horizontal="center" vertical="center" wrapText="1"/>
    </xf>
    <xf numFmtId="0" fontId="15" fillId="7" borderId="71" xfId="9" applyFont="1" applyFill="1" applyBorder="1" applyAlignment="1">
      <alignment horizontal="center" vertical="center" wrapText="1"/>
    </xf>
    <xf numFmtId="0" fontId="16" fillId="0" borderId="13" xfId="9" applyFont="1" applyFill="1" applyBorder="1" applyAlignment="1">
      <alignment horizontal="left" vertical="center" wrapText="1"/>
    </xf>
    <xf numFmtId="0" fontId="16" fillId="0" borderId="14" xfId="9" applyFont="1" applyFill="1" applyBorder="1" applyAlignment="1">
      <alignment horizontal="left" vertical="center" wrapText="1"/>
    </xf>
    <xf numFmtId="0" fontId="15" fillId="7" borderId="63" xfId="9" applyFont="1" applyFill="1" applyBorder="1" applyAlignment="1">
      <alignment horizontal="center" vertical="center" wrapText="1"/>
    </xf>
    <xf numFmtId="0" fontId="15" fillId="7" borderId="9" xfId="9" applyFont="1" applyFill="1" applyBorder="1" applyAlignment="1">
      <alignment horizontal="center" vertical="center" wrapText="1"/>
    </xf>
    <xf numFmtId="0" fontId="15" fillId="7" borderId="53" xfId="9" applyFont="1" applyFill="1" applyBorder="1" applyAlignment="1">
      <alignment horizontal="center" vertical="center" wrapText="1"/>
    </xf>
    <xf numFmtId="0" fontId="16" fillId="19" borderId="9" xfId="9" applyFont="1" applyFill="1" applyBorder="1" applyAlignment="1">
      <alignment horizontal="center"/>
    </xf>
    <xf numFmtId="0" fontId="16" fillId="19" borderId="53" xfId="9" applyFont="1" applyFill="1" applyBorder="1" applyAlignment="1">
      <alignment horizontal="center"/>
    </xf>
    <xf numFmtId="0" fontId="16" fillId="0" borderId="12" xfId="9" applyFont="1" applyFill="1" applyBorder="1" applyAlignment="1">
      <alignment horizontal="left" vertical="center" wrapText="1"/>
    </xf>
    <xf numFmtId="0" fontId="16" fillId="0" borderId="51" xfId="9" applyFont="1" applyBorder="1" applyAlignment="1">
      <alignment horizontal="center"/>
    </xf>
    <xf numFmtId="0" fontId="16" fillId="19" borderId="14" xfId="9" applyFont="1" applyFill="1" applyBorder="1" applyAlignment="1">
      <alignment horizontal="center"/>
    </xf>
    <xf numFmtId="0" fontId="16" fillId="19" borderId="59" xfId="9" applyFont="1" applyFill="1" applyBorder="1" applyAlignment="1">
      <alignment horizontal="center"/>
    </xf>
    <xf numFmtId="0" fontId="15" fillId="7" borderId="94" xfId="9" applyFont="1" applyFill="1" applyBorder="1" applyAlignment="1">
      <alignment horizontal="center" vertical="center" wrapText="1"/>
    </xf>
    <xf numFmtId="0" fontId="15" fillId="7" borderId="17" xfId="9" applyFont="1" applyFill="1" applyBorder="1" applyAlignment="1">
      <alignment horizontal="center" vertical="center" wrapText="1"/>
    </xf>
    <xf numFmtId="0" fontId="15" fillId="7" borderId="41" xfId="9" applyFont="1" applyFill="1" applyBorder="1" applyAlignment="1">
      <alignment horizontal="center" vertical="center" wrapText="1"/>
    </xf>
    <xf numFmtId="0" fontId="79" fillId="19" borderId="14" xfId="9" applyFont="1" applyFill="1" applyBorder="1" applyAlignment="1">
      <alignment horizontal="center" vertical="center" wrapText="1"/>
    </xf>
    <xf numFmtId="0" fontId="79" fillId="19" borderId="59" xfId="9" applyFont="1" applyFill="1" applyBorder="1" applyAlignment="1">
      <alignment horizontal="center" vertical="center" wrapText="1"/>
    </xf>
    <xf numFmtId="0" fontId="15" fillId="19" borderId="48" xfId="9" applyFont="1" applyFill="1" applyBorder="1" applyAlignment="1">
      <alignment horizontal="center"/>
    </xf>
    <xf numFmtId="0" fontId="15" fillId="19" borderId="12" xfId="9" applyFont="1" applyFill="1" applyBorder="1" applyAlignment="1">
      <alignment horizontal="center"/>
    </xf>
    <xf numFmtId="0" fontId="16" fillId="19" borderId="45" xfId="9" applyFont="1" applyFill="1" applyBorder="1" applyAlignment="1">
      <alignment horizontal="center"/>
    </xf>
    <xf numFmtId="0" fontId="16" fillId="19" borderId="13" xfId="9" applyFont="1" applyFill="1" applyBorder="1" applyAlignment="1">
      <alignment horizontal="center"/>
    </xf>
    <xf numFmtId="0" fontId="16" fillId="19" borderId="57" xfId="9" applyFont="1" applyFill="1" applyBorder="1" applyAlignment="1">
      <alignment horizontal="center"/>
    </xf>
    <xf numFmtId="0" fontId="16" fillId="19" borderId="64" xfId="9" applyFont="1" applyFill="1" applyBorder="1" applyAlignment="1">
      <alignment horizontal="left" vertical="center" wrapText="1"/>
    </xf>
    <xf numFmtId="0" fontId="16" fillId="19" borderId="42" xfId="9" applyFont="1" applyFill="1" applyBorder="1" applyAlignment="1">
      <alignment horizontal="left" vertical="center" wrapText="1"/>
    </xf>
    <xf numFmtId="0" fontId="16" fillId="0" borderId="42" xfId="9" applyFont="1" applyFill="1" applyBorder="1" applyAlignment="1">
      <alignment horizontal="left" vertical="center" wrapText="1"/>
    </xf>
    <xf numFmtId="0" fontId="16" fillId="29" borderId="13" xfId="9" applyFont="1" applyFill="1" applyBorder="1" applyAlignment="1">
      <alignment horizontal="center"/>
    </xf>
    <xf numFmtId="0" fontId="16" fillId="29" borderId="57" xfId="9" applyFont="1" applyFill="1" applyBorder="1" applyAlignment="1">
      <alignment horizontal="center"/>
    </xf>
    <xf numFmtId="0" fontId="16" fillId="11" borderId="4" xfId="9" applyFont="1" applyFill="1" applyBorder="1" applyAlignment="1">
      <alignment horizontal="center"/>
    </xf>
    <xf numFmtId="0" fontId="16" fillId="11" borderId="0" xfId="9" applyFont="1" applyFill="1" applyBorder="1" applyAlignment="1">
      <alignment horizontal="center"/>
    </xf>
    <xf numFmtId="0" fontId="16" fillId="11" borderId="5" xfId="9" applyFont="1" applyFill="1" applyBorder="1" applyAlignment="1">
      <alignment horizontal="center"/>
    </xf>
    <xf numFmtId="0" fontId="15" fillId="29" borderId="48" xfId="9" applyFont="1" applyFill="1" applyBorder="1" applyAlignment="1">
      <alignment horizontal="center"/>
    </xf>
    <xf numFmtId="0" fontId="15" fillId="29" borderId="12" xfId="9" applyFont="1" applyFill="1" applyBorder="1" applyAlignment="1">
      <alignment horizontal="center"/>
    </xf>
    <xf numFmtId="0" fontId="16" fillId="29" borderId="12" xfId="9" applyFont="1" applyFill="1" applyBorder="1" applyAlignment="1">
      <alignment horizontal="center"/>
    </xf>
    <xf numFmtId="0" fontId="16" fillId="29" borderId="58" xfId="9" applyFont="1" applyFill="1" applyBorder="1" applyAlignment="1">
      <alignment horizontal="center"/>
    </xf>
    <xf numFmtId="0" fontId="16" fillId="29" borderId="45" xfId="9" applyFont="1" applyFill="1" applyBorder="1" applyAlignment="1">
      <alignment horizontal="center"/>
    </xf>
    <xf numFmtId="0" fontId="16" fillId="19" borderId="32" xfId="9" applyFont="1" applyFill="1" applyBorder="1" applyAlignment="1">
      <alignment horizontal="center"/>
    </xf>
    <xf numFmtId="0" fontId="16" fillId="19" borderId="35" xfId="9" applyFont="1" applyFill="1" applyBorder="1" applyAlignment="1">
      <alignment horizontal="center"/>
    </xf>
    <xf numFmtId="0" fontId="16" fillId="19" borderId="62" xfId="9" applyFont="1" applyFill="1" applyBorder="1" applyAlignment="1">
      <alignment horizontal="center"/>
    </xf>
    <xf numFmtId="0" fontId="16" fillId="19" borderId="56" xfId="9" applyFont="1" applyFill="1" applyBorder="1" applyAlignment="1">
      <alignment horizontal="center"/>
    </xf>
    <xf numFmtId="0" fontId="16" fillId="19" borderId="55" xfId="9" applyFont="1" applyFill="1" applyBorder="1" applyAlignment="1">
      <alignment horizontal="center"/>
    </xf>
    <xf numFmtId="0" fontId="91" fillId="0" borderId="12" xfId="9" applyFont="1" applyFill="1" applyBorder="1" applyAlignment="1">
      <alignment horizontal="left" vertical="center"/>
    </xf>
    <xf numFmtId="0" fontId="91" fillId="0" borderId="58" xfId="9" applyFont="1" applyFill="1" applyBorder="1" applyAlignment="1">
      <alignment horizontal="left" vertical="center"/>
    </xf>
    <xf numFmtId="0" fontId="16" fillId="0" borderId="13" xfId="9" applyFont="1" applyFill="1" applyBorder="1" applyAlignment="1">
      <alignment horizontal="left" vertical="center"/>
    </xf>
    <xf numFmtId="0" fontId="16" fillId="0" borderId="57" xfId="9" applyFont="1" applyFill="1" applyBorder="1" applyAlignment="1">
      <alignment horizontal="left" vertical="center"/>
    </xf>
    <xf numFmtId="0" fontId="16" fillId="11" borderId="9" xfId="9" applyFont="1" applyFill="1" applyBorder="1" applyAlignment="1">
      <alignment horizontal="center" vertical="center" wrapText="1"/>
    </xf>
    <xf numFmtId="0" fontId="16" fillId="11" borderId="53" xfId="9" applyFont="1" applyFill="1" applyBorder="1" applyAlignment="1">
      <alignment horizontal="center" vertical="center" wrapText="1"/>
    </xf>
    <xf numFmtId="0" fontId="16" fillId="19" borderId="48" xfId="9" applyFont="1" applyFill="1" applyBorder="1" applyAlignment="1">
      <alignment horizontal="center"/>
    </xf>
    <xf numFmtId="0" fontId="16" fillId="19" borderId="12" xfId="9" applyFont="1" applyFill="1" applyBorder="1" applyAlignment="1">
      <alignment horizontal="center"/>
    </xf>
    <xf numFmtId="0" fontId="16" fillId="19" borderId="58" xfId="9" applyFont="1" applyFill="1" applyBorder="1" applyAlignment="1">
      <alignment horizontal="center"/>
    </xf>
    <xf numFmtId="0" fontId="15" fillId="19" borderId="45" xfId="9" applyFont="1" applyFill="1" applyBorder="1" applyAlignment="1">
      <alignment horizontal="center"/>
    </xf>
    <xf numFmtId="0" fontId="15" fillId="19" borderId="13" xfId="9" applyFont="1" applyFill="1" applyBorder="1" applyAlignment="1">
      <alignment horizontal="center"/>
    </xf>
    <xf numFmtId="0" fontId="15" fillId="19" borderId="57" xfId="9" applyFont="1" applyFill="1" applyBorder="1" applyAlignment="1">
      <alignment horizontal="center"/>
    </xf>
    <xf numFmtId="0" fontId="16" fillId="19" borderId="54" xfId="9" applyFont="1" applyFill="1" applyBorder="1" applyAlignment="1">
      <alignment horizontal="left" vertical="center" wrapText="1"/>
    </xf>
    <xf numFmtId="0" fontId="16" fillId="29" borderId="51" xfId="9" applyFont="1" applyFill="1" applyBorder="1" applyAlignment="1">
      <alignment horizontal="center"/>
    </xf>
    <xf numFmtId="0" fontId="16" fillId="29" borderId="14" xfId="9" applyFont="1" applyFill="1" applyBorder="1" applyAlignment="1">
      <alignment horizontal="center"/>
    </xf>
    <xf numFmtId="0" fontId="15" fillId="10" borderId="6" xfId="9" applyFont="1" applyFill="1" applyBorder="1" applyAlignment="1">
      <alignment horizontal="center" vertical="center"/>
    </xf>
    <xf numFmtId="0" fontId="15" fillId="10" borderId="7" xfId="9" applyFont="1" applyFill="1" applyBorder="1" applyAlignment="1">
      <alignment horizontal="center" vertical="center"/>
    </xf>
    <xf numFmtId="0" fontId="15" fillId="10" borderId="8" xfId="9" applyFont="1" applyFill="1" applyBorder="1" applyAlignment="1">
      <alignment horizontal="center" vertical="center"/>
    </xf>
    <xf numFmtId="0" fontId="15" fillId="30" borderId="13" xfId="9" applyFont="1" applyFill="1" applyBorder="1" applyAlignment="1">
      <alignment horizontal="center" wrapText="1"/>
    </xf>
    <xf numFmtId="0" fontId="16" fillId="29" borderId="56" xfId="9" applyFont="1" applyFill="1" applyBorder="1" applyAlignment="1">
      <alignment horizontal="center"/>
    </xf>
    <xf numFmtId="0" fontId="16" fillId="29" borderId="35" xfId="9" applyFont="1" applyFill="1" applyBorder="1" applyAlignment="1">
      <alignment horizontal="center"/>
    </xf>
    <xf numFmtId="0" fontId="16" fillId="29" borderId="55" xfId="9" applyFont="1" applyFill="1" applyBorder="1" applyAlignment="1">
      <alignment horizontal="center"/>
    </xf>
    <xf numFmtId="0" fontId="79" fillId="19" borderId="64" xfId="9" applyFont="1" applyFill="1" applyBorder="1" applyAlignment="1">
      <alignment horizontal="center" vertical="center" wrapText="1"/>
    </xf>
    <xf numFmtId="0" fontId="79" fillId="19" borderId="42" xfId="9" applyFont="1" applyFill="1" applyBorder="1" applyAlignment="1">
      <alignment horizontal="center" vertical="center" wrapText="1"/>
    </xf>
    <xf numFmtId="0" fontId="79" fillId="19" borderId="38" xfId="9" applyFont="1" applyFill="1" applyBorder="1" applyAlignment="1">
      <alignment horizontal="center" vertical="center" wrapText="1"/>
    </xf>
    <xf numFmtId="0" fontId="16" fillId="19" borderId="16" xfId="9" applyFont="1" applyFill="1" applyBorder="1" applyAlignment="1">
      <alignment horizontal="left"/>
    </xf>
    <xf numFmtId="0" fontId="16" fillId="19" borderId="40" xfId="9" applyFont="1" applyFill="1" applyBorder="1" applyAlignment="1">
      <alignment horizontal="left"/>
    </xf>
    <xf numFmtId="0" fontId="91" fillId="0" borderId="13" xfId="9" applyFont="1" applyFill="1" applyBorder="1" applyAlignment="1">
      <alignment horizontal="left" vertical="center"/>
    </xf>
    <xf numFmtId="0" fontId="91" fillId="0" borderId="57" xfId="9" applyFont="1" applyFill="1" applyBorder="1" applyAlignment="1">
      <alignment horizontal="left" vertical="center"/>
    </xf>
    <xf numFmtId="0" fontId="16" fillId="0" borderId="45" xfId="9" applyFont="1" applyFill="1" applyBorder="1" applyAlignment="1">
      <alignment horizontal="center" vertical="center"/>
    </xf>
    <xf numFmtId="0" fontId="16" fillId="0" borderId="13" xfId="9" applyFont="1" applyFill="1" applyBorder="1" applyAlignment="1">
      <alignment horizontal="center" vertical="center"/>
    </xf>
    <xf numFmtId="0" fontId="91" fillId="0" borderId="45" xfId="9" applyFont="1" applyFill="1" applyBorder="1" applyAlignment="1">
      <alignment horizontal="center" vertical="center"/>
    </xf>
    <xf numFmtId="0" fontId="91" fillId="0" borderId="13" xfId="9" applyFont="1" applyFill="1" applyBorder="1" applyAlignment="1">
      <alignment horizontal="center" vertical="center"/>
    </xf>
    <xf numFmtId="0" fontId="16" fillId="19" borderId="51" xfId="9" applyFont="1" applyFill="1" applyBorder="1" applyAlignment="1">
      <alignment horizontal="center"/>
    </xf>
    <xf numFmtId="0" fontId="16" fillId="11" borderId="6" xfId="9" applyFont="1" applyFill="1" applyBorder="1" applyAlignment="1">
      <alignment horizontal="center"/>
    </xf>
    <xf numFmtId="0" fontId="16" fillId="11" borderId="7" xfId="9" applyFont="1" applyFill="1" applyBorder="1" applyAlignment="1">
      <alignment horizontal="center"/>
    </xf>
    <xf numFmtId="0" fontId="16" fillId="11" borderId="8" xfId="9" applyFont="1" applyFill="1" applyBorder="1" applyAlignment="1">
      <alignment horizontal="center"/>
    </xf>
    <xf numFmtId="0" fontId="15" fillId="20" borderId="1" xfId="9" applyFont="1" applyFill="1" applyBorder="1" applyAlignment="1">
      <alignment horizontal="center" vertical="center"/>
    </xf>
    <xf numFmtId="0" fontId="15" fillId="20" borderId="2" xfId="9" applyFont="1" applyFill="1" applyBorder="1" applyAlignment="1">
      <alignment horizontal="center" vertical="center"/>
    </xf>
    <xf numFmtId="0" fontId="15" fillId="20" borderId="3" xfId="9" applyFont="1" applyFill="1" applyBorder="1" applyAlignment="1">
      <alignment horizontal="center" vertical="center"/>
    </xf>
    <xf numFmtId="0" fontId="16" fillId="0" borderId="40" xfId="9" applyFont="1" applyBorder="1" applyAlignment="1">
      <alignment horizontal="left"/>
    </xf>
    <xf numFmtId="0" fontId="16" fillId="0" borderId="57" xfId="9" applyFont="1" applyBorder="1" applyAlignment="1">
      <alignment horizontal="left"/>
    </xf>
    <xf numFmtId="0" fontId="16" fillId="0" borderId="56" xfId="9" applyFont="1" applyBorder="1" applyAlignment="1">
      <alignment horizontal="center" vertical="center"/>
    </xf>
    <xf numFmtId="0" fontId="16" fillId="0" borderId="35" xfId="9" applyFont="1" applyBorder="1" applyAlignment="1">
      <alignment horizontal="center" vertical="center"/>
    </xf>
    <xf numFmtId="0" fontId="16" fillId="0" borderId="55" xfId="9" applyFont="1" applyBorder="1" applyAlignment="1">
      <alignment horizontal="center" vertical="center"/>
    </xf>
    <xf numFmtId="0" fontId="15" fillId="6" borderId="27" xfId="9" applyFont="1" applyFill="1" applyBorder="1" applyAlignment="1">
      <alignment horizontal="center" vertical="center" wrapText="1"/>
    </xf>
    <xf numFmtId="0" fontId="15" fillId="6" borderId="42" xfId="9" applyFont="1" applyFill="1" applyBorder="1" applyAlignment="1">
      <alignment horizontal="center" vertical="center" wrapText="1"/>
    </xf>
    <xf numFmtId="0" fontId="15" fillId="6" borderId="38" xfId="9" applyFont="1" applyFill="1" applyBorder="1" applyAlignment="1">
      <alignment horizontal="center" vertical="center" wrapText="1"/>
    </xf>
    <xf numFmtId="0" fontId="15" fillId="22" borderId="27" xfId="9" applyFont="1" applyFill="1" applyBorder="1" applyAlignment="1">
      <alignment horizontal="center"/>
    </xf>
    <xf numFmtId="0" fontId="15" fillId="22" borderId="42" xfId="9" applyFont="1" applyFill="1" applyBorder="1" applyAlignment="1">
      <alignment horizontal="center"/>
    </xf>
    <xf numFmtId="0" fontId="15" fillId="22" borderId="38" xfId="9" applyFont="1" applyFill="1" applyBorder="1" applyAlignment="1">
      <alignment horizontal="center"/>
    </xf>
    <xf numFmtId="0" fontId="15" fillId="37" borderId="27" xfId="9" applyFont="1" applyFill="1" applyBorder="1" applyAlignment="1">
      <alignment horizontal="center"/>
    </xf>
    <xf numFmtId="0" fontId="15" fillId="37" borderId="42" xfId="9" applyFont="1" applyFill="1" applyBorder="1" applyAlignment="1">
      <alignment horizontal="center"/>
    </xf>
    <xf numFmtId="0" fontId="15" fillId="37" borderId="38" xfId="9" applyFont="1" applyFill="1" applyBorder="1" applyAlignment="1">
      <alignment horizontal="center"/>
    </xf>
    <xf numFmtId="0" fontId="16" fillId="19" borderId="12" xfId="9" applyFont="1" applyFill="1" applyBorder="1" applyAlignment="1">
      <alignment horizontal="left"/>
    </xf>
    <xf numFmtId="0" fontId="16" fillId="19" borderId="58" xfId="9" applyFont="1" applyFill="1" applyBorder="1" applyAlignment="1">
      <alignment horizontal="left"/>
    </xf>
    <xf numFmtId="0" fontId="78" fillId="0" borderId="13" xfId="49" applyFont="1" applyFill="1" applyBorder="1" applyAlignment="1">
      <alignment horizontal="center"/>
    </xf>
    <xf numFmtId="0" fontId="78" fillId="0" borderId="13" xfId="9" applyFont="1" applyFill="1" applyBorder="1" applyAlignment="1">
      <alignment horizontal="center"/>
    </xf>
    <xf numFmtId="2" fontId="78" fillId="0" borderId="13" xfId="49" applyNumberFormat="1" applyFont="1" applyFill="1" applyBorder="1" applyAlignment="1">
      <alignment horizontal="center"/>
    </xf>
    <xf numFmtId="0" fontId="15" fillId="7" borderId="27" xfId="9" applyFont="1" applyFill="1" applyBorder="1" applyAlignment="1">
      <alignment horizontal="center" vertical="center" wrapText="1"/>
    </xf>
    <xf numFmtId="0" fontId="15" fillId="7" borderId="42" xfId="9" applyFont="1" applyFill="1" applyBorder="1" applyAlignment="1">
      <alignment horizontal="center" vertical="center" wrapText="1"/>
    </xf>
    <xf numFmtId="0" fontId="15" fillId="7" borderId="38" xfId="9" applyFont="1" applyFill="1" applyBorder="1" applyAlignment="1">
      <alignment horizontal="center" vertical="center" wrapText="1"/>
    </xf>
    <xf numFmtId="0" fontId="16" fillId="11" borderId="1" xfId="9" applyFont="1" applyFill="1" applyBorder="1" applyAlignment="1">
      <alignment horizontal="center"/>
    </xf>
    <xf numFmtId="0" fontId="16" fillId="11" borderId="2" xfId="9" applyFont="1" applyFill="1" applyBorder="1" applyAlignment="1">
      <alignment horizontal="center"/>
    </xf>
    <xf numFmtId="0" fontId="16" fillId="11" borderId="3" xfId="9" applyFont="1" applyFill="1" applyBorder="1" applyAlignment="1">
      <alignment horizontal="center"/>
    </xf>
    <xf numFmtId="0" fontId="78" fillId="0" borderId="12" xfId="9" applyFont="1" applyFill="1" applyBorder="1" applyAlignment="1">
      <alignment horizontal="center"/>
    </xf>
    <xf numFmtId="0" fontId="15" fillId="19" borderId="64" xfId="9" applyFont="1" applyFill="1" applyBorder="1" applyAlignment="1">
      <alignment horizontal="center" vertical="center" wrapText="1"/>
    </xf>
    <xf numFmtId="0" fontId="15" fillId="19" borderId="42" xfId="9" applyFont="1" applyFill="1" applyBorder="1" applyAlignment="1">
      <alignment horizontal="center" vertical="center" wrapText="1"/>
    </xf>
    <xf numFmtId="0" fontId="15" fillId="19" borderId="54" xfId="9" applyFont="1" applyFill="1" applyBorder="1" applyAlignment="1">
      <alignment horizontal="center" vertical="center" wrapText="1"/>
    </xf>
    <xf numFmtId="0" fontId="16" fillId="19" borderId="14" xfId="9" applyFont="1" applyFill="1" applyBorder="1" applyAlignment="1">
      <alignment horizontal="left"/>
    </xf>
    <xf numFmtId="0" fontId="16" fillId="19" borderId="59" xfId="9" applyFont="1" applyFill="1" applyBorder="1" applyAlignment="1">
      <alignment horizontal="left"/>
    </xf>
    <xf numFmtId="0" fontId="15" fillId="7" borderId="1" xfId="9" applyFont="1" applyFill="1" applyBorder="1" applyAlignment="1">
      <alignment horizontal="center" vertical="center" wrapText="1"/>
    </xf>
    <xf numFmtId="0" fontId="15" fillId="7" borderId="2" xfId="9" applyFont="1" applyFill="1" applyBorder="1" applyAlignment="1">
      <alignment horizontal="center" vertical="center" wrapText="1"/>
    </xf>
    <xf numFmtId="0" fontId="15" fillId="7" borderId="3" xfId="9" applyFont="1" applyFill="1" applyBorder="1" applyAlignment="1">
      <alignment horizontal="center" vertical="center" wrapText="1"/>
    </xf>
    <xf numFmtId="0" fontId="16" fillId="19" borderId="9" xfId="9" applyFont="1" applyFill="1" applyBorder="1" applyAlignment="1">
      <alignment horizontal="left"/>
    </xf>
    <xf numFmtId="0" fontId="16" fillId="19" borderId="53" xfId="9" applyFont="1" applyFill="1" applyBorder="1" applyAlignment="1">
      <alignment horizontal="left"/>
    </xf>
    <xf numFmtId="0" fontId="16" fillId="19" borderId="52" xfId="9" applyFont="1" applyFill="1" applyBorder="1" applyAlignment="1">
      <alignment horizontal="left"/>
    </xf>
    <xf numFmtId="0" fontId="16" fillId="19" borderId="37" xfId="9" applyFont="1" applyFill="1" applyBorder="1" applyAlignment="1">
      <alignment horizontal="left"/>
    </xf>
    <xf numFmtId="0" fontId="16" fillId="19" borderId="46" xfId="9" applyFont="1" applyFill="1" applyBorder="1" applyAlignment="1">
      <alignment horizontal="left"/>
    </xf>
    <xf numFmtId="0" fontId="15" fillId="7" borderId="6" xfId="9" applyFont="1" applyFill="1" applyBorder="1" applyAlignment="1">
      <alignment horizontal="center" vertical="center" wrapText="1"/>
    </xf>
    <xf numFmtId="0" fontId="15" fillId="7" borderId="7" xfId="9" applyFont="1" applyFill="1" applyBorder="1" applyAlignment="1">
      <alignment horizontal="center" vertical="center" wrapText="1"/>
    </xf>
    <xf numFmtId="0" fontId="15" fillId="7" borderId="8" xfId="9" applyFont="1" applyFill="1" applyBorder="1" applyAlignment="1">
      <alignment horizontal="center" vertical="center" wrapText="1"/>
    </xf>
    <xf numFmtId="0" fontId="15" fillId="19" borderId="93" xfId="9" applyFont="1" applyFill="1" applyBorder="1" applyAlignment="1">
      <alignment horizontal="center" vertical="center" wrapText="1"/>
    </xf>
    <xf numFmtId="0" fontId="15" fillId="19" borderId="11" xfId="9" applyFont="1" applyFill="1" applyBorder="1" applyAlignment="1">
      <alignment horizontal="center" vertical="center" wrapText="1"/>
    </xf>
    <xf numFmtId="0" fontId="16" fillId="19" borderId="11" xfId="9" applyFont="1" applyFill="1" applyBorder="1" applyAlignment="1">
      <alignment horizontal="left"/>
    </xf>
    <xf numFmtId="0" fontId="15" fillId="19" borderId="68" xfId="9" applyFont="1" applyFill="1" applyBorder="1" applyAlignment="1">
      <alignment horizontal="center" vertical="center" wrapText="1"/>
    </xf>
    <xf numFmtId="0" fontId="15" fillId="19" borderId="59" xfId="9" applyFont="1" applyFill="1" applyBorder="1" applyAlignment="1">
      <alignment horizontal="center" vertical="center" wrapText="1"/>
    </xf>
    <xf numFmtId="0" fontId="15" fillId="19" borderId="31" xfId="9" applyFont="1" applyFill="1" applyBorder="1" applyAlignment="1">
      <alignment horizontal="center" vertical="center" wrapText="1"/>
    </xf>
    <xf numFmtId="0" fontId="15" fillId="19" borderId="61" xfId="9" applyFont="1" applyFill="1" applyBorder="1" applyAlignment="1">
      <alignment horizontal="center" vertical="center" wrapText="1"/>
    </xf>
    <xf numFmtId="0" fontId="16" fillId="19" borderId="49" xfId="9" applyFont="1" applyFill="1" applyBorder="1" applyAlignment="1">
      <alignment horizontal="left"/>
    </xf>
    <xf numFmtId="0" fontId="16" fillId="19" borderId="36" xfId="9" applyFont="1" applyFill="1" applyBorder="1" applyAlignment="1">
      <alignment horizontal="left"/>
    </xf>
    <xf numFmtId="0" fontId="16" fillId="19" borderId="61" xfId="9" applyFont="1" applyFill="1" applyBorder="1" applyAlignment="1">
      <alignment horizontal="left"/>
    </xf>
    <xf numFmtId="0" fontId="15" fillId="31" borderId="1" xfId="9" applyFont="1" applyFill="1" applyBorder="1" applyAlignment="1">
      <alignment horizontal="center"/>
    </xf>
    <xf numFmtId="0" fontId="15" fillId="31" borderId="2" xfId="9" applyFont="1" applyFill="1" applyBorder="1" applyAlignment="1">
      <alignment horizontal="center"/>
    </xf>
    <xf numFmtId="0" fontId="15" fillId="31" borderId="3" xfId="9" applyFont="1" applyFill="1" applyBorder="1" applyAlignment="1">
      <alignment horizontal="center"/>
    </xf>
    <xf numFmtId="0" fontId="16" fillId="19" borderId="12" xfId="9" applyFont="1" applyFill="1" applyBorder="1" applyAlignment="1">
      <alignment horizontal="left" wrapText="1"/>
    </xf>
    <xf numFmtId="0" fontId="16" fillId="19" borderId="13" xfId="9" applyFont="1" applyFill="1" applyBorder="1" applyAlignment="1">
      <alignment horizontal="left" wrapText="1"/>
    </xf>
    <xf numFmtId="0" fontId="16" fillId="19" borderId="43" xfId="9" applyFont="1" applyFill="1" applyBorder="1" applyAlignment="1">
      <alignment horizontal="left"/>
    </xf>
    <xf numFmtId="0" fontId="16" fillId="19" borderId="13" xfId="8" applyFont="1" applyFill="1" applyBorder="1" applyAlignment="1">
      <alignment horizontal="left" vertical="center" wrapText="1"/>
    </xf>
    <xf numFmtId="0" fontId="16" fillId="19" borderId="57" xfId="8" applyFont="1" applyFill="1" applyBorder="1" applyAlignment="1">
      <alignment horizontal="left" vertical="center" wrapText="1"/>
    </xf>
    <xf numFmtId="0" fontId="16" fillId="35" borderId="45" xfId="7" applyFont="1" applyFill="1" applyBorder="1" applyAlignment="1">
      <alignment horizontal="center" vertical="center"/>
    </xf>
    <xf numFmtId="0" fontId="16" fillId="35" borderId="13" xfId="7" applyFont="1" applyFill="1" applyBorder="1" applyAlignment="1">
      <alignment horizontal="center" vertical="center"/>
    </xf>
    <xf numFmtId="0" fontId="16" fillId="19" borderId="45" xfId="7" applyFont="1" applyFill="1" applyBorder="1" applyAlignment="1">
      <alignment horizontal="left" vertical="center"/>
    </xf>
    <xf numFmtId="0" fontId="16" fillId="19" borderId="13" xfId="7" applyFont="1" applyFill="1" applyBorder="1" applyAlignment="1">
      <alignment horizontal="left" vertical="center"/>
    </xf>
    <xf numFmtId="0" fontId="16" fillId="19" borderId="13" xfId="7" applyFont="1" applyFill="1" applyBorder="1" applyAlignment="1">
      <alignment vertical="center" wrapText="1"/>
    </xf>
    <xf numFmtId="0" fontId="16" fillId="19" borderId="13" xfId="8" applyFont="1" applyFill="1" applyBorder="1" applyAlignment="1">
      <alignment horizontal="left" vertical="center"/>
    </xf>
    <xf numFmtId="0" fontId="16" fillId="19" borderId="45" xfId="8" applyFont="1" applyFill="1" applyBorder="1" applyAlignment="1">
      <alignment horizontal="left" vertical="center"/>
    </xf>
    <xf numFmtId="0" fontId="15" fillId="18" borderId="4" xfId="9" applyFont="1" applyFill="1" applyBorder="1" applyAlignment="1">
      <alignment horizontal="center"/>
    </xf>
    <xf numFmtId="0" fontId="15" fillId="18" borderId="0" xfId="9" applyFont="1" applyFill="1" applyBorder="1" applyAlignment="1">
      <alignment horizontal="center"/>
    </xf>
    <xf numFmtId="0" fontId="15" fillId="18" borderId="5" xfId="9" applyFont="1" applyFill="1" applyBorder="1" applyAlignment="1">
      <alignment horizontal="center"/>
    </xf>
    <xf numFmtId="0" fontId="16" fillId="19" borderId="57" xfId="7" applyFont="1" applyFill="1" applyBorder="1" applyAlignment="1">
      <alignment vertical="center" wrapText="1"/>
    </xf>
    <xf numFmtId="0" fontId="16" fillId="19" borderId="51" xfId="7" applyFont="1" applyFill="1" applyBorder="1" applyAlignment="1">
      <alignment horizontal="left" vertical="center"/>
    </xf>
    <xf numFmtId="0" fontId="16" fillId="19" borderId="14" xfId="7" applyFont="1" applyFill="1" applyBorder="1" applyAlignment="1">
      <alignment horizontal="left" vertical="center"/>
    </xf>
    <xf numFmtId="0" fontId="16" fillId="19" borderId="14" xfId="7" applyFont="1" applyFill="1" applyBorder="1" applyAlignment="1">
      <alignment vertical="center" wrapText="1"/>
    </xf>
    <xf numFmtId="0" fontId="16" fillId="19" borderId="14" xfId="8" applyFont="1" applyFill="1" applyBorder="1" applyAlignment="1">
      <alignment horizontal="left" vertical="center"/>
    </xf>
    <xf numFmtId="0" fontId="16" fillId="19" borderId="14" xfId="8" applyFont="1" applyFill="1" applyBorder="1" applyAlignment="1">
      <alignment horizontal="left" vertical="center" wrapText="1"/>
    </xf>
    <xf numFmtId="0" fontId="16" fillId="19" borderId="59" xfId="8" applyFont="1" applyFill="1" applyBorder="1" applyAlignment="1">
      <alignment horizontal="left" vertical="center" wrapText="1"/>
    </xf>
    <xf numFmtId="0" fontId="16" fillId="12" borderId="30" xfId="9" applyFont="1" applyFill="1" applyBorder="1" applyAlignment="1">
      <alignment horizontal="center"/>
    </xf>
    <xf numFmtId="0" fontId="16" fillId="12" borderId="37" xfId="9" applyFont="1" applyFill="1" applyBorder="1" applyAlignment="1">
      <alignment horizontal="center"/>
    </xf>
    <xf numFmtId="0" fontId="16" fillId="12" borderId="46" xfId="9" applyFont="1" applyFill="1" applyBorder="1" applyAlignment="1">
      <alignment horizontal="center"/>
    </xf>
    <xf numFmtId="0" fontId="15" fillId="31" borderId="4" xfId="9" applyFont="1" applyFill="1" applyBorder="1" applyAlignment="1">
      <alignment horizontal="center"/>
    </xf>
    <xf numFmtId="0" fontId="15" fillId="31" borderId="0" xfId="9" applyFont="1" applyFill="1" applyBorder="1" applyAlignment="1">
      <alignment horizontal="center"/>
    </xf>
    <xf numFmtId="0" fontId="15" fillId="31" borderId="5" xfId="9" applyFont="1" applyFill="1" applyBorder="1" applyAlignment="1">
      <alignment horizontal="center"/>
    </xf>
    <xf numFmtId="0" fontId="16" fillId="19" borderId="16" xfId="9" applyFont="1" applyFill="1" applyBorder="1" applyAlignment="1">
      <alignment horizontal="left" wrapText="1"/>
    </xf>
    <xf numFmtId="0" fontId="16" fillId="19" borderId="14" xfId="9" applyFont="1" applyFill="1" applyBorder="1" applyAlignment="1">
      <alignment horizontal="left" wrapText="1"/>
    </xf>
    <xf numFmtId="0" fontId="16" fillId="19" borderId="13" xfId="7" applyFont="1" applyFill="1" applyBorder="1" applyAlignment="1">
      <alignment horizontal="left" vertical="center" wrapText="1"/>
    </xf>
    <xf numFmtId="0" fontId="16" fillId="0" borderId="45" xfId="7" applyFont="1" applyBorder="1" applyAlignment="1">
      <alignment horizontal="left" vertical="center"/>
    </xf>
    <xf numFmtId="0" fontId="16" fillId="0" borderId="13" xfId="7" applyFont="1" applyBorder="1" applyAlignment="1">
      <alignment horizontal="left" vertical="center"/>
    </xf>
    <xf numFmtId="0" fontId="15" fillId="36" borderId="27" xfId="9" applyFont="1" applyFill="1" applyBorder="1" applyAlignment="1">
      <alignment horizontal="center"/>
    </xf>
    <xf numFmtId="0" fontId="15" fillId="36" borderId="42" xfId="9" applyFont="1" applyFill="1" applyBorder="1" applyAlignment="1">
      <alignment horizontal="center"/>
    </xf>
    <xf numFmtId="0" fontId="15" fillId="36" borderId="38" xfId="9" applyFont="1" applyFill="1" applyBorder="1" applyAlignment="1">
      <alignment horizontal="center"/>
    </xf>
    <xf numFmtId="0" fontId="16" fillId="0" borderId="48" xfId="7" applyFont="1" applyBorder="1" applyAlignment="1">
      <alignment horizontal="left" vertical="center"/>
    </xf>
    <xf numFmtId="0" fontId="16" fillId="0" borderId="12" xfId="7" applyFont="1" applyBorder="1" applyAlignment="1">
      <alignment horizontal="left" vertical="center"/>
    </xf>
    <xf numFmtId="0" fontId="16" fillId="19" borderId="12" xfId="7" applyFont="1" applyFill="1" applyBorder="1" applyAlignment="1">
      <alignment horizontal="left" vertical="center" wrapText="1"/>
    </xf>
    <xf numFmtId="0" fontId="16" fillId="19" borderId="12" xfId="8" applyFont="1" applyFill="1" applyBorder="1" applyAlignment="1">
      <alignment horizontal="left" vertical="center"/>
    </xf>
    <xf numFmtId="0" fontId="15" fillId="39" borderId="6" xfId="9" applyFont="1" applyFill="1" applyBorder="1" applyAlignment="1">
      <alignment horizontal="center"/>
    </xf>
    <xf numFmtId="0" fontId="15" fillId="39" borderId="7" xfId="9" applyFont="1" applyFill="1" applyBorder="1" applyAlignment="1">
      <alignment horizontal="center"/>
    </xf>
    <xf numFmtId="0" fontId="15" fillId="39" borderId="8" xfId="9" applyFont="1" applyFill="1" applyBorder="1" applyAlignment="1">
      <alignment horizontal="center"/>
    </xf>
    <xf numFmtId="0" fontId="16" fillId="19" borderId="12" xfId="3" applyFont="1" applyFill="1" applyBorder="1" applyAlignment="1">
      <alignment horizontal="left" vertical="center"/>
    </xf>
    <xf numFmtId="0" fontId="16" fillId="19" borderId="12" xfId="3" applyFont="1" applyFill="1" applyBorder="1" applyAlignment="1">
      <alignment horizontal="left"/>
    </xf>
    <xf numFmtId="0" fontId="16" fillId="19" borderId="13" xfId="9" applyFont="1" applyFill="1" applyBorder="1" applyAlignment="1">
      <alignment horizontal="left" vertical="center"/>
    </xf>
    <xf numFmtId="0" fontId="16" fillId="19" borderId="13" xfId="9" applyFont="1" applyFill="1" applyBorder="1"/>
    <xf numFmtId="0" fontId="15" fillId="12" borderId="6" xfId="9" applyFont="1" applyFill="1" applyBorder="1" applyAlignment="1">
      <alignment horizontal="center"/>
    </xf>
    <xf numFmtId="0" fontId="15" fillId="12" borderId="7" xfId="9" applyFont="1" applyFill="1" applyBorder="1" applyAlignment="1">
      <alignment horizontal="center"/>
    </xf>
    <xf numFmtId="0" fontId="15" fillId="12" borderId="8" xfId="9" applyFont="1" applyFill="1" applyBorder="1" applyAlignment="1">
      <alignment horizontal="center"/>
    </xf>
    <xf numFmtId="0" fontId="15" fillId="39" borderId="27" xfId="9" applyFont="1" applyFill="1" applyBorder="1" applyAlignment="1">
      <alignment horizontal="center"/>
    </xf>
    <xf numFmtId="0" fontId="15" fillId="39" borderId="42" xfId="9" applyFont="1" applyFill="1" applyBorder="1" applyAlignment="1">
      <alignment horizontal="center"/>
    </xf>
    <xf numFmtId="0" fontId="15" fillId="39" borderId="38" xfId="9" applyFont="1" applyFill="1" applyBorder="1" applyAlignment="1">
      <alignment horizontal="center"/>
    </xf>
    <xf numFmtId="0" fontId="16" fillId="19" borderId="12" xfId="9" applyFont="1" applyFill="1" applyBorder="1" applyAlignment="1">
      <alignment horizontal="left" vertical="center"/>
    </xf>
    <xf numFmtId="0" fontId="90" fillId="19" borderId="13" xfId="3" applyFont="1" applyFill="1" applyBorder="1" applyAlignment="1">
      <alignment horizontal="left" vertical="center"/>
    </xf>
    <xf numFmtId="0" fontId="16" fillId="11" borderId="94" xfId="9" applyFont="1" applyFill="1" applyBorder="1" applyAlignment="1">
      <alignment horizontal="center" vertical="center" wrapText="1"/>
    </xf>
    <xf numFmtId="0" fontId="16" fillId="11" borderId="17" xfId="9" applyFont="1" applyFill="1" applyBorder="1" applyAlignment="1">
      <alignment horizontal="center" vertical="center" wrapText="1"/>
    </xf>
    <xf numFmtId="0" fontId="16" fillId="11" borderId="41" xfId="9" applyFont="1" applyFill="1" applyBorder="1" applyAlignment="1">
      <alignment horizontal="center" vertical="center" wrapText="1"/>
    </xf>
    <xf numFmtId="0" fontId="90" fillId="19" borderId="12" xfId="3" applyFont="1" applyFill="1" applyBorder="1" applyAlignment="1">
      <alignment horizontal="left" vertical="center"/>
    </xf>
    <xf numFmtId="0" fontId="90" fillId="19" borderId="12" xfId="9" applyFont="1" applyFill="1" applyBorder="1" applyAlignment="1">
      <alignment horizontal="left"/>
    </xf>
    <xf numFmtId="0" fontId="90" fillId="19" borderId="13" xfId="9" applyFont="1" applyFill="1" applyBorder="1" applyAlignment="1">
      <alignment horizontal="left" vertical="center"/>
    </xf>
    <xf numFmtId="0" fontId="90" fillId="19" borderId="13" xfId="9" applyFont="1" applyFill="1" applyBorder="1"/>
    <xf numFmtId="0" fontId="90" fillId="19" borderId="13" xfId="9" applyFont="1" applyFill="1" applyBorder="1" applyAlignment="1">
      <alignment horizontal="left"/>
    </xf>
    <xf numFmtId="0" fontId="16" fillId="19" borderId="14" xfId="9" applyFont="1" applyFill="1" applyBorder="1" applyAlignment="1">
      <alignment horizontal="left" vertical="center"/>
    </xf>
    <xf numFmtId="0" fontId="16" fillId="19" borderId="14" xfId="9" applyFont="1" applyFill="1" applyBorder="1"/>
    <xf numFmtId="0" fontId="90" fillId="19" borderId="13" xfId="9" applyFont="1" applyFill="1" applyBorder="1" applyAlignment="1">
      <alignment horizontal="left" wrapText="1"/>
    </xf>
    <xf numFmtId="0" fontId="44" fillId="29" borderId="1" xfId="9" applyFont="1" applyFill="1" applyBorder="1" applyAlignment="1">
      <alignment horizontal="center"/>
    </xf>
    <xf numFmtId="0" fontId="44" fillId="29" borderId="2" xfId="9" applyFont="1" applyFill="1" applyBorder="1" applyAlignment="1">
      <alignment horizontal="center"/>
    </xf>
    <xf numFmtId="0" fontId="44" fillId="29" borderId="3" xfId="9" applyFont="1" applyFill="1" applyBorder="1" applyAlignment="1">
      <alignment horizontal="center"/>
    </xf>
    <xf numFmtId="0" fontId="15" fillId="30" borderId="13" xfId="9" applyFont="1" applyFill="1" applyBorder="1" applyAlignment="1">
      <alignment horizontal="center" vertical="center"/>
    </xf>
    <xf numFmtId="0" fontId="15" fillId="12" borderId="27" xfId="9" applyFont="1" applyFill="1" applyBorder="1" applyAlignment="1">
      <alignment horizontal="center"/>
    </xf>
    <xf numFmtId="0" fontId="15" fillId="12" borderId="42" xfId="9" applyFont="1" applyFill="1" applyBorder="1" applyAlignment="1">
      <alignment horizontal="center"/>
    </xf>
    <xf numFmtId="0" fontId="15" fillId="12" borderId="38" xfId="9" applyFont="1" applyFill="1" applyBorder="1" applyAlignment="1">
      <alignment horizontal="center"/>
    </xf>
    <xf numFmtId="0" fontId="90" fillId="19" borderId="14" xfId="9" applyFont="1" applyFill="1" applyBorder="1" applyAlignment="1">
      <alignment horizontal="left" vertical="center"/>
    </xf>
    <xf numFmtId="0" fontId="90" fillId="19" borderId="14" xfId="9" applyFont="1" applyFill="1" applyBorder="1"/>
    <xf numFmtId="0" fontId="16" fillId="11" borderId="94" xfId="9" applyFont="1" applyFill="1" applyBorder="1" applyAlignment="1">
      <alignment horizontal="center"/>
    </xf>
    <xf numFmtId="0" fontId="16" fillId="11" borderId="17" xfId="9" applyFont="1" applyFill="1" applyBorder="1" applyAlignment="1">
      <alignment horizontal="center"/>
    </xf>
    <xf numFmtId="0" fontId="16" fillId="11" borderId="41" xfId="9" applyFont="1" applyFill="1" applyBorder="1" applyAlignment="1">
      <alignment horizontal="center"/>
    </xf>
    <xf numFmtId="0" fontId="15" fillId="36" borderId="6" xfId="9" applyFont="1" applyFill="1" applyBorder="1" applyAlignment="1">
      <alignment horizontal="center"/>
    </xf>
    <xf numFmtId="0" fontId="15" fillId="36" borderId="7" xfId="9" applyFont="1" applyFill="1" applyBorder="1" applyAlignment="1">
      <alignment horizontal="center"/>
    </xf>
    <xf numFmtId="0" fontId="15" fillId="36" borderId="8" xfId="9" applyFont="1" applyFill="1" applyBorder="1" applyAlignment="1">
      <alignment horizontal="center"/>
    </xf>
    <xf numFmtId="0" fontId="15" fillId="18" borderId="27" xfId="9" applyFont="1" applyFill="1" applyBorder="1" applyAlignment="1">
      <alignment horizontal="center"/>
    </xf>
    <xf numFmtId="0" fontId="15" fillId="18" borderId="42" xfId="9" applyFont="1" applyFill="1" applyBorder="1" applyAlignment="1">
      <alignment horizontal="center"/>
    </xf>
    <xf numFmtId="0" fontId="15" fillId="18" borderId="38" xfId="9" applyFont="1" applyFill="1" applyBorder="1" applyAlignment="1">
      <alignment horizontal="center"/>
    </xf>
    <xf numFmtId="0" fontId="16" fillId="19" borderId="48" xfId="7" applyFont="1" applyFill="1" applyBorder="1" applyAlignment="1">
      <alignment horizontal="left" vertical="center"/>
    </xf>
    <xf numFmtId="0" fontId="16" fillId="19" borderId="12" xfId="7" applyFont="1" applyFill="1" applyBorder="1" applyAlignment="1">
      <alignment horizontal="left" vertical="center"/>
    </xf>
    <xf numFmtId="0" fontId="16" fillId="19" borderId="12" xfId="7" applyFont="1" applyFill="1" applyBorder="1" applyAlignment="1">
      <alignment vertical="center" wrapText="1"/>
    </xf>
    <xf numFmtId="0" fontId="16" fillId="19" borderId="12" xfId="8" applyFont="1" applyFill="1" applyBorder="1" applyAlignment="1">
      <alignment horizontal="left" vertical="center" wrapText="1"/>
    </xf>
    <xf numFmtId="0" fontId="16" fillId="19" borderId="58" xfId="8" applyFont="1" applyFill="1" applyBorder="1" applyAlignment="1">
      <alignment horizontal="left" vertical="center" wrapText="1"/>
    </xf>
    <xf numFmtId="0" fontId="16" fillId="19" borderId="51" xfId="8" applyFont="1" applyFill="1" applyBorder="1" applyAlignment="1">
      <alignment horizontal="left" vertical="center"/>
    </xf>
    <xf numFmtId="0" fontId="15" fillId="42" borderId="1" xfId="9" applyFont="1" applyFill="1" applyBorder="1" applyAlignment="1">
      <alignment horizontal="center" vertical="center" wrapText="1"/>
    </xf>
    <xf numFmtId="0" fontId="15" fillId="42" borderId="2" xfId="9" applyFont="1" applyFill="1" applyBorder="1" applyAlignment="1">
      <alignment horizontal="center" vertical="center" wrapText="1"/>
    </xf>
    <xf numFmtId="0" fontId="15" fillId="42" borderId="3" xfId="9" applyFont="1" applyFill="1" applyBorder="1" applyAlignment="1">
      <alignment horizontal="center" vertical="center" wrapText="1"/>
    </xf>
    <xf numFmtId="0" fontId="15" fillId="11" borderId="27" xfId="9" applyFont="1" applyFill="1" applyBorder="1" applyAlignment="1">
      <alignment horizontal="center" vertical="center" wrapText="1"/>
    </xf>
    <xf numFmtId="0" fontId="15" fillId="11" borderId="42" xfId="9" applyFont="1" applyFill="1" applyBorder="1" applyAlignment="1">
      <alignment horizontal="center" vertical="center" wrapText="1"/>
    </xf>
    <xf numFmtId="0" fontId="15" fillId="11" borderId="38" xfId="9" applyFont="1" applyFill="1" applyBorder="1" applyAlignment="1">
      <alignment horizontal="center" vertical="center" wrapText="1"/>
    </xf>
    <xf numFmtId="0" fontId="15" fillId="0" borderId="27" xfId="9" applyFont="1" applyFill="1" applyBorder="1" applyAlignment="1">
      <alignment horizontal="center" vertical="center" wrapText="1"/>
    </xf>
    <xf numFmtId="0" fontId="15" fillId="0" borderId="42" xfId="9" applyFont="1" applyFill="1" applyBorder="1" applyAlignment="1">
      <alignment horizontal="center" vertical="center" wrapText="1"/>
    </xf>
    <xf numFmtId="0" fontId="15" fillId="0" borderId="38" xfId="9" applyFont="1" applyFill="1" applyBorder="1" applyAlignment="1">
      <alignment horizontal="center" vertical="center" wrapText="1"/>
    </xf>
    <xf numFmtId="0" fontId="16" fillId="11" borderId="63" xfId="9" applyFont="1" applyFill="1" applyBorder="1" applyAlignment="1">
      <alignment horizontal="center" vertical="center" wrapText="1"/>
    </xf>
    <xf numFmtId="0" fontId="91" fillId="0" borderId="48" xfId="9" applyFont="1" applyFill="1" applyBorder="1" applyAlignment="1">
      <alignment horizontal="center" vertical="center"/>
    </xf>
    <xf numFmtId="0" fontId="91" fillId="0" borderId="12" xfId="9" applyFont="1" applyFill="1" applyBorder="1" applyAlignment="1">
      <alignment horizontal="center" vertical="center"/>
    </xf>
    <xf numFmtId="0" fontId="16" fillId="0" borderId="45" xfId="9" applyFont="1" applyBorder="1" applyAlignment="1">
      <alignment horizontal="center"/>
    </xf>
    <xf numFmtId="0" fontId="16" fillId="0" borderId="13" xfId="9" applyFont="1" applyBorder="1" applyAlignment="1">
      <alignment horizontal="center"/>
    </xf>
    <xf numFmtId="0" fontId="91" fillId="29" borderId="13" xfId="9" applyFont="1" applyFill="1" applyBorder="1" applyAlignment="1">
      <alignment horizontal="left" vertical="center"/>
    </xf>
    <xf numFmtId="0" fontId="91" fillId="29" borderId="57" xfId="9" applyFont="1" applyFill="1" applyBorder="1" applyAlignment="1">
      <alignment horizontal="left" vertical="center"/>
    </xf>
    <xf numFmtId="0" fontId="16" fillId="29" borderId="13" xfId="9" applyFont="1" applyFill="1" applyBorder="1" applyAlignment="1">
      <alignment horizontal="left" vertical="center"/>
    </xf>
    <xf numFmtId="0" fontId="16" fillId="29" borderId="57" xfId="9" applyFont="1" applyFill="1" applyBorder="1" applyAlignment="1">
      <alignment horizontal="left" vertical="center"/>
    </xf>
    <xf numFmtId="0" fontId="91" fillId="0" borderId="51" xfId="9" applyFont="1" applyFill="1" applyBorder="1" applyAlignment="1">
      <alignment horizontal="center" vertical="center"/>
    </xf>
    <xf numFmtId="0" fontId="91" fillId="0" borderId="14" xfId="9" applyFont="1" applyFill="1" applyBorder="1" applyAlignment="1">
      <alignment horizontal="center" vertical="center"/>
    </xf>
    <xf numFmtId="0" fontId="91" fillId="0" borderId="14" xfId="9" applyFont="1" applyFill="1" applyBorder="1" applyAlignment="1">
      <alignment horizontal="left" vertical="center"/>
    </xf>
    <xf numFmtId="0" fontId="91" fillId="0" borderId="59" xfId="9" applyFont="1" applyFill="1" applyBorder="1" applyAlignment="1">
      <alignment horizontal="left" vertical="center"/>
    </xf>
    <xf numFmtId="0" fontId="16" fillId="29" borderId="48" xfId="9" applyFont="1" applyFill="1" applyBorder="1" applyAlignment="1">
      <alignment horizontal="center" vertical="center"/>
    </xf>
    <xf numFmtId="0" fontId="16" fillId="29" borderId="12" xfId="9" applyFont="1" applyFill="1" applyBorder="1" applyAlignment="1">
      <alignment horizontal="center" vertical="center"/>
    </xf>
    <xf numFmtId="0" fontId="16" fillId="29" borderId="45" xfId="9" applyFont="1" applyFill="1" applyBorder="1" applyAlignment="1">
      <alignment horizontal="center" vertical="center"/>
    </xf>
    <xf numFmtId="0" fontId="16" fillId="29" borderId="13" xfId="9" applyFont="1" applyFill="1" applyBorder="1" applyAlignment="1">
      <alignment horizontal="center" vertical="center"/>
    </xf>
    <xf numFmtId="0" fontId="16" fillId="0" borderId="12" xfId="9" applyFont="1" applyFill="1" applyBorder="1" applyAlignment="1">
      <alignment horizontal="left" vertical="center"/>
    </xf>
    <xf numFmtId="0" fontId="16" fillId="0" borderId="58" xfId="9" applyFont="1" applyFill="1" applyBorder="1" applyAlignment="1">
      <alignment horizontal="left" vertical="center"/>
    </xf>
    <xf numFmtId="0" fontId="16" fillId="19" borderId="48" xfId="9" applyFont="1" applyFill="1" applyBorder="1" applyAlignment="1">
      <alignment horizontal="center" vertical="center"/>
    </xf>
    <xf numFmtId="0" fontId="16" fillId="19" borderId="12" xfId="9" applyFont="1" applyFill="1" applyBorder="1" applyAlignment="1">
      <alignment horizontal="center" vertical="center"/>
    </xf>
    <xf numFmtId="0" fontId="15" fillId="20" borderId="4" xfId="9" applyFont="1" applyFill="1" applyBorder="1" applyAlignment="1">
      <alignment horizontal="center" vertical="center"/>
    </xf>
    <xf numFmtId="0" fontId="15" fillId="20" borderId="0" xfId="9" applyFont="1" applyFill="1" applyBorder="1" applyAlignment="1">
      <alignment horizontal="center" vertical="center"/>
    </xf>
    <xf numFmtId="0" fontId="15" fillId="20" borderId="5" xfId="9" applyFont="1" applyFill="1" applyBorder="1" applyAlignment="1">
      <alignment horizontal="center" vertical="center"/>
    </xf>
    <xf numFmtId="0" fontId="15" fillId="10" borderId="27" xfId="9" applyFont="1" applyFill="1" applyBorder="1" applyAlignment="1">
      <alignment horizontal="center" vertical="center"/>
    </xf>
    <xf numFmtId="0" fontId="15" fillId="10" borderId="42" xfId="9" applyFont="1" applyFill="1" applyBorder="1" applyAlignment="1">
      <alignment horizontal="center" vertical="center"/>
    </xf>
    <xf numFmtId="0" fontId="15" fillId="10" borderId="38" xfId="9" applyFont="1" applyFill="1" applyBorder="1" applyAlignment="1">
      <alignment horizontal="center" vertical="center"/>
    </xf>
    <xf numFmtId="0" fontId="15" fillId="19" borderId="58" xfId="9" applyFont="1" applyFill="1" applyBorder="1" applyAlignment="1">
      <alignment horizontal="center"/>
    </xf>
    <xf numFmtId="0" fontId="15" fillId="16" borderId="45" xfId="9" applyFont="1" applyFill="1" applyBorder="1" applyAlignment="1">
      <alignment horizontal="center" vertical="center"/>
    </xf>
    <xf numFmtId="0" fontId="16" fillId="0" borderId="30" xfId="9" applyFont="1" applyBorder="1" applyAlignment="1">
      <alignment horizontal="center"/>
    </xf>
    <xf numFmtId="0" fontId="16" fillId="0" borderId="37" xfId="9" applyFont="1" applyBorder="1" applyAlignment="1">
      <alignment horizontal="center"/>
    </xf>
    <xf numFmtId="0" fontId="16" fillId="0" borderId="4" xfId="9" applyFont="1" applyBorder="1" applyAlignment="1">
      <alignment horizontal="center"/>
    </xf>
    <xf numFmtId="0" fontId="16" fillId="0" borderId="0" xfId="9" applyFont="1" applyBorder="1" applyAlignment="1">
      <alignment horizontal="center"/>
    </xf>
    <xf numFmtId="0" fontId="16" fillId="0" borderId="15" xfId="9" applyFont="1" applyBorder="1" applyAlignment="1">
      <alignment horizontal="center"/>
    </xf>
    <xf numFmtId="0" fontId="16" fillId="11" borderId="1" xfId="9" applyFont="1" applyFill="1" applyBorder="1" applyAlignment="1">
      <alignment horizontal="center" vertical="center"/>
    </xf>
    <xf numFmtId="0" fontId="16" fillId="11" borderId="2" xfId="9" applyFont="1" applyFill="1" applyBorder="1" applyAlignment="1">
      <alignment horizontal="center" vertical="center"/>
    </xf>
    <xf numFmtId="0" fontId="16" fillId="11" borderId="42" xfId="9" applyFont="1" applyFill="1" applyBorder="1" applyAlignment="1">
      <alignment horizontal="center" vertical="center"/>
    </xf>
    <xf numFmtId="0" fontId="16" fillId="11" borderId="3" xfId="9" applyFont="1" applyFill="1" applyBorder="1" applyAlignment="1">
      <alignment horizontal="center" vertical="center"/>
    </xf>
    <xf numFmtId="0" fontId="16" fillId="11" borderId="2" xfId="9" applyFont="1" applyFill="1" applyBorder="1" applyAlignment="1">
      <alignment horizontal="center" vertical="center" wrapText="1"/>
    </xf>
    <xf numFmtId="0" fontId="16" fillId="11" borderId="3" xfId="9" applyFont="1" applyFill="1" applyBorder="1" applyAlignment="1">
      <alignment horizontal="center" vertical="center" wrapText="1"/>
    </xf>
    <xf numFmtId="0" fontId="15" fillId="0" borderId="72" xfId="9" applyFont="1" applyBorder="1" applyAlignment="1">
      <alignment horizontal="center" vertical="center" wrapText="1"/>
    </xf>
    <xf numFmtId="0" fontId="15" fillId="0" borderId="15" xfId="9" applyFont="1" applyBorder="1" applyAlignment="1">
      <alignment horizontal="center" vertical="center" wrapText="1"/>
    </xf>
    <xf numFmtId="0" fontId="15" fillId="19" borderId="51" xfId="9" applyFont="1" applyFill="1" applyBorder="1" applyAlignment="1">
      <alignment horizontal="center" vertical="center"/>
    </xf>
    <xf numFmtId="0" fontId="15" fillId="19" borderId="14" xfId="9" applyFont="1" applyFill="1" applyBorder="1" applyAlignment="1">
      <alignment horizontal="center" vertical="center"/>
    </xf>
    <xf numFmtId="0" fontId="16" fillId="29" borderId="51" xfId="9" applyFont="1" applyFill="1" applyBorder="1" applyAlignment="1">
      <alignment horizontal="center" vertical="center"/>
    </xf>
    <xf numFmtId="0" fontId="16" fillId="29" borderId="14" xfId="9" applyFont="1" applyFill="1" applyBorder="1" applyAlignment="1">
      <alignment horizontal="center" vertical="center"/>
    </xf>
    <xf numFmtId="0" fontId="16" fillId="29" borderId="14" xfId="9" applyFont="1" applyFill="1" applyBorder="1" applyAlignment="1">
      <alignment horizontal="left" vertical="center"/>
    </xf>
    <xf numFmtId="0" fontId="16" fillId="29" borderId="59" xfId="9" applyFont="1" applyFill="1" applyBorder="1" applyAlignment="1">
      <alignment horizontal="left" vertical="center"/>
    </xf>
    <xf numFmtId="0" fontId="16" fillId="0" borderId="14" xfId="9" applyFont="1" applyFill="1" applyBorder="1" applyAlignment="1">
      <alignment horizontal="left" vertical="center"/>
    </xf>
    <xf numFmtId="0" fontId="16" fillId="0" borderId="59" xfId="9" applyFont="1" applyFill="1" applyBorder="1" applyAlignment="1">
      <alignment horizontal="left" vertical="center"/>
    </xf>
    <xf numFmtId="0" fontId="91" fillId="29" borderId="45" xfId="9" applyFont="1" applyFill="1" applyBorder="1" applyAlignment="1">
      <alignment horizontal="center" vertical="center"/>
    </xf>
    <xf numFmtId="0" fontId="91" fillId="29" borderId="13" xfId="9" applyFont="1" applyFill="1" applyBorder="1" applyAlignment="1">
      <alignment horizontal="center" vertical="center"/>
    </xf>
    <xf numFmtId="0" fontId="16" fillId="19" borderId="45" xfId="9" applyFont="1" applyFill="1" applyBorder="1" applyAlignment="1">
      <alignment horizontal="center" vertical="center"/>
    </xf>
    <xf numFmtId="0" fontId="16" fillId="19" borderId="13" xfId="9" applyFont="1" applyFill="1" applyBorder="1" applyAlignment="1">
      <alignment horizontal="center" vertical="center"/>
    </xf>
    <xf numFmtId="0" fontId="91" fillId="19" borderId="45" xfId="9" applyFont="1" applyFill="1" applyBorder="1" applyAlignment="1">
      <alignment horizontal="center" vertical="center"/>
    </xf>
    <xf numFmtId="0" fontId="91" fillId="19" borderId="13" xfId="9" applyFont="1" applyFill="1" applyBorder="1" applyAlignment="1">
      <alignment horizontal="center" vertical="center"/>
    </xf>
    <xf numFmtId="0" fontId="16" fillId="19" borderId="51" xfId="9" applyFont="1" applyFill="1" applyBorder="1" applyAlignment="1">
      <alignment horizontal="center" vertical="center"/>
    </xf>
    <xf numFmtId="0" fontId="16" fillId="19" borderId="14" xfId="9" applyFont="1" applyFill="1" applyBorder="1" applyAlignment="1">
      <alignment horizontal="center" vertical="center"/>
    </xf>
    <xf numFmtId="0" fontId="16" fillId="29" borderId="12" xfId="9" applyFont="1" applyFill="1" applyBorder="1" applyAlignment="1">
      <alignment horizontal="left" vertical="center"/>
    </xf>
    <xf numFmtId="0" fontId="16" fillId="29" borderId="58" xfId="9" applyFont="1" applyFill="1" applyBorder="1" applyAlignment="1">
      <alignment horizontal="left" vertical="center"/>
    </xf>
    <xf numFmtId="0" fontId="92" fillId="40" borderId="0" xfId="12" applyFont="1" applyFill="1" applyBorder="1" applyAlignment="1">
      <alignment horizontal="center"/>
    </xf>
    <xf numFmtId="0" fontId="10" fillId="0" borderId="0" xfId="0" applyFont="1" applyFill="1" applyBorder="1" applyAlignment="1">
      <alignment horizontal="left" vertical="center" wrapText="1"/>
    </xf>
    <xf numFmtId="0" fontId="15" fillId="29" borderId="27" xfId="0" applyFont="1" applyFill="1" applyBorder="1" applyAlignment="1">
      <alignment horizontal="center"/>
    </xf>
    <xf numFmtId="0" fontId="15" fillId="29" borderId="42" xfId="0" applyFont="1" applyFill="1" applyBorder="1" applyAlignment="1">
      <alignment horizontal="center"/>
    </xf>
    <xf numFmtId="0" fontId="15" fillId="29" borderId="38" xfId="0" applyFont="1" applyFill="1" applyBorder="1" applyAlignment="1">
      <alignment horizontal="center"/>
    </xf>
    <xf numFmtId="0" fontId="10" fillId="0" borderId="27" xfId="0" applyFont="1" applyFill="1" applyBorder="1" applyAlignment="1">
      <alignment horizontal="center" vertical="center" wrapText="1"/>
    </xf>
    <xf numFmtId="0" fontId="10" fillId="0" borderId="42" xfId="0" applyFont="1" applyFill="1" applyBorder="1" applyAlignment="1">
      <alignment horizontal="center" vertical="center" wrapText="1"/>
    </xf>
    <xf numFmtId="0" fontId="10" fillId="0" borderId="38" xfId="0" applyFont="1" applyFill="1" applyBorder="1" applyAlignment="1">
      <alignment horizontal="center" vertical="center" wrapText="1"/>
    </xf>
    <xf numFmtId="0" fontId="16" fillId="29" borderId="0" xfId="0" applyFont="1" applyFill="1" applyBorder="1" applyAlignment="1">
      <alignment horizontal="center"/>
    </xf>
    <xf numFmtId="179" fontId="78" fillId="0" borderId="49" xfId="0" applyNumberFormat="1" applyFont="1" applyBorder="1" applyAlignment="1" applyProtection="1">
      <alignment horizontal="center" vertical="center" shrinkToFit="1"/>
      <protection hidden="1"/>
    </xf>
    <xf numFmtId="179" fontId="78" fillId="0" borderId="44" xfId="0" applyNumberFormat="1" applyFont="1" applyBorder="1" applyAlignment="1" applyProtection="1">
      <alignment horizontal="center" vertical="center" shrinkToFit="1"/>
      <protection hidden="1"/>
    </xf>
    <xf numFmtId="179" fontId="78" fillId="0" borderId="47" xfId="0" applyNumberFormat="1" applyFont="1" applyBorder="1" applyAlignment="1" applyProtection="1">
      <alignment horizontal="center" vertical="center" shrinkToFit="1"/>
      <protection hidden="1"/>
    </xf>
    <xf numFmtId="179" fontId="78" fillId="0" borderId="43" xfId="0" applyNumberFormat="1" applyFont="1" applyBorder="1" applyAlignment="1" applyProtection="1">
      <alignment horizontal="center" vertical="center" shrinkToFit="1"/>
      <protection hidden="1"/>
    </xf>
    <xf numFmtId="179" fontId="78" fillId="0" borderId="56" xfId="0" applyNumberFormat="1" applyFont="1" applyBorder="1" applyAlignment="1" applyProtection="1">
      <alignment horizontal="center" vertical="center" shrinkToFit="1"/>
      <protection hidden="1"/>
    </xf>
    <xf numFmtId="179" fontId="78" fillId="0" borderId="55" xfId="0" applyNumberFormat="1" applyFont="1" applyBorder="1" applyAlignment="1" applyProtection="1">
      <alignment horizontal="center" vertical="center" shrinkToFit="1"/>
      <protection hidden="1"/>
    </xf>
    <xf numFmtId="0" fontId="10" fillId="0" borderId="0" xfId="0" applyFont="1" applyFill="1" applyBorder="1" applyAlignment="1">
      <alignment horizontal="center" vertical="center" wrapText="1"/>
    </xf>
    <xf numFmtId="0" fontId="16" fillId="0" borderId="0" xfId="0" applyFont="1" applyAlignment="1">
      <alignment horizontal="left" wrapText="1"/>
    </xf>
    <xf numFmtId="1" fontId="32" fillId="0" borderId="13" xfId="0" applyNumberFormat="1" applyFont="1" applyBorder="1" applyAlignment="1" applyProtection="1">
      <alignment horizontal="center"/>
      <protection hidden="1"/>
    </xf>
    <xf numFmtId="1" fontId="32" fillId="0" borderId="57" xfId="0" applyNumberFormat="1" applyFont="1" applyBorder="1" applyAlignment="1" applyProtection="1">
      <alignment horizontal="center"/>
      <protection hidden="1"/>
    </xf>
    <xf numFmtId="0" fontId="18" fillId="0" borderId="4" xfId="0" applyFont="1" applyBorder="1" applyAlignment="1" applyProtection="1">
      <alignment horizontal="center"/>
      <protection hidden="1"/>
    </xf>
    <xf numFmtId="0" fontId="18" fillId="0" borderId="0" xfId="0" applyFont="1" applyBorder="1" applyAlignment="1" applyProtection="1">
      <alignment horizontal="center"/>
      <protection hidden="1"/>
    </xf>
    <xf numFmtId="0" fontId="18" fillId="0" borderId="5" xfId="0" applyFont="1" applyBorder="1" applyAlignment="1" applyProtection="1">
      <alignment horizontal="center"/>
      <protection hidden="1"/>
    </xf>
    <xf numFmtId="1" fontId="20" fillId="0" borderId="13" xfId="0" applyNumberFormat="1" applyFont="1" applyBorder="1" applyAlignment="1" applyProtection="1">
      <alignment horizontal="center"/>
      <protection hidden="1"/>
    </xf>
    <xf numFmtId="1" fontId="20" fillId="0" borderId="57" xfId="0" applyNumberFormat="1" applyFont="1" applyBorder="1" applyAlignment="1" applyProtection="1">
      <alignment horizontal="center"/>
      <protection hidden="1"/>
    </xf>
    <xf numFmtId="0" fontId="29" fillId="0" borderId="7" xfId="0" applyFont="1" applyBorder="1" applyAlignment="1" applyProtection="1">
      <alignment horizontal="center"/>
      <protection hidden="1"/>
    </xf>
    <xf numFmtId="0" fontId="18" fillId="0" borderId="63" xfId="0" applyFont="1" applyBorder="1" applyAlignment="1" applyProtection="1">
      <alignment horizontal="center"/>
      <protection hidden="1"/>
    </xf>
    <xf numFmtId="0" fontId="18" fillId="0" borderId="9" xfId="0" applyFont="1" applyBorder="1" applyAlignment="1" applyProtection="1">
      <alignment horizontal="center"/>
      <protection hidden="1"/>
    </xf>
    <xf numFmtId="0" fontId="18" fillId="0" borderId="53" xfId="0" applyFont="1" applyBorder="1" applyAlignment="1" applyProtection="1">
      <alignment horizontal="center"/>
      <protection hidden="1"/>
    </xf>
    <xf numFmtId="0" fontId="18" fillId="0" borderId="74" xfId="0" applyFont="1" applyBorder="1" applyAlignment="1" applyProtection="1">
      <alignment horizontal="center"/>
      <protection hidden="1"/>
    </xf>
    <xf numFmtId="0" fontId="18" fillId="0" borderId="75" xfId="0" applyFont="1" applyBorder="1" applyAlignment="1" applyProtection="1">
      <alignment horizontal="center"/>
      <protection hidden="1"/>
    </xf>
    <xf numFmtId="1" fontId="18" fillId="0" borderId="48" xfId="0" applyNumberFormat="1" applyFont="1" applyBorder="1" applyAlignment="1" applyProtection="1">
      <alignment horizontal="center"/>
      <protection hidden="1"/>
    </xf>
    <xf numFmtId="1" fontId="18" fillId="0" borderId="12" xfId="0" applyNumberFormat="1" applyFont="1" applyBorder="1" applyAlignment="1" applyProtection="1">
      <alignment horizontal="center"/>
      <protection hidden="1"/>
    </xf>
    <xf numFmtId="1" fontId="43" fillId="0" borderId="48" xfId="0" applyNumberFormat="1" applyFont="1" applyBorder="1" applyAlignment="1" applyProtection="1">
      <alignment horizontal="center"/>
      <protection hidden="1"/>
    </xf>
    <xf numFmtId="1" fontId="43" fillId="0" borderId="12" xfId="0" applyNumberFormat="1" applyFont="1" applyBorder="1" applyAlignment="1" applyProtection="1">
      <alignment horizontal="center"/>
      <protection hidden="1"/>
    </xf>
    <xf numFmtId="0" fontId="29" fillId="0" borderId="6" xfId="0" applyFont="1" applyBorder="1" applyAlignment="1" applyProtection="1">
      <alignment horizontal="center"/>
      <protection hidden="1"/>
    </xf>
    <xf numFmtId="0" fontId="29" fillId="0" borderId="8" xfId="0" applyFont="1" applyBorder="1" applyAlignment="1" applyProtection="1">
      <alignment horizontal="center"/>
      <protection hidden="1"/>
    </xf>
    <xf numFmtId="0" fontId="18" fillId="0" borderId="1" xfId="0" applyFont="1" applyBorder="1" applyAlignment="1" applyProtection="1">
      <alignment horizontal="center"/>
      <protection hidden="1"/>
    </xf>
    <xf numFmtId="0" fontId="18" fillId="0" borderId="2" xfId="0" applyFont="1" applyBorder="1" applyAlignment="1" applyProtection="1">
      <alignment horizontal="center"/>
      <protection hidden="1"/>
    </xf>
    <xf numFmtId="0" fontId="18" fillId="0" borderId="3" xfId="0" applyFont="1" applyBorder="1" applyAlignment="1" applyProtection="1">
      <alignment horizontal="center"/>
      <protection hidden="1"/>
    </xf>
    <xf numFmtId="171" fontId="31" fillId="0" borderId="12" xfId="0" applyNumberFormat="1" applyFont="1" applyBorder="1" applyAlignment="1" applyProtection="1">
      <alignment horizontal="center"/>
      <protection hidden="1"/>
    </xf>
    <xf numFmtId="0" fontId="28" fillId="0" borderId="12" xfId="0" applyFont="1" applyBorder="1" applyAlignment="1" applyProtection="1">
      <alignment horizontal="center"/>
      <protection hidden="1"/>
    </xf>
    <xf numFmtId="0" fontId="28" fillId="0" borderId="58" xfId="0" applyFont="1" applyBorder="1" applyAlignment="1" applyProtection="1">
      <alignment horizontal="center"/>
      <protection hidden="1"/>
    </xf>
    <xf numFmtId="0" fontId="19" fillId="25" borderId="27" xfId="0" applyFont="1" applyFill="1" applyBorder="1" applyAlignment="1" applyProtection="1">
      <alignment horizontal="left"/>
      <protection hidden="1"/>
    </xf>
    <xf numFmtId="0" fontId="28" fillId="0" borderId="42" xfId="0" applyFont="1" applyBorder="1" applyAlignment="1" applyProtection="1">
      <protection hidden="1"/>
    </xf>
    <xf numFmtId="0" fontId="28" fillId="0" borderId="38" xfId="0" applyFont="1" applyBorder="1" applyAlignment="1" applyProtection="1">
      <protection hidden="1"/>
    </xf>
    <xf numFmtId="0" fontId="20" fillId="0" borderId="45" xfId="0" applyFont="1" applyBorder="1" applyAlignment="1" applyProtection="1">
      <alignment horizontal="center"/>
      <protection hidden="1"/>
    </xf>
    <xf numFmtId="0" fontId="20" fillId="0" borderId="13" xfId="0" applyFont="1" applyBorder="1" applyAlignment="1" applyProtection="1">
      <alignment horizontal="center"/>
      <protection hidden="1"/>
    </xf>
    <xf numFmtId="0" fontId="20" fillId="0" borderId="57" xfId="0" applyFont="1" applyBorder="1" applyAlignment="1" applyProtection="1">
      <alignment horizontal="center"/>
      <protection hidden="1"/>
    </xf>
    <xf numFmtId="0" fontId="29" fillId="0" borderId="27" xfId="0" applyFont="1" applyBorder="1" applyAlignment="1" applyProtection="1">
      <alignment horizontal="center"/>
      <protection hidden="1"/>
    </xf>
    <xf numFmtId="0" fontId="29" fillId="0" borderId="42" xfId="0" applyFont="1" applyBorder="1" applyAlignment="1" applyProtection="1">
      <alignment horizontal="center"/>
      <protection hidden="1"/>
    </xf>
    <xf numFmtId="0" fontId="29" fillId="0" borderId="38" xfId="0" applyFont="1" applyBorder="1" applyAlignment="1" applyProtection="1">
      <alignment horizontal="center"/>
      <protection hidden="1"/>
    </xf>
    <xf numFmtId="0" fontId="18" fillId="0" borderId="27" xfId="0" applyFont="1" applyBorder="1" applyAlignment="1" applyProtection="1">
      <alignment horizontal="center"/>
      <protection hidden="1"/>
    </xf>
    <xf numFmtId="0" fontId="18" fillId="0" borderId="42" xfId="0" applyFont="1" applyBorder="1" applyAlignment="1" applyProtection="1">
      <alignment horizontal="center"/>
      <protection hidden="1"/>
    </xf>
    <xf numFmtId="0" fontId="18" fillId="0" borderId="38" xfId="0" applyFont="1" applyBorder="1" applyAlignment="1" applyProtection="1">
      <alignment horizontal="center"/>
      <protection hidden="1"/>
    </xf>
    <xf numFmtId="1" fontId="18" fillId="0" borderId="58" xfId="0" applyNumberFormat="1" applyFont="1" applyBorder="1" applyAlignment="1" applyProtection="1">
      <alignment horizontal="center"/>
      <protection hidden="1"/>
    </xf>
    <xf numFmtId="0" fontId="29" fillId="0" borderId="1" xfId="0" applyFont="1" applyBorder="1" applyAlignment="1" applyProtection="1">
      <alignment horizontal="center"/>
      <protection hidden="1"/>
    </xf>
    <xf numFmtId="0" fontId="29" fillId="0" borderId="2" xfId="0" applyFont="1" applyBorder="1" applyAlignment="1" applyProtection="1">
      <alignment horizontal="center"/>
      <protection hidden="1"/>
    </xf>
    <xf numFmtId="0" fontId="29" fillId="0" borderId="3" xfId="0" applyFont="1" applyBorder="1" applyAlignment="1" applyProtection="1">
      <alignment horizontal="center"/>
      <protection hidden="1"/>
    </xf>
    <xf numFmtId="0" fontId="40" fillId="0" borderId="1" xfId="0" applyFont="1" applyBorder="1" applyAlignment="1" applyProtection="1">
      <alignment horizontal="left" wrapText="1"/>
      <protection hidden="1"/>
    </xf>
    <xf numFmtId="0" fontId="40" fillId="0" borderId="2" xfId="0" applyFont="1" applyBorder="1" applyAlignment="1" applyProtection="1">
      <alignment horizontal="left" wrapText="1"/>
      <protection hidden="1"/>
    </xf>
    <xf numFmtId="0" fontId="40" fillId="0" borderId="3" xfId="0" applyFont="1" applyBorder="1" applyAlignment="1" applyProtection="1">
      <alignment horizontal="left" wrapText="1"/>
      <protection hidden="1"/>
    </xf>
    <xf numFmtId="0" fontId="40" fillId="0" borderId="27" xfId="0" applyFont="1" applyBorder="1" applyAlignment="1" applyProtection="1">
      <alignment horizontal="left" wrapText="1"/>
      <protection hidden="1"/>
    </xf>
    <xf numFmtId="0" fontId="40" fillId="0" borderId="42" xfId="0" applyFont="1" applyBorder="1" applyAlignment="1" applyProtection="1">
      <alignment horizontal="left" wrapText="1"/>
      <protection hidden="1"/>
    </xf>
    <xf numFmtId="0" fontId="40" fillId="0" borderId="38" xfId="0" applyFont="1" applyBorder="1" applyAlignment="1" applyProtection="1">
      <alignment horizontal="left" wrapText="1"/>
      <protection hidden="1"/>
    </xf>
    <xf numFmtId="0" fontId="31" fillId="0" borderId="47" xfId="0" applyFont="1" applyFill="1" applyBorder="1" applyAlignment="1" applyProtection="1">
      <alignment horizontal="center"/>
      <protection hidden="1"/>
    </xf>
    <xf numFmtId="0" fontId="31" fillId="0" borderId="33" xfId="0" applyFont="1" applyFill="1" applyBorder="1" applyAlignment="1" applyProtection="1">
      <alignment horizontal="center"/>
      <protection hidden="1"/>
    </xf>
    <xf numFmtId="0" fontId="31" fillId="0" borderId="50" xfId="0" applyFont="1" applyFill="1" applyBorder="1" applyAlignment="1" applyProtection="1">
      <alignment horizontal="center"/>
      <protection hidden="1"/>
    </xf>
    <xf numFmtId="0" fontId="37" fillId="0" borderId="34" xfId="0" applyFont="1" applyBorder="1" applyAlignment="1" applyProtection="1">
      <alignment horizontal="center"/>
      <protection hidden="1"/>
    </xf>
    <xf numFmtId="0" fontId="19" fillId="3" borderId="47" xfId="0" applyFont="1" applyFill="1" applyBorder="1" applyAlignment="1" applyProtection="1">
      <alignment horizontal="center"/>
      <protection hidden="1"/>
    </xf>
    <xf numFmtId="0" fontId="19" fillId="3" borderId="33" xfId="0" applyFont="1" applyFill="1" applyBorder="1" applyAlignment="1" applyProtection="1">
      <alignment horizontal="center"/>
      <protection hidden="1"/>
    </xf>
    <xf numFmtId="0" fontId="19" fillId="3" borderId="50" xfId="0" applyFont="1" applyFill="1" applyBorder="1" applyAlignment="1" applyProtection="1">
      <alignment horizontal="center"/>
      <protection hidden="1"/>
    </xf>
    <xf numFmtId="1" fontId="41" fillId="0" borderId="1" xfId="0" applyNumberFormat="1" applyFont="1" applyBorder="1" applyAlignment="1" applyProtection="1">
      <alignment horizontal="center" vertical="center"/>
      <protection hidden="1"/>
    </xf>
    <xf numFmtId="1" fontId="41" fillId="0" borderId="2" xfId="0" applyNumberFormat="1" applyFont="1" applyBorder="1" applyAlignment="1" applyProtection="1">
      <alignment horizontal="center" vertical="center"/>
      <protection hidden="1"/>
    </xf>
    <xf numFmtId="1" fontId="41" fillId="0" borderId="3" xfId="0" applyNumberFormat="1" applyFont="1" applyBorder="1" applyAlignment="1" applyProtection="1">
      <alignment horizontal="center" vertical="center"/>
      <protection hidden="1"/>
    </xf>
    <xf numFmtId="1" fontId="41" fillId="0" borderId="4" xfId="0" applyNumberFormat="1" applyFont="1" applyBorder="1" applyAlignment="1" applyProtection="1">
      <alignment horizontal="center" vertical="center"/>
      <protection hidden="1"/>
    </xf>
    <xf numFmtId="1" fontId="41" fillId="0" borderId="0" xfId="0" applyNumberFormat="1" applyFont="1" applyBorder="1" applyAlignment="1" applyProtection="1">
      <alignment horizontal="center" vertical="center"/>
      <protection hidden="1"/>
    </xf>
    <xf numFmtId="1" fontId="41" fillId="0" borderId="5" xfId="0" applyNumberFormat="1" applyFont="1" applyBorder="1" applyAlignment="1" applyProtection="1">
      <alignment horizontal="center" vertical="center"/>
      <protection hidden="1"/>
    </xf>
    <xf numFmtId="1" fontId="41" fillId="0" borderId="6" xfId="0" applyNumberFormat="1" applyFont="1" applyBorder="1" applyAlignment="1" applyProtection="1">
      <alignment horizontal="center" vertical="center"/>
      <protection hidden="1"/>
    </xf>
    <xf numFmtId="1" fontId="41" fillId="0" borderId="7" xfId="0" applyNumberFormat="1" applyFont="1" applyBorder="1" applyAlignment="1" applyProtection="1">
      <alignment horizontal="center" vertical="center"/>
      <protection hidden="1"/>
    </xf>
    <xf numFmtId="1" fontId="41" fillId="0" borderId="8" xfId="0" applyNumberFormat="1" applyFont="1" applyBorder="1" applyAlignment="1" applyProtection="1">
      <alignment horizontal="center" vertical="center"/>
      <protection hidden="1"/>
    </xf>
    <xf numFmtId="0" fontId="30" fillId="0" borderId="42" xfId="0" applyFont="1" applyFill="1" applyBorder="1" applyAlignment="1" applyProtection="1">
      <alignment horizontal="center" vertical="center" wrapText="1"/>
      <protection hidden="1"/>
    </xf>
    <xf numFmtId="0" fontId="30" fillId="0" borderId="38" xfId="0" applyFont="1" applyFill="1" applyBorder="1" applyAlignment="1" applyProtection="1">
      <alignment horizontal="center" vertical="center" wrapText="1"/>
      <protection hidden="1"/>
    </xf>
    <xf numFmtId="0" fontId="27" fillId="40" borderId="0" xfId="12" applyFill="1" applyBorder="1" applyAlignment="1">
      <alignment horizontal="center"/>
    </xf>
    <xf numFmtId="0" fontId="15" fillId="0" borderId="42" xfId="0" applyFont="1" applyBorder="1" applyAlignment="1" applyProtection="1">
      <alignment horizontal="center"/>
      <protection hidden="1"/>
    </xf>
    <xf numFmtId="0" fontId="15" fillId="0" borderId="38" xfId="0" applyFont="1" applyBorder="1" applyAlignment="1" applyProtection="1">
      <alignment horizontal="center"/>
      <protection hidden="1"/>
    </xf>
    <xf numFmtId="0" fontId="15" fillId="0" borderId="0" xfId="0" applyFont="1" applyBorder="1" applyAlignment="1" applyProtection="1">
      <alignment horizontal="center"/>
      <protection hidden="1"/>
    </xf>
    <xf numFmtId="0" fontId="15" fillId="0" borderId="5" xfId="0" applyFont="1" applyBorder="1" applyAlignment="1" applyProtection="1">
      <alignment horizontal="center"/>
      <protection hidden="1"/>
    </xf>
    <xf numFmtId="0" fontId="15" fillId="0" borderId="87" xfId="0" applyFont="1" applyBorder="1" applyAlignment="1" applyProtection="1">
      <alignment horizontal="center"/>
      <protection hidden="1"/>
    </xf>
    <xf numFmtId="2" fontId="16" fillId="25" borderId="31" xfId="0" applyNumberFormat="1" applyFont="1" applyFill="1" applyBorder="1" applyAlignment="1" applyProtection="1">
      <alignment horizontal="left"/>
      <protection hidden="1"/>
    </xf>
    <xf numFmtId="2" fontId="16" fillId="25" borderId="44" xfId="0" applyNumberFormat="1" applyFont="1" applyFill="1" applyBorder="1" applyAlignment="1" applyProtection="1">
      <alignment horizontal="left"/>
      <protection hidden="1"/>
    </xf>
    <xf numFmtId="0" fontId="44" fillId="23" borderId="1" xfId="0" applyFont="1" applyFill="1" applyBorder="1" applyAlignment="1" applyProtection="1">
      <alignment horizontal="center"/>
      <protection hidden="1"/>
    </xf>
    <xf numFmtId="0" fontId="44" fillId="23" borderId="3" xfId="0" applyFont="1" applyFill="1" applyBorder="1" applyAlignment="1" applyProtection="1">
      <alignment horizontal="center"/>
      <protection hidden="1"/>
    </xf>
    <xf numFmtId="0" fontId="15" fillId="0" borderId="6" xfId="0" applyFont="1" applyBorder="1" applyAlignment="1" applyProtection="1">
      <alignment horizontal="center"/>
      <protection hidden="1"/>
    </xf>
    <xf numFmtId="0" fontId="15" fillId="0" borderId="8" xfId="0" applyFont="1" applyBorder="1" applyAlignment="1" applyProtection="1">
      <alignment horizontal="center"/>
      <protection hidden="1"/>
    </xf>
    <xf numFmtId="0" fontId="15" fillId="0" borderId="2" xfId="0" applyFont="1" applyBorder="1" applyAlignment="1" applyProtection="1">
      <alignment horizontal="center"/>
      <protection hidden="1"/>
    </xf>
    <xf numFmtId="0" fontId="15" fillId="0" borderId="3" xfId="0" applyFont="1" applyBorder="1" applyAlignment="1" applyProtection="1">
      <alignment horizontal="center"/>
      <protection hidden="1"/>
    </xf>
    <xf numFmtId="0" fontId="42" fillId="0" borderId="0" xfId="0" applyFont="1" applyAlignment="1" applyProtection="1">
      <alignment horizontal="center"/>
      <protection hidden="1"/>
    </xf>
    <xf numFmtId="0" fontId="34" fillId="0" borderId="0" xfId="0" applyFont="1"/>
    <xf numFmtId="0" fontId="19" fillId="0" borderId="0" xfId="0" applyFont="1" applyAlignment="1">
      <alignment horizontal="left" vertical="center"/>
    </xf>
    <xf numFmtId="0" fontId="34" fillId="0" borderId="0" xfId="0" applyFont="1" applyAlignment="1">
      <alignment vertical="center" wrapText="1"/>
    </xf>
    <xf numFmtId="0" fontId="86" fillId="0" borderId="73" xfId="0" applyFont="1" applyBorder="1" applyAlignment="1">
      <alignment horizontal="left" wrapText="1"/>
    </xf>
    <xf numFmtId="0" fontId="86" fillId="0" borderId="0" xfId="0" applyFont="1" applyBorder="1" applyAlignment="1">
      <alignment horizontal="left" wrapText="1"/>
    </xf>
    <xf numFmtId="0" fontId="19" fillId="0" borderId="0" xfId="0" applyFont="1" applyAlignment="1">
      <alignment horizontal="left" vertical="center" wrapText="1"/>
    </xf>
    <xf numFmtId="0" fontId="85" fillId="0" borderId="47" xfId="0" applyFont="1" applyBorder="1" applyAlignment="1">
      <alignment horizontal="center" wrapText="1"/>
    </xf>
    <xf numFmtId="0" fontId="85" fillId="0" borderId="50" xfId="0" applyFont="1" applyBorder="1" applyAlignment="1">
      <alignment horizontal="center" wrapText="1"/>
    </xf>
    <xf numFmtId="0" fontId="85" fillId="0" borderId="31" xfId="0" applyFont="1" applyBorder="1" applyAlignment="1">
      <alignment horizontal="center" vertical="center" wrapText="1"/>
    </xf>
    <xf numFmtId="0" fontId="85" fillId="0" borderId="29" xfId="0" applyFont="1" applyBorder="1" applyAlignment="1">
      <alignment horizontal="center" vertical="center" wrapText="1"/>
    </xf>
    <xf numFmtId="0" fontId="85" fillId="0" borderId="32" xfId="0" applyFont="1" applyBorder="1" applyAlignment="1">
      <alignment horizontal="center" vertical="center" wrapText="1"/>
    </xf>
    <xf numFmtId="0" fontId="85" fillId="0" borderId="31" xfId="0" applyFont="1" applyBorder="1" applyAlignment="1">
      <alignment horizontal="center" wrapText="1"/>
    </xf>
    <xf numFmtId="0" fontId="85" fillId="0" borderId="36" xfId="0" applyFont="1" applyBorder="1" applyAlignment="1">
      <alignment horizontal="center" wrapText="1"/>
    </xf>
    <xf numFmtId="0" fontId="85" fillId="0" borderId="44" xfId="0" applyFont="1" applyBorder="1" applyAlignment="1">
      <alignment horizontal="center" wrapText="1"/>
    </xf>
    <xf numFmtId="0" fontId="85" fillId="0" borderId="29" xfId="0" applyFont="1" applyBorder="1" applyAlignment="1">
      <alignment horizontal="center" wrapText="1"/>
    </xf>
    <xf numFmtId="0" fontId="85" fillId="0" borderId="33" xfId="0" applyFont="1" applyBorder="1" applyAlignment="1">
      <alignment horizontal="center" wrapText="1"/>
    </xf>
    <xf numFmtId="0" fontId="85" fillId="0" borderId="43" xfId="0" applyFont="1" applyBorder="1" applyAlignment="1">
      <alignment horizontal="center" wrapText="1"/>
    </xf>
    <xf numFmtId="0" fontId="85" fillId="0" borderId="32" xfId="0" applyFont="1" applyBorder="1" applyAlignment="1">
      <alignment horizontal="center" wrapText="1"/>
    </xf>
    <xf numFmtId="0" fontId="85" fillId="0" borderId="35" xfId="0" applyFont="1" applyBorder="1" applyAlignment="1">
      <alignment horizontal="center" wrapText="1"/>
    </xf>
    <xf numFmtId="0" fontId="85" fillId="0" borderId="55" xfId="0" applyFont="1" applyBorder="1" applyAlignment="1">
      <alignment horizontal="center" wrapText="1"/>
    </xf>
    <xf numFmtId="0" fontId="61" fillId="0" borderId="0" xfId="0" applyFont="1" applyFill="1" applyAlignment="1" applyProtection="1">
      <alignment horizontal="center" vertical="top" wrapText="1"/>
      <protection hidden="1"/>
    </xf>
    <xf numFmtId="0" fontId="55" fillId="0" borderId="0" xfId="0" applyFont="1" applyFill="1" applyAlignment="1" applyProtection="1">
      <protection hidden="1"/>
    </xf>
    <xf numFmtId="0" fontId="51" fillId="0" borderId="0" xfId="0" applyFont="1" applyFill="1" applyAlignment="1" applyProtection="1">
      <alignment horizontal="center" vertical="top" wrapText="1"/>
      <protection hidden="1"/>
    </xf>
    <xf numFmtId="0" fontId="52" fillId="0" borderId="0" xfId="0" applyFont="1" applyFill="1" applyAlignment="1" applyProtection="1">
      <protection hidden="1"/>
    </xf>
    <xf numFmtId="0" fontId="53" fillId="0" borderId="0" xfId="0" applyFont="1" applyFill="1" applyAlignment="1" applyProtection="1">
      <alignment horizontal="center" vertical="top" wrapText="1"/>
      <protection hidden="1"/>
    </xf>
    <xf numFmtId="0" fontId="56" fillId="0" borderId="27" xfId="0" applyFont="1" applyFill="1" applyBorder="1" applyAlignment="1" applyProtection="1">
      <alignment horizontal="center" vertical="top" wrapText="1"/>
      <protection hidden="1"/>
    </xf>
    <xf numFmtId="0" fontId="55" fillId="0" borderId="54" xfId="0" applyFont="1" applyFill="1" applyBorder="1" applyAlignment="1" applyProtection="1">
      <alignment horizontal="center" vertical="top" wrapText="1"/>
      <protection hidden="1"/>
    </xf>
    <xf numFmtId="0" fontId="59" fillId="0" borderId="28" xfId="0" applyFont="1" applyFill="1" applyBorder="1" applyAlignment="1" applyProtection="1">
      <alignment vertical="top" wrapText="1"/>
      <protection hidden="1"/>
    </xf>
    <xf numFmtId="0" fontId="59" fillId="0" borderId="66" xfId="0" applyFont="1" applyFill="1" applyBorder="1" applyAlignment="1" applyProtection="1">
      <alignment vertical="top" wrapText="1"/>
      <protection hidden="1"/>
    </xf>
    <xf numFmtId="0" fontId="59" fillId="0" borderId="32" xfId="0" applyFont="1" applyFill="1" applyBorder="1" applyAlignment="1" applyProtection="1">
      <alignment vertical="top" wrapText="1"/>
      <protection hidden="1"/>
    </xf>
    <xf numFmtId="0" fontId="59" fillId="0" borderId="62" xfId="0" applyFont="1" applyFill="1" applyBorder="1" applyAlignment="1" applyProtection="1">
      <alignment vertical="top" wrapText="1"/>
      <protection hidden="1"/>
    </xf>
    <xf numFmtId="0" fontId="56" fillId="0" borderId="1" xfId="0" applyFont="1" applyFill="1" applyBorder="1" applyAlignment="1" applyProtection="1">
      <alignment horizontal="center" vertical="top" wrapText="1"/>
      <protection hidden="1"/>
    </xf>
    <xf numFmtId="0" fontId="55" fillId="0" borderId="89" xfId="0" applyFont="1" applyFill="1" applyBorder="1" applyAlignment="1" applyProtection="1">
      <alignment horizontal="center" vertical="top" wrapText="1"/>
      <protection hidden="1"/>
    </xf>
    <xf numFmtId="0" fontId="59" fillId="0" borderId="48" xfId="0" applyFont="1" applyFill="1" applyBorder="1" applyAlignment="1" applyProtection="1">
      <alignment vertical="top" wrapText="1"/>
      <protection hidden="1"/>
    </xf>
    <xf numFmtId="0" fontId="59" fillId="0" borderId="58" xfId="0" applyFont="1" applyFill="1" applyBorder="1" applyAlignment="1" applyProtection="1">
      <alignment vertical="top" wrapText="1"/>
      <protection hidden="1"/>
    </xf>
    <xf numFmtId="0" fontId="59" fillId="0" borderId="45" xfId="0" applyFont="1" applyFill="1" applyBorder="1" applyAlignment="1" applyProtection="1">
      <alignment vertical="top" wrapText="1"/>
      <protection hidden="1"/>
    </xf>
    <xf numFmtId="0" fontId="59" fillId="0" borderId="57" xfId="0" applyFont="1" applyFill="1" applyBorder="1" applyAlignment="1" applyProtection="1">
      <alignment vertical="top" wrapText="1"/>
      <protection hidden="1"/>
    </xf>
    <xf numFmtId="0" fontId="62" fillId="0" borderId="0" xfId="0" applyFont="1" applyFill="1" applyBorder="1" applyAlignment="1" applyProtection="1">
      <alignment vertical="top" wrapText="1"/>
      <protection hidden="1"/>
    </xf>
    <xf numFmtId="0" fontId="56" fillId="0" borderId="0" xfId="0" applyFont="1" applyFill="1" applyAlignment="1" applyProtection="1">
      <alignment horizontal="center" vertical="top" wrapText="1"/>
      <protection hidden="1"/>
    </xf>
    <xf numFmtId="0" fontId="63" fillId="0" borderId="19" xfId="0" applyFont="1" applyFill="1" applyBorder="1" applyAlignment="1" applyProtection="1">
      <alignment vertical="top" wrapText="1"/>
      <protection hidden="1"/>
    </xf>
    <xf numFmtId="0" fontId="58" fillId="0" borderId="20" xfId="0" applyFont="1" applyFill="1" applyBorder="1" applyAlignment="1" applyProtection="1">
      <alignment vertical="top" wrapText="1"/>
      <protection hidden="1"/>
    </xf>
    <xf numFmtId="0" fontId="69" fillId="0" borderId="31" xfId="0" applyFont="1" applyBorder="1" applyAlignment="1" applyProtection="1">
      <alignment vertical="top" wrapText="1"/>
      <protection hidden="1"/>
    </xf>
    <xf numFmtId="0" fontId="25" fillId="0" borderId="61" xfId="0" applyFont="1" applyBorder="1" applyAlignment="1" applyProtection="1">
      <alignment vertical="top" wrapText="1"/>
      <protection hidden="1"/>
    </xf>
    <xf numFmtId="0" fontId="25" fillId="0" borderId="29" xfId="0" applyFont="1" applyBorder="1" applyAlignment="1" applyProtection="1">
      <alignment vertical="top" wrapText="1"/>
      <protection hidden="1"/>
    </xf>
    <xf numFmtId="0" fontId="25" fillId="0" borderId="50" xfId="0" applyFont="1" applyBorder="1" applyAlignment="1" applyProtection="1">
      <alignment vertical="top" wrapText="1"/>
      <protection hidden="1"/>
    </xf>
    <xf numFmtId="0" fontId="67" fillId="19" borderId="0" xfId="0" applyFont="1" applyFill="1" applyAlignment="1" applyProtection="1">
      <alignment horizontal="center" vertical="top"/>
      <protection hidden="1"/>
    </xf>
    <xf numFmtId="0" fontId="68" fillId="19" borderId="0" xfId="0" applyFont="1" applyFill="1" applyAlignment="1" applyProtection="1">
      <alignment horizontal="center" vertical="top"/>
      <protection hidden="1"/>
    </xf>
    <xf numFmtId="0" fontId="56" fillId="0" borderId="54" xfId="0" applyFont="1" applyFill="1" applyBorder="1" applyAlignment="1" applyProtection="1">
      <alignment horizontal="center" vertical="top" wrapText="1"/>
      <protection hidden="1"/>
    </xf>
    <xf numFmtId="0" fontId="59" fillId="0" borderId="31" xfId="0" applyFont="1" applyFill="1" applyBorder="1" applyAlignment="1" applyProtection="1">
      <alignment horizontal="center" vertical="top"/>
      <protection hidden="1"/>
    </xf>
    <xf numFmtId="0" fontId="59" fillId="0" borderId="61" xfId="0" applyFont="1" applyFill="1" applyBorder="1" applyAlignment="1" applyProtection="1">
      <alignment horizontal="center" vertical="top"/>
      <protection hidden="1"/>
    </xf>
    <xf numFmtId="0" fontId="59" fillId="0" borderId="32" xfId="0" applyFont="1" applyFill="1" applyBorder="1" applyAlignment="1" applyProtection="1">
      <alignment horizontal="center" vertical="top" wrapText="1"/>
      <protection hidden="1"/>
    </xf>
    <xf numFmtId="0" fontId="59" fillId="0" borderId="62" xfId="0" applyFont="1" applyFill="1" applyBorder="1" applyAlignment="1" applyProtection="1">
      <alignment horizontal="center" vertical="top" wrapText="1"/>
      <protection hidden="1"/>
    </xf>
    <xf numFmtId="0" fontId="59" fillId="0" borderId="51" xfId="0" applyFont="1" applyFill="1" applyBorder="1" applyAlignment="1" applyProtection="1">
      <alignment vertical="top" wrapText="1"/>
      <protection hidden="1"/>
    </xf>
    <xf numFmtId="0" fontId="59" fillId="0" borderId="59" xfId="0" applyFont="1" applyFill="1" applyBorder="1" applyAlignment="1" applyProtection="1">
      <alignment vertical="top" wrapText="1"/>
      <protection hidden="1"/>
    </xf>
    <xf numFmtId="0" fontId="64" fillId="0" borderId="0" xfId="0" applyFont="1" applyFill="1" applyAlignment="1" applyProtection="1">
      <alignment horizontal="center" vertical="top" wrapText="1"/>
      <protection hidden="1"/>
    </xf>
    <xf numFmtId="0" fontId="65" fillId="0" borderId="0" xfId="0" applyFont="1" applyFill="1" applyAlignment="1" applyProtection="1">
      <protection hidden="1"/>
    </xf>
    <xf numFmtId="0" fontId="66" fillId="0" borderId="19" xfId="0" applyFont="1" applyFill="1" applyBorder="1" applyAlignment="1" applyProtection="1">
      <alignment horizontal="center" vertical="top" wrapText="1"/>
      <protection hidden="1"/>
    </xf>
    <xf numFmtId="0" fontId="66" fillId="0" borderId="20" xfId="0" applyFont="1" applyFill="1" applyBorder="1" applyAlignment="1" applyProtection="1">
      <alignment horizontal="center" vertical="top" wrapText="1"/>
      <protection hidden="1"/>
    </xf>
    <xf numFmtId="0" fontId="62" fillId="0" borderId="2" xfId="0" applyFont="1" applyFill="1" applyBorder="1" applyAlignment="1" applyProtection="1">
      <alignment vertical="top" wrapText="1"/>
      <protection hidden="1"/>
    </xf>
    <xf numFmtId="0" fontId="0" fillId="0" borderId="2" xfId="0" applyFill="1" applyBorder="1" applyAlignment="1" applyProtection="1">
      <alignment vertical="top"/>
      <protection hidden="1"/>
    </xf>
    <xf numFmtId="0" fontId="0" fillId="0" borderId="0" xfId="0" applyFill="1" applyBorder="1" applyAlignment="1" applyProtection="1">
      <alignment vertical="top"/>
      <protection hidden="1"/>
    </xf>
    <xf numFmtId="165" fontId="16" fillId="19" borderId="49" xfId="3" applyNumberFormat="1" applyFont="1" applyFill="1" applyBorder="1" applyAlignment="1" applyProtection="1">
      <alignment vertical="center"/>
      <protection hidden="1"/>
    </xf>
    <xf numFmtId="165" fontId="16" fillId="19" borderId="61" xfId="3" applyNumberFormat="1" applyFont="1" applyFill="1" applyBorder="1" applyAlignment="1" applyProtection="1">
      <alignment vertical="center"/>
      <protection hidden="1"/>
    </xf>
    <xf numFmtId="165" fontId="16" fillId="19" borderId="47" xfId="3" applyNumberFormat="1" applyFont="1" applyFill="1" applyBorder="1" applyAlignment="1" applyProtection="1">
      <alignment vertical="center"/>
      <protection hidden="1"/>
    </xf>
    <xf numFmtId="165" fontId="16" fillId="19" borderId="50" xfId="3" applyNumberFormat="1" applyFont="1" applyFill="1" applyBorder="1" applyAlignment="1" applyProtection="1">
      <alignment vertical="center"/>
      <protection hidden="1"/>
    </xf>
    <xf numFmtId="165" fontId="16" fillId="19" borderId="56" xfId="3" applyNumberFormat="1" applyFont="1" applyFill="1" applyBorder="1" applyAlignment="1" applyProtection="1">
      <alignment vertical="center"/>
      <protection hidden="1"/>
    </xf>
    <xf numFmtId="165" fontId="16" fillId="19" borderId="62" xfId="3" applyNumberFormat="1" applyFont="1" applyFill="1" applyBorder="1" applyAlignment="1" applyProtection="1">
      <alignment vertical="center"/>
      <protection hidden="1"/>
    </xf>
    <xf numFmtId="165" fontId="16" fillId="19" borderId="12" xfId="3" applyNumberFormat="1" applyFont="1" applyFill="1" applyBorder="1" applyAlignment="1" applyProtection="1">
      <alignment vertical="center"/>
      <protection hidden="1"/>
    </xf>
    <xf numFmtId="165" fontId="16" fillId="19" borderId="52" xfId="3" applyNumberFormat="1" applyFont="1" applyFill="1" applyBorder="1" applyAlignment="1" applyProtection="1">
      <alignment vertical="center"/>
      <protection hidden="1"/>
    </xf>
    <xf numFmtId="165" fontId="16" fillId="19" borderId="46" xfId="3" applyNumberFormat="1" applyFont="1" applyFill="1" applyBorder="1" applyAlignment="1" applyProtection="1">
      <alignment vertical="center"/>
      <protection hidden="1"/>
    </xf>
    <xf numFmtId="165" fontId="16" fillId="19" borderId="14" xfId="3" applyNumberFormat="1" applyFont="1" applyFill="1" applyBorder="1" applyAlignment="1" applyProtection="1">
      <alignment vertical="center"/>
      <protection hidden="1"/>
    </xf>
    <xf numFmtId="0" fontId="16" fillId="0" borderId="89" xfId="4" applyFont="1" applyFill="1" applyBorder="1" applyAlignment="1" applyProtection="1">
      <alignment vertical="center"/>
      <protection hidden="1"/>
    </xf>
    <xf numFmtId="0" fontId="16" fillId="0" borderId="18" xfId="4" applyFont="1" applyFill="1" applyBorder="1" applyAlignment="1" applyProtection="1">
      <alignment vertical="center"/>
      <protection hidden="1"/>
    </xf>
    <xf numFmtId="0" fontId="16" fillId="0" borderId="46" xfId="4" applyFont="1" applyFill="1" applyBorder="1" applyAlignment="1" applyProtection="1">
      <alignment vertical="center"/>
      <protection hidden="1"/>
    </xf>
    <xf numFmtId="0" fontId="16" fillId="0" borderId="15" xfId="4" applyFont="1" applyFill="1" applyBorder="1" applyAlignment="1" applyProtection="1">
      <alignment vertical="center"/>
      <protection hidden="1"/>
    </xf>
  </cellXfs>
  <cellStyles count="53">
    <cellStyle name="_x000d__x000a_JournalTemplate=C:\COMFO\CTALK\JOURSTD.TPL_x000d__x000a_LbStateAddress=3 3 0 251 1 89 2 311_x000d__x000a_LbStateJou" xfId="3"/>
    <cellStyle name="_доп" xfId="5"/>
    <cellStyle name="Normal 5" xfId="49"/>
    <cellStyle name="Гиперссылка" xfId="12" builtinId="8"/>
    <cellStyle name="Нейтральный" xfId="46" builtinId="28"/>
    <cellStyle name="Обычный" xfId="0" builtinId="0"/>
    <cellStyle name="Обычный 10" xfId="15"/>
    <cellStyle name="Обычный 11" xfId="22"/>
    <cellStyle name="Обычный 11_Доп. расчеты" xfId="48"/>
    <cellStyle name="Обычный 12" xfId="23"/>
    <cellStyle name="Обычный 13" xfId="24"/>
    <cellStyle name="Обычный 14" xfId="25"/>
    <cellStyle name="Обычный 15" xfId="26"/>
    <cellStyle name="Обычный 16" xfId="27"/>
    <cellStyle name="Обычный 17" xfId="28"/>
    <cellStyle name="Обычный 18" xfId="30"/>
    <cellStyle name="Обычный 19" xfId="31"/>
    <cellStyle name="Обычный 2" xfId="9"/>
    <cellStyle name="Обычный 2 2" xfId="2"/>
    <cellStyle name="Обычный 2 2 2" xfId="47"/>
    <cellStyle name="Обычный 2 3" xfId="6"/>
    <cellStyle name="Обычный 20" xfId="32"/>
    <cellStyle name="Обычный 21" xfId="29"/>
    <cellStyle name="Обычный 22" xfId="33"/>
    <cellStyle name="Обычный 23" xfId="34"/>
    <cellStyle name="Обычный 24" xfId="35"/>
    <cellStyle name="Обычный 25" xfId="36"/>
    <cellStyle name="Обычный 26" xfId="37"/>
    <cellStyle name="Обычный 27" xfId="38"/>
    <cellStyle name="Обычный 28" xfId="39"/>
    <cellStyle name="Обычный 29" xfId="18"/>
    <cellStyle name="Обычный 3" xfId="10"/>
    <cellStyle name="Обычный 30" xfId="40"/>
    <cellStyle name="Обычный 31" xfId="41"/>
    <cellStyle name="Обычный 32" xfId="42"/>
    <cellStyle name="Обычный 33" xfId="43"/>
    <cellStyle name="Обычный 34" xfId="19"/>
    <cellStyle name="Обычный 35" xfId="20"/>
    <cellStyle name="Обычный 36" xfId="21"/>
    <cellStyle name="Обычный 4" xfId="11"/>
    <cellStyle name="Обычный 4 2" xfId="8"/>
    <cellStyle name="Обычный 5" xfId="7"/>
    <cellStyle name="Обычный 6" xfId="13"/>
    <cellStyle name="Обычный 7" xfId="14"/>
    <cellStyle name="Обычный 8" xfId="16"/>
    <cellStyle name="Обычный 9" xfId="17"/>
    <cellStyle name="Обычный_Лист1" xfId="50"/>
    <cellStyle name="Обычный_Лист2" xfId="4"/>
    <cellStyle name="Обычный_Фасады 2008" xfId="51"/>
    <cellStyle name="Плохой" xfId="45" builtinId="27"/>
    <cellStyle name="Стиль 1" xfId="1"/>
    <cellStyle name="Стиль 1 100 2 2 2 2 2" xfId="52"/>
    <cellStyle name="Хороший" xfId="44" builtinId="26"/>
  </cellStyles>
  <dxfs count="0"/>
  <tableStyles count="0" defaultTableStyle="TableStyleMedium2" defaultPivotStyle="PivotStyleLight16"/>
  <colors>
    <mruColors>
      <color rgb="FF0000FF"/>
      <color rgb="FFCCFFCC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jp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jp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jp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jpg"/><Relationship Id="rId26" Type="http://schemas.openxmlformats.org/officeDocument/2006/relationships/image" Target="../media/image27.png"/><Relationship Id="rId3" Type="http://schemas.openxmlformats.org/officeDocument/2006/relationships/image" Target="../media/image3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jpg"/><Relationship Id="rId25" Type="http://schemas.openxmlformats.org/officeDocument/2006/relationships/image" Target="../media/image26.png"/><Relationship Id="rId2" Type="http://schemas.openxmlformats.org/officeDocument/2006/relationships/image" Target="../media/image4.png"/><Relationship Id="rId16" Type="http://schemas.openxmlformats.org/officeDocument/2006/relationships/image" Target="../media/image17.png"/><Relationship Id="rId20" Type="http://schemas.openxmlformats.org/officeDocument/2006/relationships/image" Target="../media/image31.png"/><Relationship Id="rId1" Type="http://schemas.openxmlformats.org/officeDocument/2006/relationships/image" Target="../media/image1.png"/><Relationship Id="rId6" Type="http://schemas.openxmlformats.org/officeDocument/2006/relationships/image" Target="../media/image29.png"/><Relationship Id="rId11" Type="http://schemas.openxmlformats.org/officeDocument/2006/relationships/image" Target="../media/image12.png"/><Relationship Id="rId24" Type="http://schemas.openxmlformats.org/officeDocument/2006/relationships/image" Target="../media/image25.jp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32.png"/><Relationship Id="rId10" Type="http://schemas.openxmlformats.org/officeDocument/2006/relationships/image" Target="../media/image30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jpg"/><Relationship Id="rId27" Type="http://schemas.openxmlformats.org/officeDocument/2006/relationships/image" Target="../media/image33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10" Type="http://schemas.openxmlformats.org/officeDocument/2006/relationships/image" Target="../media/image43.png"/><Relationship Id="rId4" Type="http://schemas.openxmlformats.org/officeDocument/2006/relationships/image" Target="../media/image37.png"/><Relationship Id="rId9" Type="http://schemas.openxmlformats.org/officeDocument/2006/relationships/image" Target="../media/image4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jpeg"/><Relationship Id="rId13" Type="http://schemas.openxmlformats.org/officeDocument/2006/relationships/image" Target="../media/image56.jpeg"/><Relationship Id="rId18" Type="http://schemas.openxmlformats.org/officeDocument/2006/relationships/image" Target="../media/image61.jpeg"/><Relationship Id="rId26" Type="http://schemas.openxmlformats.org/officeDocument/2006/relationships/image" Target="../media/image69.png"/><Relationship Id="rId3" Type="http://schemas.openxmlformats.org/officeDocument/2006/relationships/image" Target="../media/image46.png"/><Relationship Id="rId21" Type="http://schemas.openxmlformats.org/officeDocument/2006/relationships/image" Target="../media/image64.png"/><Relationship Id="rId34" Type="http://schemas.openxmlformats.org/officeDocument/2006/relationships/image" Target="../media/image77.png"/><Relationship Id="rId7" Type="http://schemas.openxmlformats.org/officeDocument/2006/relationships/image" Target="../media/image50.png"/><Relationship Id="rId12" Type="http://schemas.openxmlformats.org/officeDocument/2006/relationships/image" Target="../media/image55.jpeg"/><Relationship Id="rId17" Type="http://schemas.openxmlformats.org/officeDocument/2006/relationships/image" Target="../media/image60.jpeg"/><Relationship Id="rId25" Type="http://schemas.openxmlformats.org/officeDocument/2006/relationships/image" Target="../media/image68.png"/><Relationship Id="rId33" Type="http://schemas.openxmlformats.org/officeDocument/2006/relationships/image" Target="../media/image76.png"/><Relationship Id="rId2" Type="http://schemas.openxmlformats.org/officeDocument/2006/relationships/image" Target="../media/image45.png"/><Relationship Id="rId16" Type="http://schemas.openxmlformats.org/officeDocument/2006/relationships/image" Target="../media/image59.jpeg"/><Relationship Id="rId20" Type="http://schemas.openxmlformats.org/officeDocument/2006/relationships/image" Target="../media/image63.jpeg"/><Relationship Id="rId29" Type="http://schemas.openxmlformats.org/officeDocument/2006/relationships/image" Target="../media/image72.png"/><Relationship Id="rId1" Type="http://schemas.openxmlformats.org/officeDocument/2006/relationships/image" Target="../media/image44.png"/><Relationship Id="rId6" Type="http://schemas.openxmlformats.org/officeDocument/2006/relationships/image" Target="../media/image49.jpeg"/><Relationship Id="rId11" Type="http://schemas.openxmlformats.org/officeDocument/2006/relationships/image" Target="../media/image54.jpeg"/><Relationship Id="rId24" Type="http://schemas.openxmlformats.org/officeDocument/2006/relationships/image" Target="../media/image67.png"/><Relationship Id="rId32" Type="http://schemas.openxmlformats.org/officeDocument/2006/relationships/image" Target="../media/image75.png"/><Relationship Id="rId5" Type="http://schemas.openxmlformats.org/officeDocument/2006/relationships/image" Target="../media/image48.png"/><Relationship Id="rId15" Type="http://schemas.openxmlformats.org/officeDocument/2006/relationships/image" Target="../media/image58.jpeg"/><Relationship Id="rId23" Type="http://schemas.openxmlformats.org/officeDocument/2006/relationships/image" Target="../media/image66.png"/><Relationship Id="rId28" Type="http://schemas.openxmlformats.org/officeDocument/2006/relationships/image" Target="../media/image71.png"/><Relationship Id="rId10" Type="http://schemas.openxmlformats.org/officeDocument/2006/relationships/image" Target="../media/image53.jpeg"/><Relationship Id="rId19" Type="http://schemas.openxmlformats.org/officeDocument/2006/relationships/image" Target="../media/image62.jpeg"/><Relationship Id="rId31" Type="http://schemas.openxmlformats.org/officeDocument/2006/relationships/image" Target="../media/image74.png"/><Relationship Id="rId4" Type="http://schemas.openxmlformats.org/officeDocument/2006/relationships/image" Target="../media/image47.png"/><Relationship Id="rId9" Type="http://schemas.openxmlformats.org/officeDocument/2006/relationships/image" Target="../media/image52.jpeg"/><Relationship Id="rId14" Type="http://schemas.openxmlformats.org/officeDocument/2006/relationships/image" Target="../media/image57.jpeg"/><Relationship Id="rId22" Type="http://schemas.openxmlformats.org/officeDocument/2006/relationships/image" Target="../media/image65.png"/><Relationship Id="rId27" Type="http://schemas.openxmlformats.org/officeDocument/2006/relationships/image" Target="../media/image70.png"/><Relationship Id="rId30" Type="http://schemas.openxmlformats.org/officeDocument/2006/relationships/image" Target="../media/image73.png"/><Relationship Id="rId35" Type="http://schemas.openxmlformats.org/officeDocument/2006/relationships/image" Target="../media/image7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5.png"/><Relationship Id="rId13" Type="http://schemas.openxmlformats.org/officeDocument/2006/relationships/image" Target="../media/image90.jpeg"/><Relationship Id="rId18" Type="http://schemas.openxmlformats.org/officeDocument/2006/relationships/image" Target="../media/image95.jpeg"/><Relationship Id="rId3" Type="http://schemas.openxmlformats.org/officeDocument/2006/relationships/image" Target="../media/image80.jpeg"/><Relationship Id="rId21" Type="http://schemas.openxmlformats.org/officeDocument/2006/relationships/image" Target="../media/image98.jpeg"/><Relationship Id="rId7" Type="http://schemas.openxmlformats.org/officeDocument/2006/relationships/image" Target="../media/image84.jpeg"/><Relationship Id="rId12" Type="http://schemas.openxmlformats.org/officeDocument/2006/relationships/image" Target="../media/image89.jpeg"/><Relationship Id="rId17" Type="http://schemas.openxmlformats.org/officeDocument/2006/relationships/image" Target="../media/image94.jpeg"/><Relationship Id="rId2" Type="http://schemas.openxmlformats.org/officeDocument/2006/relationships/image" Target="../media/image79.jpeg"/><Relationship Id="rId16" Type="http://schemas.openxmlformats.org/officeDocument/2006/relationships/image" Target="../media/image93.jpeg"/><Relationship Id="rId20" Type="http://schemas.openxmlformats.org/officeDocument/2006/relationships/image" Target="../media/image97.jpeg"/><Relationship Id="rId1" Type="http://schemas.openxmlformats.org/officeDocument/2006/relationships/hyperlink" Target="https://e.mail.ru/attaches-viewer/?id=14017003660000000637&amp;_av=14017003660000000637;0;3&amp;x-email=sasha_murashko@mail.r" TargetMode="External"/><Relationship Id="rId6" Type="http://schemas.openxmlformats.org/officeDocument/2006/relationships/image" Target="../media/image83.jpeg"/><Relationship Id="rId11" Type="http://schemas.openxmlformats.org/officeDocument/2006/relationships/image" Target="../media/image88.jpeg"/><Relationship Id="rId5" Type="http://schemas.openxmlformats.org/officeDocument/2006/relationships/image" Target="../media/image82.jpeg"/><Relationship Id="rId15" Type="http://schemas.openxmlformats.org/officeDocument/2006/relationships/image" Target="../media/image92.jpeg"/><Relationship Id="rId23" Type="http://schemas.openxmlformats.org/officeDocument/2006/relationships/image" Target="../media/image100.jpeg"/><Relationship Id="rId10" Type="http://schemas.openxmlformats.org/officeDocument/2006/relationships/image" Target="../media/image87.jpeg"/><Relationship Id="rId19" Type="http://schemas.openxmlformats.org/officeDocument/2006/relationships/image" Target="../media/image96.jpeg"/><Relationship Id="rId4" Type="http://schemas.openxmlformats.org/officeDocument/2006/relationships/image" Target="../media/image81.jpeg"/><Relationship Id="rId9" Type="http://schemas.openxmlformats.org/officeDocument/2006/relationships/image" Target="../media/image86.jpeg"/><Relationship Id="rId14" Type="http://schemas.openxmlformats.org/officeDocument/2006/relationships/image" Target="../media/image91.jpeg"/><Relationship Id="rId22" Type="http://schemas.openxmlformats.org/officeDocument/2006/relationships/image" Target="../media/image9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8.jpeg"/><Relationship Id="rId3" Type="http://schemas.openxmlformats.org/officeDocument/2006/relationships/image" Target="../media/image103.jpeg"/><Relationship Id="rId7" Type="http://schemas.openxmlformats.org/officeDocument/2006/relationships/image" Target="../media/image107.jpeg"/><Relationship Id="rId2" Type="http://schemas.openxmlformats.org/officeDocument/2006/relationships/image" Target="../media/image102.jpeg"/><Relationship Id="rId1" Type="http://schemas.openxmlformats.org/officeDocument/2006/relationships/image" Target="../media/image101.jpeg"/><Relationship Id="rId6" Type="http://schemas.openxmlformats.org/officeDocument/2006/relationships/image" Target="../media/image106.jpeg"/><Relationship Id="rId5" Type="http://schemas.openxmlformats.org/officeDocument/2006/relationships/image" Target="../media/image105.jpeg"/><Relationship Id="rId4" Type="http://schemas.openxmlformats.org/officeDocument/2006/relationships/image" Target="../media/image10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49388</xdr:colOff>
      <xdr:row>5</xdr:row>
      <xdr:rowOff>49388</xdr:rowOff>
    </xdr:from>
    <xdr:to>
      <xdr:col>15</xdr:col>
      <xdr:colOff>1786189</xdr:colOff>
      <xdr:row>13</xdr:row>
      <xdr:rowOff>134938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88" y="3135488"/>
          <a:ext cx="508076" cy="1447625"/>
        </a:xfrm>
        <a:prstGeom prst="rect">
          <a:avLst/>
        </a:prstGeom>
      </xdr:spPr>
    </xdr:pic>
    <xdr:clientData/>
  </xdr:twoCellAnchor>
  <xdr:twoCellAnchor>
    <xdr:from>
      <xdr:col>15</xdr:col>
      <xdr:colOff>49390</xdr:colOff>
      <xdr:row>19</xdr:row>
      <xdr:rowOff>137583</xdr:rowOff>
    </xdr:from>
    <xdr:to>
      <xdr:col>15</xdr:col>
      <xdr:colOff>1781635</xdr:colOff>
      <xdr:row>29</xdr:row>
      <xdr:rowOff>103188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90" y="5614458"/>
          <a:ext cx="513045" cy="1680105"/>
        </a:xfrm>
        <a:prstGeom prst="rect">
          <a:avLst/>
        </a:prstGeom>
      </xdr:spPr>
    </xdr:pic>
    <xdr:clientData/>
  </xdr:twoCellAnchor>
  <xdr:twoCellAnchor>
    <xdr:from>
      <xdr:col>15</xdr:col>
      <xdr:colOff>190501</xdr:colOff>
      <xdr:row>46</xdr:row>
      <xdr:rowOff>1</xdr:rowOff>
    </xdr:from>
    <xdr:to>
      <xdr:col>15</xdr:col>
      <xdr:colOff>1757795</xdr:colOff>
      <xdr:row>55</xdr:row>
      <xdr:rowOff>8665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1" y="12630151"/>
          <a:ext cx="367144" cy="1551714"/>
        </a:xfrm>
        <a:prstGeom prst="rect">
          <a:avLst/>
        </a:prstGeom>
      </xdr:spPr>
    </xdr:pic>
    <xdr:clientData/>
  </xdr:twoCellAnchor>
  <xdr:twoCellAnchor>
    <xdr:from>
      <xdr:col>15</xdr:col>
      <xdr:colOff>349250</xdr:colOff>
      <xdr:row>59</xdr:row>
      <xdr:rowOff>84668</xdr:rowOff>
    </xdr:from>
    <xdr:to>
      <xdr:col>15</xdr:col>
      <xdr:colOff>1471083</xdr:colOff>
      <xdr:row>65</xdr:row>
      <xdr:rowOff>114271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250" y="14943668"/>
          <a:ext cx="216958" cy="1058303"/>
        </a:xfrm>
        <a:prstGeom prst="rect">
          <a:avLst/>
        </a:prstGeom>
      </xdr:spPr>
    </xdr:pic>
    <xdr:clientData/>
  </xdr:twoCellAnchor>
  <xdr:twoCellAnchor>
    <xdr:from>
      <xdr:col>15</xdr:col>
      <xdr:colOff>197235</xdr:colOff>
      <xdr:row>67</xdr:row>
      <xdr:rowOff>63501</xdr:rowOff>
    </xdr:from>
    <xdr:to>
      <xdr:col>15</xdr:col>
      <xdr:colOff>1752984</xdr:colOff>
      <xdr:row>76</xdr:row>
      <xdr:rowOff>12149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235" y="16294101"/>
          <a:ext cx="365124" cy="1491698"/>
        </a:xfrm>
        <a:prstGeom prst="rect">
          <a:avLst/>
        </a:prstGeom>
      </xdr:spPr>
    </xdr:pic>
    <xdr:clientData/>
  </xdr:twoCellAnchor>
  <xdr:twoCellAnchor>
    <xdr:from>
      <xdr:col>15</xdr:col>
      <xdr:colOff>127000</xdr:colOff>
      <xdr:row>82</xdr:row>
      <xdr:rowOff>52916</xdr:rowOff>
    </xdr:from>
    <xdr:to>
      <xdr:col>15</xdr:col>
      <xdr:colOff>1682749</xdr:colOff>
      <xdr:row>91</xdr:row>
      <xdr:rowOff>1563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18855266"/>
          <a:ext cx="431799" cy="1491697"/>
        </a:xfrm>
        <a:prstGeom prst="rect">
          <a:avLst/>
        </a:prstGeom>
      </xdr:spPr>
    </xdr:pic>
    <xdr:clientData/>
  </xdr:twoCellAnchor>
  <xdr:twoCellAnchor>
    <xdr:from>
      <xdr:col>15</xdr:col>
      <xdr:colOff>155222</xdr:colOff>
      <xdr:row>108</xdr:row>
      <xdr:rowOff>134055</xdr:rowOff>
    </xdr:from>
    <xdr:to>
      <xdr:col>15</xdr:col>
      <xdr:colOff>1785054</xdr:colOff>
      <xdr:row>117</xdr:row>
      <xdr:rowOff>145541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222" y="25746780"/>
          <a:ext cx="410632" cy="1554536"/>
        </a:xfrm>
        <a:prstGeom prst="rect">
          <a:avLst/>
        </a:prstGeom>
      </xdr:spPr>
    </xdr:pic>
    <xdr:clientData/>
  </xdr:twoCellAnchor>
  <xdr:twoCellAnchor>
    <xdr:from>
      <xdr:col>15</xdr:col>
      <xdr:colOff>307259</xdr:colOff>
      <xdr:row>120</xdr:row>
      <xdr:rowOff>61454</xdr:rowOff>
    </xdr:from>
    <xdr:to>
      <xdr:col>15</xdr:col>
      <xdr:colOff>1587500</xdr:colOff>
      <xdr:row>126</xdr:row>
      <xdr:rowOff>138023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7259" y="27731579"/>
          <a:ext cx="251541" cy="1105269"/>
        </a:xfrm>
        <a:prstGeom prst="rect">
          <a:avLst/>
        </a:prstGeom>
      </xdr:spPr>
    </xdr:pic>
    <xdr:clientData/>
  </xdr:twoCellAnchor>
  <xdr:twoCellAnchor>
    <xdr:from>
      <xdr:col>15</xdr:col>
      <xdr:colOff>204838</xdr:colOff>
      <xdr:row>130</xdr:row>
      <xdr:rowOff>92177</xdr:rowOff>
    </xdr:from>
    <xdr:to>
      <xdr:col>15</xdr:col>
      <xdr:colOff>1720645</xdr:colOff>
      <xdr:row>141</xdr:row>
      <xdr:rowOff>4069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838" y="29476802"/>
          <a:ext cx="353757" cy="1797842"/>
        </a:xfrm>
        <a:prstGeom prst="rect">
          <a:avLst/>
        </a:prstGeom>
      </xdr:spPr>
    </xdr:pic>
    <xdr:clientData/>
  </xdr:twoCellAnchor>
  <xdr:twoCellAnchor>
    <xdr:from>
      <xdr:col>15</xdr:col>
      <xdr:colOff>184357</xdr:colOff>
      <xdr:row>149</xdr:row>
      <xdr:rowOff>102420</xdr:rowOff>
    </xdr:from>
    <xdr:to>
      <xdr:col>15</xdr:col>
      <xdr:colOff>1509849</xdr:colOff>
      <xdr:row>155</xdr:row>
      <xdr:rowOff>115530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357" y="32744595"/>
          <a:ext cx="372992" cy="1041810"/>
        </a:xfrm>
        <a:prstGeom prst="rect">
          <a:avLst/>
        </a:prstGeom>
      </xdr:spPr>
    </xdr:pic>
    <xdr:clientData/>
  </xdr:twoCellAnchor>
  <xdr:twoCellAnchor>
    <xdr:from>
      <xdr:col>15</xdr:col>
      <xdr:colOff>378952</xdr:colOff>
      <xdr:row>157</xdr:row>
      <xdr:rowOff>71694</xdr:rowOff>
    </xdr:from>
    <xdr:to>
      <xdr:col>15</xdr:col>
      <xdr:colOff>1556774</xdr:colOff>
      <xdr:row>162</xdr:row>
      <xdr:rowOff>139781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952" y="34085469"/>
          <a:ext cx="187222" cy="925337"/>
        </a:xfrm>
        <a:prstGeom prst="rect">
          <a:avLst/>
        </a:prstGeom>
      </xdr:spPr>
    </xdr:pic>
    <xdr:clientData/>
  </xdr:twoCellAnchor>
  <xdr:twoCellAnchor>
    <xdr:from>
      <xdr:col>15</xdr:col>
      <xdr:colOff>256048</xdr:colOff>
      <xdr:row>168</xdr:row>
      <xdr:rowOff>10242</xdr:rowOff>
    </xdr:from>
    <xdr:to>
      <xdr:col>15</xdr:col>
      <xdr:colOff>1761613</xdr:colOff>
      <xdr:row>176</xdr:row>
      <xdr:rowOff>4696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48" y="35909967"/>
          <a:ext cx="305415" cy="1366054"/>
        </a:xfrm>
        <a:prstGeom prst="rect">
          <a:avLst/>
        </a:prstGeom>
      </xdr:spPr>
    </xdr:pic>
    <xdr:clientData/>
  </xdr:twoCellAnchor>
  <xdr:twoCellAnchor>
    <xdr:from>
      <xdr:col>15</xdr:col>
      <xdr:colOff>314437</xdr:colOff>
      <xdr:row>189</xdr:row>
      <xdr:rowOff>51499</xdr:rowOff>
    </xdr:from>
    <xdr:to>
      <xdr:col>15</xdr:col>
      <xdr:colOff>1454005</xdr:colOff>
      <xdr:row>200</xdr:row>
      <xdr:rowOff>79112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437" y="41685274"/>
          <a:ext cx="244218" cy="1913563"/>
        </a:xfrm>
        <a:prstGeom prst="rect">
          <a:avLst/>
        </a:prstGeom>
      </xdr:spPr>
    </xdr:pic>
    <xdr:clientData/>
  </xdr:twoCellAnchor>
  <xdr:twoCellAnchor>
    <xdr:from>
      <xdr:col>15</xdr:col>
      <xdr:colOff>415767</xdr:colOff>
      <xdr:row>202</xdr:row>
      <xdr:rowOff>51954</xdr:rowOff>
    </xdr:from>
    <xdr:to>
      <xdr:col>15</xdr:col>
      <xdr:colOff>1249794</xdr:colOff>
      <xdr:row>207</xdr:row>
      <xdr:rowOff>127288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767" y="43914579"/>
          <a:ext cx="148227" cy="932584"/>
        </a:xfrm>
        <a:prstGeom prst="rect">
          <a:avLst/>
        </a:prstGeom>
      </xdr:spPr>
    </xdr:pic>
    <xdr:clientData/>
  </xdr:twoCellAnchor>
  <xdr:twoCellAnchor>
    <xdr:from>
      <xdr:col>15</xdr:col>
      <xdr:colOff>69960</xdr:colOff>
      <xdr:row>216</xdr:row>
      <xdr:rowOff>51955</xdr:rowOff>
    </xdr:from>
    <xdr:to>
      <xdr:col>15</xdr:col>
      <xdr:colOff>1773733</xdr:colOff>
      <xdr:row>224</xdr:row>
      <xdr:rowOff>77931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960" y="46314880"/>
          <a:ext cx="494098" cy="1397576"/>
        </a:xfrm>
        <a:prstGeom prst="rect">
          <a:avLst/>
        </a:prstGeom>
      </xdr:spPr>
    </xdr:pic>
    <xdr:clientData/>
  </xdr:twoCellAnchor>
  <xdr:twoCellAnchor>
    <xdr:from>
      <xdr:col>15</xdr:col>
      <xdr:colOff>353544</xdr:colOff>
      <xdr:row>230</xdr:row>
      <xdr:rowOff>68677</xdr:rowOff>
    </xdr:from>
    <xdr:to>
      <xdr:col>15</xdr:col>
      <xdr:colOff>1347011</xdr:colOff>
      <xdr:row>237</xdr:row>
      <xdr:rowOff>118135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3544" y="48731902"/>
          <a:ext cx="212417" cy="1249608"/>
        </a:xfrm>
        <a:prstGeom prst="rect">
          <a:avLst/>
        </a:prstGeom>
      </xdr:spPr>
    </xdr:pic>
    <xdr:clientData/>
  </xdr:twoCellAnchor>
  <xdr:twoCellAnchor>
    <xdr:from>
      <xdr:col>15</xdr:col>
      <xdr:colOff>269876</xdr:colOff>
      <xdr:row>270</xdr:row>
      <xdr:rowOff>71438</xdr:rowOff>
    </xdr:from>
    <xdr:to>
      <xdr:col>15</xdr:col>
      <xdr:colOff>1706564</xdr:colOff>
      <xdr:row>284</xdr:row>
      <xdr:rowOff>156002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876" y="63841313"/>
          <a:ext cx="293688" cy="2484864"/>
        </a:xfrm>
        <a:prstGeom prst="rect">
          <a:avLst/>
        </a:prstGeom>
      </xdr:spPr>
    </xdr:pic>
    <xdr:clientData/>
  </xdr:twoCellAnchor>
  <xdr:twoCellAnchor>
    <xdr:from>
      <xdr:col>15</xdr:col>
      <xdr:colOff>264831</xdr:colOff>
      <xdr:row>288</xdr:row>
      <xdr:rowOff>60612</xdr:rowOff>
    </xdr:from>
    <xdr:to>
      <xdr:col>15</xdr:col>
      <xdr:colOff>1528753</xdr:colOff>
      <xdr:row>304</xdr:row>
      <xdr:rowOff>17318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831" y="66916587"/>
          <a:ext cx="301897" cy="2699906"/>
        </a:xfrm>
        <a:prstGeom prst="rect">
          <a:avLst/>
        </a:prstGeom>
      </xdr:spPr>
    </xdr:pic>
    <xdr:clientData/>
  </xdr:twoCellAnchor>
  <xdr:twoCellAnchor>
    <xdr:from>
      <xdr:col>15</xdr:col>
      <xdr:colOff>216477</xdr:colOff>
      <xdr:row>303</xdr:row>
      <xdr:rowOff>126567</xdr:rowOff>
    </xdr:from>
    <xdr:to>
      <xdr:col>15</xdr:col>
      <xdr:colOff>1645227</xdr:colOff>
      <xdr:row>321</xdr:row>
      <xdr:rowOff>95249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477" y="69554292"/>
          <a:ext cx="342900" cy="3054782"/>
        </a:xfrm>
        <a:prstGeom prst="rect">
          <a:avLst/>
        </a:prstGeom>
      </xdr:spPr>
    </xdr:pic>
    <xdr:clientData/>
  </xdr:twoCellAnchor>
  <xdr:twoCellAnchor>
    <xdr:from>
      <xdr:col>15</xdr:col>
      <xdr:colOff>163078</xdr:colOff>
      <xdr:row>330</xdr:row>
      <xdr:rowOff>43296</xdr:rowOff>
    </xdr:from>
    <xdr:to>
      <xdr:col>15</xdr:col>
      <xdr:colOff>1749136</xdr:colOff>
      <xdr:row>353</xdr:row>
      <xdr:rowOff>165020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78" y="74100171"/>
          <a:ext cx="395433" cy="4065074"/>
        </a:xfrm>
        <a:prstGeom prst="rect">
          <a:avLst/>
        </a:prstGeom>
      </xdr:spPr>
    </xdr:pic>
    <xdr:clientData/>
  </xdr:twoCellAnchor>
  <xdr:twoCellAnchor>
    <xdr:from>
      <xdr:col>15</xdr:col>
      <xdr:colOff>341312</xdr:colOff>
      <xdr:row>36</xdr:row>
      <xdr:rowOff>254000</xdr:rowOff>
    </xdr:from>
    <xdr:to>
      <xdr:col>15</xdr:col>
      <xdr:colOff>1358446</xdr:colOff>
      <xdr:row>36</xdr:row>
      <xdr:rowOff>1166813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312" y="8645525"/>
          <a:ext cx="217034" cy="912813"/>
        </a:xfrm>
        <a:prstGeom prst="rect">
          <a:avLst/>
        </a:prstGeom>
      </xdr:spPr>
    </xdr:pic>
    <xdr:clientData/>
  </xdr:twoCellAnchor>
  <xdr:twoCellAnchor>
    <xdr:from>
      <xdr:col>15</xdr:col>
      <xdr:colOff>277812</xdr:colOff>
      <xdr:row>37</xdr:row>
      <xdr:rowOff>47625</xdr:rowOff>
    </xdr:from>
    <xdr:to>
      <xdr:col>15</xdr:col>
      <xdr:colOff>1460499</xdr:colOff>
      <xdr:row>42</xdr:row>
      <xdr:rowOff>103188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9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812" y="9686925"/>
          <a:ext cx="287337" cy="912813"/>
        </a:xfrm>
        <a:prstGeom prst="rect">
          <a:avLst/>
        </a:prstGeom>
      </xdr:spPr>
    </xdr:pic>
    <xdr:clientData/>
  </xdr:twoCellAnchor>
  <xdr:twoCellAnchor>
    <xdr:from>
      <xdr:col>15</xdr:col>
      <xdr:colOff>365125</xdr:colOff>
      <xdr:row>43</xdr:row>
      <xdr:rowOff>7938</xdr:rowOff>
    </xdr:from>
    <xdr:to>
      <xdr:col>15</xdr:col>
      <xdr:colOff>1365250</xdr:colOff>
      <xdr:row>44</xdr:row>
      <xdr:rowOff>497221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9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125" y="10675938"/>
          <a:ext cx="200025" cy="1384633"/>
        </a:xfrm>
        <a:prstGeom prst="rect">
          <a:avLst/>
        </a:prstGeom>
      </xdr:spPr>
    </xdr:pic>
    <xdr:clientData/>
  </xdr:twoCellAnchor>
  <xdr:twoCellAnchor>
    <xdr:from>
      <xdr:col>15</xdr:col>
      <xdr:colOff>380999</xdr:colOff>
      <xdr:row>98</xdr:row>
      <xdr:rowOff>174625</xdr:rowOff>
    </xdr:from>
    <xdr:to>
      <xdr:col>15</xdr:col>
      <xdr:colOff>1398133</xdr:colOff>
      <xdr:row>98</xdr:row>
      <xdr:rowOff>1087438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999" y="21720175"/>
          <a:ext cx="178934" cy="912813"/>
        </a:xfrm>
        <a:prstGeom prst="rect">
          <a:avLst/>
        </a:prstGeom>
      </xdr:spPr>
    </xdr:pic>
    <xdr:clientData/>
  </xdr:twoCellAnchor>
  <xdr:twoCellAnchor>
    <xdr:from>
      <xdr:col>15</xdr:col>
      <xdr:colOff>317499</xdr:colOff>
      <xdr:row>99</xdr:row>
      <xdr:rowOff>39688</xdr:rowOff>
    </xdr:from>
    <xdr:to>
      <xdr:col>15</xdr:col>
      <xdr:colOff>1500186</xdr:colOff>
      <xdr:row>104</xdr:row>
      <xdr:rowOff>95251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499" y="22756813"/>
          <a:ext cx="249237" cy="912813"/>
        </a:xfrm>
        <a:prstGeom prst="rect">
          <a:avLst/>
        </a:prstGeom>
      </xdr:spPr>
    </xdr:pic>
    <xdr:clientData/>
  </xdr:twoCellAnchor>
  <xdr:twoCellAnchor>
    <xdr:from>
      <xdr:col>15</xdr:col>
      <xdr:colOff>412750</xdr:colOff>
      <xdr:row>105</xdr:row>
      <xdr:rowOff>39688</xdr:rowOff>
    </xdr:from>
    <xdr:to>
      <xdr:col>15</xdr:col>
      <xdr:colOff>1412875</xdr:colOff>
      <xdr:row>106</xdr:row>
      <xdr:rowOff>576596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00000000-0008-0000-09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750" y="23785513"/>
          <a:ext cx="152400" cy="1384633"/>
        </a:xfrm>
        <a:prstGeom prst="rect">
          <a:avLst/>
        </a:prstGeom>
      </xdr:spPr>
    </xdr:pic>
    <xdr:clientData/>
  </xdr:twoCellAnchor>
  <xdr:twoCellAnchor>
    <xdr:from>
      <xdr:col>15</xdr:col>
      <xdr:colOff>373060</xdr:colOff>
      <xdr:row>183</xdr:row>
      <xdr:rowOff>87313</xdr:rowOff>
    </xdr:from>
    <xdr:to>
      <xdr:col>15</xdr:col>
      <xdr:colOff>1309685</xdr:colOff>
      <xdr:row>184</xdr:row>
      <xdr:rowOff>661848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00000000-0008-0000-09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3060" y="38558788"/>
          <a:ext cx="193675" cy="1279385"/>
        </a:xfrm>
        <a:prstGeom prst="rect">
          <a:avLst/>
        </a:prstGeom>
      </xdr:spPr>
    </xdr:pic>
    <xdr:clientData/>
  </xdr:twoCellAnchor>
  <xdr:twoCellAnchor>
    <xdr:from>
      <xdr:col>15</xdr:col>
      <xdr:colOff>309562</xdr:colOff>
      <xdr:row>185</xdr:row>
      <xdr:rowOff>23812</xdr:rowOff>
    </xdr:from>
    <xdr:to>
      <xdr:col>15</xdr:col>
      <xdr:colOff>1563686</xdr:colOff>
      <xdr:row>186</xdr:row>
      <xdr:rowOff>594440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9562" y="39904987"/>
          <a:ext cx="253999" cy="1275478"/>
        </a:xfrm>
        <a:prstGeom prst="rect">
          <a:avLst/>
        </a:prstGeom>
      </xdr:spPr>
    </xdr:pic>
    <xdr:clientData/>
  </xdr:twoCellAnchor>
  <xdr:twoCellAnchor>
    <xdr:from>
      <xdr:col>15</xdr:col>
      <xdr:colOff>476251</xdr:colOff>
      <xdr:row>238</xdr:row>
      <xdr:rowOff>113367</xdr:rowOff>
    </xdr:from>
    <xdr:to>
      <xdr:col>15</xdr:col>
      <xdr:colOff>1354797</xdr:colOff>
      <xdr:row>240</xdr:row>
      <xdr:rowOff>422133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09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1" y="50148192"/>
          <a:ext cx="87971" cy="1394616"/>
        </a:xfrm>
        <a:prstGeom prst="rect">
          <a:avLst/>
        </a:prstGeom>
      </xdr:spPr>
    </xdr:pic>
    <xdr:clientData/>
  </xdr:twoCellAnchor>
  <xdr:twoCellAnchor>
    <xdr:from>
      <xdr:col>15</xdr:col>
      <xdr:colOff>206375</xdr:colOff>
      <xdr:row>241</xdr:row>
      <xdr:rowOff>47626</xdr:rowOff>
    </xdr:from>
    <xdr:to>
      <xdr:col>15</xdr:col>
      <xdr:colOff>1640342</xdr:colOff>
      <xdr:row>241</xdr:row>
      <xdr:rowOff>1111250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0000000-0008-0000-09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375" y="51711226"/>
          <a:ext cx="357642" cy="1063624"/>
        </a:xfrm>
        <a:prstGeom prst="rect">
          <a:avLst/>
        </a:prstGeom>
      </xdr:spPr>
    </xdr:pic>
    <xdr:clientData/>
  </xdr:twoCellAnchor>
  <xdr:twoCellAnchor>
    <xdr:from>
      <xdr:col>15</xdr:col>
      <xdr:colOff>47625</xdr:colOff>
      <xdr:row>245</xdr:row>
      <xdr:rowOff>7940</xdr:rowOff>
    </xdr:from>
    <xdr:to>
      <xdr:col>15</xdr:col>
      <xdr:colOff>1732327</xdr:colOff>
      <xdr:row>251</xdr:row>
      <xdr:rowOff>127002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9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53319365"/>
          <a:ext cx="513127" cy="1147762"/>
        </a:xfrm>
        <a:prstGeom prst="rect">
          <a:avLst/>
        </a:prstGeom>
      </xdr:spPr>
    </xdr:pic>
    <xdr:clientData/>
  </xdr:twoCellAnchor>
  <xdr:twoCellAnchor>
    <xdr:from>
      <xdr:col>15</xdr:col>
      <xdr:colOff>84427</xdr:colOff>
      <xdr:row>256</xdr:row>
      <xdr:rowOff>31749</xdr:rowOff>
    </xdr:from>
    <xdr:to>
      <xdr:col>15</xdr:col>
      <xdr:colOff>1783051</xdr:colOff>
      <xdr:row>258</xdr:row>
      <xdr:rowOff>1273968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9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4427" y="55638699"/>
          <a:ext cx="479424" cy="2413794"/>
        </a:xfrm>
        <a:prstGeom prst="rect">
          <a:avLst/>
        </a:prstGeom>
      </xdr:spPr>
    </xdr:pic>
    <xdr:clientData/>
  </xdr:twoCellAnchor>
  <xdr:twoCellAnchor>
    <xdr:from>
      <xdr:col>15</xdr:col>
      <xdr:colOff>73603</xdr:colOff>
      <xdr:row>260</xdr:row>
      <xdr:rowOff>228744</xdr:rowOff>
    </xdr:from>
    <xdr:to>
      <xdr:col>15</xdr:col>
      <xdr:colOff>1800669</xdr:colOff>
      <xdr:row>268</xdr:row>
      <xdr:rowOff>1039092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09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603" y="58807494"/>
          <a:ext cx="488816" cy="4553673"/>
        </a:xfrm>
        <a:prstGeom prst="rect">
          <a:avLst/>
        </a:prstGeom>
      </xdr:spPr>
    </xdr:pic>
    <xdr:clientData/>
  </xdr:twoCellAnchor>
  <xdr:twoCellAnchor>
    <xdr:from>
      <xdr:col>15</xdr:col>
      <xdr:colOff>112569</xdr:colOff>
      <xdr:row>376</xdr:row>
      <xdr:rowOff>147203</xdr:rowOff>
    </xdr:from>
    <xdr:to>
      <xdr:col>15</xdr:col>
      <xdr:colOff>1731819</xdr:colOff>
      <xdr:row>399</xdr:row>
      <xdr:rowOff>102374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00000000-0008-0000-09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569" y="81747878"/>
          <a:ext cx="447675" cy="3898521"/>
        </a:xfrm>
        <a:prstGeom prst="rect">
          <a:avLst/>
        </a:prstGeom>
      </xdr:spPr>
    </xdr:pic>
    <xdr:clientData/>
  </xdr:twoCellAnchor>
  <xdr:twoCellAnchor>
    <xdr:from>
      <xdr:col>15</xdr:col>
      <xdr:colOff>34637</xdr:colOff>
      <xdr:row>417</xdr:row>
      <xdr:rowOff>129887</xdr:rowOff>
    </xdr:from>
    <xdr:to>
      <xdr:col>15</xdr:col>
      <xdr:colOff>1766456</xdr:colOff>
      <xdr:row>418</xdr:row>
      <xdr:rowOff>666750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09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37" y="88760012"/>
          <a:ext cx="531669" cy="12893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49388</xdr:colOff>
      <xdr:row>4</xdr:row>
      <xdr:rowOff>49388</xdr:rowOff>
    </xdr:from>
    <xdr:to>
      <xdr:col>13</xdr:col>
      <xdr:colOff>1795566</xdr:colOff>
      <xdr:row>12</xdr:row>
      <xdr:rowOff>142875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988" y="2849738"/>
          <a:ext cx="1746178" cy="1455562"/>
        </a:xfrm>
        <a:prstGeom prst="rect">
          <a:avLst/>
        </a:prstGeom>
      </xdr:spPr>
    </xdr:pic>
    <xdr:clientData/>
  </xdr:twoCellAnchor>
  <xdr:twoCellAnchor>
    <xdr:from>
      <xdr:col>13</xdr:col>
      <xdr:colOff>160516</xdr:colOff>
      <xdr:row>18</xdr:row>
      <xdr:rowOff>137583</xdr:rowOff>
    </xdr:from>
    <xdr:to>
      <xdr:col>13</xdr:col>
      <xdr:colOff>1754188</xdr:colOff>
      <xdr:row>28</xdr:row>
      <xdr:rowOff>166483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704" y="5376333"/>
          <a:ext cx="1593672" cy="1775150"/>
        </a:xfrm>
        <a:prstGeom prst="rect">
          <a:avLst/>
        </a:prstGeom>
      </xdr:spPr>
    </xdr:pic>
    <xdr:clientData/>
  </xdr:twoCellAnchor>
  <xdr:twoCellAnchor>
    <xdr:from>
      <xdr:col>13</xdr:col>
      <xdr:colOff>190501</xdr:colOff>
      <xdr:row>45</xdr:row>
      <xdr:rowOff>1</xdr:rowOff>
    </xdr:from>
    <xdr:to>
      <xdr:col>13</xdr:col>
      <xdr:colOff>1820333</xdr:colOff>
      <xdr:row>54</xdr:row>
      <xdr:rowOff>8663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851" y="9537701"/>
          <a:ext cx="1629832" cy="1551713"/>
        </a:xfrm>
        <a:prstGeom prst="rect">
          <a:avLst/>
        </a:prstGeom>
      </xdr:spPr>
    </xdr:pic>
    <xdr:clientData/>
  </xdr:twoCellAnchor>
  <xdr:twoCellAnchor>
    <xdr:from>
      <xdr:col>13</xdr:col>
      <xdr:colOff>349250</xdr:colOff>
      <xdr:row>58</xdr:row>
      <xdr:rowOff>84668</xdr:rowOff>
    </xdr:from>
    <xdr:to>
      <xdr:col>13</xdr:col>
      <xdr:colOff>1471083</xdr:colOff>
      <xdr:row>64</xdr:row>
      <xdr:rowOff>114270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" y="11851218"/>
          <a:ext cx="1121833" cy="1058302"/>
        </a:xfrm>
        <a:prstGeom prst="rect">
          <a:avLst/>
        </a:prstGeom>
      </xdr:spPr>
    </xdr:pic>
    <xdr:clientData/>
  </xdr:twoCellAnchor>
  <xdr:twoCellAnchor>
    <xdr:from>
      <xdr:col>13</xdr:col>
      <xdr:colOff>275167</xdr:colOff>
      <xdr:row>66</xdr:row>
      <xdr:rowOff>63501</xdr:rowOff>
    </xdr:from>
    <xdr:to>
      <xdr:col>13</xdr:col>
      <xdr:colOff>1830916</xdr:colOff>
      <xdr:row>75</xdr:row>
      <xdr:rowOff>12147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517" y="13201651"/>
          <a:ext cx="1555749" cy="1491697"/>
        </a:xfrm>
        <a:prstGeom prst="rect">
          <a:avLst/>
        </a:prstGeom>
      </xdr:spPr>
    </xdr:pic>
    <xdr:clientData/>
  </xdr:twoCellAnchor>
  <xdr:twoCellAnchor>
    <xdr:from>
      <xdr:col>13</xdr:col>
      <xdr:colOff>127000</xdr:colOff>
      <xdr:row>81</xdr:row>
      <xdr:rowOff>52916</xdr:rowOff>
    </xdr:from>
    <xdr:to>
      <xdr:col>13</xdr:col>
      <xdr:colOff>1682749</xdr:colOff>
      <xdr:row>90</xdr:row>
      <xdr:rowOff>1562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350" y="15762816"/>
          <a:ext cx="1555749" cy="1491697"/>
        </a:xfrm>
        <a:prstGeom prst="rect">
          <a:avLst/>
        </a:prstGeom>
      </xdr:spPr>
    </xdr:pic>
    <xdr:clientData/>
  </xdr:twoCellAnchor>
  <xdr:twoCellAnchor>
    <xdr:from>
      <xdr:col>13</xdr:col>
      <xdr:colOff>107597</xdr:colOff>
      <xdr:row>106</xdr:row>
      <xdr:rowOff>118180</xdr:rowOff>
    </xdr:from>
    <xdr:to>
      <xdr:col>13</xdr:col>
      <xdr:colOff>1737429</xdr:colOff>
      <xdr:row>115</xdr:row>
      <xdr:rowOff>129664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785" y="25922993"/>
          <a:ext cx="1629832" cy="1583109"/>
        </a:xfrm>
        <a:prstGeom prst="rect">
          <a:avLst/>
        </a:prstGeom>
      </xdr:spPr>
    </xdr:pic>
    <xdr:clientData/>
  </xdr:twoCellAnchor>
  <xdr:twoCellAnchor>
    <xdr:from>
      <xdr:col>13</xdr:col>
      <xdr:colOff>307259</xdr:colOff>
      <xdr:row>119</xdr:row>
      <xdr:rowOff>61454</xdr:rowOff>
    </xdr:from>
    <xdr:to>
      <xdr:col>13</xdr:col>
      <xdr:colOff>1587500</xdr:colOff>
      <xdr:row>125</xdr:row>
      <xdr:rowOff>138021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8609" y="22629354"/>
          <a:ext cx="1280241" cy="1105268"/>
        </a:xfrm>
        <a:prstGeom prst="rect">
          <a:avLst/>
        </a:prstGeom>
      </xdr:spPr>
    </xdr:pic>
    <xdr:clientData/>
  </xdr:twoCellAnchor>
  <xdr:twoCellAnchor>
    <xdr:from>
      <xdr:col>13</xdr:col>
      <xdr:colOff>204838</xdr:colOff>
      <xdr:row>129</xdr:row>
      <xdr:rowOff>92177</xdr:rowOff>
    </xdr:from>
    <xdr:to>
      <xdr:col>13</xdr:col>
      <xdr:colOff>1720645</xdr:colOff>
      <xdr:row>140</xdr:row>
      <xdr:rowOff>4070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6188" y="24374577"/>
          <a:ext cx="1515807" cy="1797842"/>
        </a:xfrm>
        <a:prstGeom prst="rect">
          <a:avLst/>
        </a:prstGeom>
      </xdr:spPr>
    </xdr:pic>
    <xdr:clientData/>
  </xdr:twoCellAnchor>
  <xdr:twoCellAnchor>
    <xdr:from>
      <xdr:col>13</xdr:col>
      <xdr:colOff>184357</xdr:colOff>
      <xdr:row>148</xdr:row>
      <xdr:rowOff>102420</xdr:rowOff>
    </xdr:from>
    <xdr:to>
      <xdr:col>13</xdr:col>
      <xdr:colOff>1509849</xdr:colOff>
      <xdr:row>154</xdr:row>
      <xdr:rowOff>115530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707" y="27642370"/>
          <a:ext cx="1325492" cy="1041810"/>
        </a:xfrm>
        <a:prstGeom prst="rect">
          <a:avLst/>
        </a:prstGeom>
      </xdr:spPr>
    </xdr:pic>
    <xdr:clientData/>
  </xdr:twoCellAnchor>
  <xdr:twoCellAnchor>
    <xdr:from>
      <xdr:col>13</xdr:col>
      <xdr:colOff>378952</xdr:colOff>
      <xdr:row>156</xdr:row>
      <xdr:rowOff>71694</xdr:rowOff>
    </xdr:from>
    <xdr:to>
      <xdr:col>13</xdr:col>
      <xdr:colOff>1556774</xdr:colOff>
      <xdr:row>161</xdr:row>
      <xdr:rowOff>139781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302" y="28983244"/>
          <a:ext cx="1177822" cy="925337"/>
        </a:xfrm>
        <a:prstGeom prst="rect">
          <a:avLst/>
        </a:prstGeom>
      </xdr:spPr>
    </xdr:pic>
    <xdr:clientData/>
  </xdr:twoCellAnchor>
  <xdr:twoCellAnchor>
    <xdr:from>
      <xdr:col>13</xdr:col>
      <xdr:colOff>256048</xdr:colOff>
      <xdr:row>167</xdr:row>
      <xdr:rowOff>10242</xdr:rowOff>
    </xdr:from>
    <xdr:to>
      <xdr:col>13</xdr:col>
      <xdr:colOff>1761613</xdr:colOff>
      <xdr:row>175</xdr:row>
      <xdr:rowOff>4698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7398" y="30807742"/>
          <a:ext cx="1505565" cy="1366055"/>
        </a:xfrm>
        <a:prstGeom prst="rect">
          <a:avLst/>
        </a:prstGeom>
      </xdr:spPr>
    </xdr:pic>
    <xdr:clientData/>
  </xdr:twoCellAnchor>
  <xdr:twoCellAnchor>
    <xdr:from>
      <xdr:col>13</xdr:col>
      <xdr:colOff>71694</xdr:colOff>
      <xdr:row>187</xdr:row>
      <xdr:rowOff>51210</xdr:rowOff>
    </xdr:from>
    <xdr:to>
      <xdr:col>13</xdr:col>
      <xdr:colOff>1019175</xdr:colOff>
      <xdr:row>196</xdr:row>
      <xdr:rowOff>100389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294" y="34217385"/>
          <a:ext cx="947481" cy="1592229"/>
        </a:xfrm>
        <a:prstGeom prst="rect">
          <a:avLst/>
        </a:prstGeom>
      </xdr:spPr>
    </xdr:pic>
    <xdr:clientData/>
  </xdr:twoCellAnchor>
  <xdr:twoCellAnchor>
    <xdr:from>
      <xdr:col>13</xdr:col>
      <xdr:colOff>496905</xdr:colOff>
      <xdr:row>197</xdr:row>
      <xdr:rowOff>76200</xdr:rowOff>
    </xdr:from>
    <xdr:to>
      <xdr:col>13</xdr:col>
      <xdr:colOff>1669007</xdr:colOff>
      <xdr:row>205</xdr:row>
      <xdr:rowOff>9526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6505" y="35956875"/>
          <a:ext cx="1172102" cy="1304926"/>
        </a:xfrm>
        <a:prstGeom prst="rect">
          <a:avLst/>
        </a:prstGeom>
      </xdr:spPr>
    </xdr:pic>
    <xdr:clientData/>
  </xdr:twoCellAnchor>
  <xdr:twoCellAnchor>
    <xdr:from>
      <xdr:col>13</xdr:col>
      <xdr:colOff>33593</xdr:colOff>
      <xdr:row>209</xdr:row>
      <xdr:rowOff>114301</xdr:rowOff>
    </xdr:from>
    <xdr:to>
      <xdr:col>13</xdr:col>
      <xdr:colOff>1798074</xdr:colOff>
      <xdr:row>218</xdr:row>
      <xdr:rowOff>19539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3193" y="38052376"/>
          <a:ext cx="1764481" cy="1448288"/>
        </a:xfrm>
        <a:prstGeom prst="rect">
          <a:avLst/>
        </a:prstGeom>
      </xdr:spPr>
    </xdr:pic>
    <xdr:clientData/>
  </xdr:twoCellAnchor>
  <xdr:twoCellAnchor>
    <xdr:from>
      <xdr:col>13</xdr:col>
      <xdr:colOff>408962</xdr:colOff>
      <xdr:row>229</xdr:row>
      <xdr:rowOff>50493</xdr:rowOff>
    </xdr:from>
    <xdr:to>
      <xdr:col>13</xdr:col>
      <xdr:colOff>1402429</xdr:colOff>
      <xdr:row>236</xdr:row>
      <xdr:rowOff>98219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8562" y="41417568"/>
          <a:ext cx="993467" cy="1247876"/>
        </a:xfrm>
        <a:prstGeom prst="rect">
          <a:avLst/>
        </a:prstGeom>
      </xdr:spPr>
    </xdr:pic>
    <xdr:clientData/>
  </xdr:twoCellAnchor>
  <xdr:twoCellAnchor>
    <xdr:from>
      <xdr:col>13</xdr:col>
      <xdr:colOff>269876</xdr:colOff>
      <xdr:row>269</xdr:row>
      <xdr:rowOff>71438</xdr:rowOff>
    </xdr:from>
    <xdr:to>
      <xdr:col>13</xdr:col>
      <xdr:colOff>1706564</xdr:colOff>
      <xdr:row>283</xdr:row>
      <xdr:rowOff>156002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226" y="48528288"/>
          <a:ext cx="1436688" cy="2484864"/>
        </a:xfrm>
        <a:prstGeom prst="rect">
          <a:avLst/>
        </a:prstGeom>
      </xdr:spPr>
    </xdr:pic>
    <xdr:clientData/>
  </xdr:twoCellAnchor>
  <xdr:twoCellAnchor>
    <xdr:from>
      <xdr:col>13</xdr:col>
      <xdr:colOff>48099</xdr:colOff>
      <xdr:row>285</xdr:row>
      <xdr:rowOff>111126</xdr:rowOff>
    </xdr:from>
    <xdr:to>
      <xdr:col>13</xdr:col>
      <xdr:colOff>1782502</xdr:colOff>
      <xdr:row>307</xdr:row>
      <xdr:rowOff>168276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449" y="51311176"/>
          <a:ext cx="1734403" cy="3829050"/>
        </a:xfrm>
        <a:prstGeom prst="rect">
          <a:avLst/>
        </a:prstGeom>
      </xdr:spPr>
    </xdr:pic>
    <xdr:clientData/>
  </xdr:twoCellAnchor>
  <xdr:twoCellAnchor>
    <xdr:from>
      <xdr:col>13</xdr:col>
      <xdr:colOff>39687</xdr:colOff>
      <xdr:row>311</xdr:row>
      <xdr:rowOff>47625</xdr:rowOff>
    </xdr:from>
    <xdr:to>
      <xdr:col>13</xdr:col>
      <xdr:colOff>1746250</xdr:colOff>
      <xdr:row>331</xdr:row>
      <xdr:rowOff>152400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687" y="71334313"/>
          <a:ext cx="1706563" cy="3597275"/>
        </a:xfrm>
        <a:prstGeom prst="rect">
          <a:avLst/>
        </a:prstGeom>
      </xdr:spPr>
    </xdr:pic>
    <xdr:clientData/>
  </xdr:twoCellAnchor>
  <xdr:twoCellAnchor>
    <xdr:from>
      <xdr:col>13</xdr:col>
      <xdr:colOff>55562</xdr:colOff>
      <xdr:row>344</xdr:row>
      <xdr:rowOff>1</xdr:rowOff>
    </xdr:from>
    <xdr:to>
      <xdr:col>13</xdr:col>
      <xdr:colOff>1738726</xdr:colOff>
      <xdr:row>372</xdr:row>
      <xdr:rowOff>158751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" y="77049314"/>
          <a:ext cx="1683164" cy="5048250"/>
        </a:xfrm>
        <a:prstGeom prst="rect">
          <a:avLst/>
        </a:prstGeom>
      </xdr:spPr>
    </xdr:pic>
    <xdr:clientData/>
  </xdr:twoCellAnchor>
  <xdr:twoCellAnchor>
    <xdr:from>
      <xdr:col>13</xdr:col>
      <xdr:colOff>396875</xdr:colOff>
      <xdr:row>35</xdr:row>
      <xdr:rowOff>247650</xdr:rowOff>
    </xdr:from>
    <xdr:to>
      <xdr:col>13</xdr:col>
      <xdr:colOff>1414009</xdr:colOff>
      <xdr:row>35</xdr:row>
      <xdr:rowOff>1160463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00000000-0008-0000-0A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6475" y="8353425"/>
          <a:ext cx="1017134" cy="912813"/>
        </a:xfrm>
        <a:prstGeom prst="rect">
          <a:avLst/>
        </a:prstGeom>
      </xdr:spPr>
    </xdr:pic>
    <xdr:clientData/>
  </xdr:twoCellAnchor>
  <xdr:twoCellAnchor>
    <xdr:from>
      <xdr:col>13</xdr:col>
      <xdr:colOff>333375</xdr:colOff>
      <xdr:row>36</xdr:row>
      <xdr:rowOff>39688</xdr:rowOff>
    </xdr:from>
    <xdr:to>
      <xdr:col>13</xdr:col>
      <xdr:colOff>1516062</xdr:colOff>
      <xdr:row>41</xdr:row>
      <xdr:rowOff>111126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975" y="9393238"/>
          <a:ext cx="1182687" cy="928688"/>
        </a:xfrm>
        <a:prstGeom prst="rect">
          <a:avLst/>
        </a:prstGeom>
      </xdr:spPr>
    </xdr:pic>
    <xdr:clientData/>
  </xdr:twoCellAnchor>
  <xdr:twoCellAnchor>
    <xdr:from>
      <xdr:col>13</xdr:col>
      <xdr:colOff>420688</xdr:colOff>
      <xdr:row>42</xdr:row>
      <xdr:rowOff>19051</xdr:rowOff>
    </xdr:from>
    <xdr:to>
      <xdr:col>13</xdr:col>
      <xdr:colOff>1420813</xdr:colOff>
      <xdr:row>43</xdr:row>
      <xdr:rowOff>481346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0288" y="10401301"/>
          <a:ext cx="1000125" cy="1386220"/>
        </a:xfrm>
        <a:prstGeom prst="rect">
          <a:avLst/>
        </a:prstGeom>
      </xdr:spPr>
    </xdr:pic>
    <xdr:clientData/>
  </xdr:twoCellAnchor>
  <xdr:twoCellAnchor>
    <xdr:from>
      <xdr:col>13</xdr:col>
      <xdr:colOff>377825</xdr:colOff>
      <xdr:row>97</xdr:row>
      <xdr:rowOff>142875</xdr:rowOff>
    </xdr:from>
    <xdr:to>
      <xdr:col>13</xdr:col>
      <xdr:colOff>1394959</xdr:colOff>
      <xdr:row>97</xdr:row>
      <xdr:rowOff>1055688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425" y="21459825"/>
          <a:ext cx="1017134" cy="912813"/>
        </a:xfrm>
        <a:prstGeom prst="rect">
          <a:avLst/>
        </a:prstGeom>
      </xdr:spPr>
    </xdr:pic>
    <xdr:clientData/>
  </xdr:twoCellAnchor>
  <xdr:twoCellAnchor>
    <xdr:from>
      <xdr:col>13</xdr:col>
      <xdr:colOff>314325</xdr:colOff>
      <xdr:row>98</xdr:row>
      <xdr:rowOff>39688</xdr:rowOff>
    </xdr:from>
    <xdr:to>
      <xdr:col>13</xdr:col>
      <xdr:colOff>1497012</xdr:colOff>
      <xdr:row>103</xdr:row>
      <xdr:rowOff>111126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3925" y="22499638"/>
          <a:ext cx="1182687" cy="928688"/>
        </a:xfrm>
        <a:prstGeom prst="rect">
          <a:avLst/>
        </a:prstGeom>
      </xdr:spPr>
    </xdr:pic>
    <xdr:clientData/>
  </xdr:twoCellAnchor>
  <xdr:twoCellAnchor>
    <xdr:from>
      <xdr:col>13</xdr:col>
      <xdr:colOff>420688</xdr:colOff>
      <xdr:row>104</xdr:row>
      <xdr:rowOff>76201</xdr:rowOff>
    </xdr:from>
    <xdr:to>
      <xdr:col>13</xdr:col>
      <xdr:colOff>1420813</xdr:colOff>
      <xdr:row>105</xdr:row>
      <xdr:rowOff>452771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0000000-0008-0000-0A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0288" y="23564851"/>
          <a:ext cx="1000125" cy="1386220"/>
        </a:xfrm>
        <a:prstGeom prst="rect">
          <a:avLst/>
        </a:prstGeom>
      </xdr:spPr>
    </xdr:pic>
    <xdr:clientData/>
  </xdr:twoCellAnchor>
  <xdr:twoCellAnchor>
    <xdr:from>
      <xdr:col>13</xdr:col>
      <xdr:colOff>358773</xdr:colOff>
      <xdr:row>182</xdr:row>
      <xdr:rowOff>266700</xdr:rowOff>
    </xdr:from>
    <xdr:to>
      <xdr:col>13</xdr:col>
      <xdr:colOff>1295398</xdr:colOff>
      <xdr:row>183</xdr:row>
      <xdr:rowOff>766622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8373" y="38804850"/>
          <a:ext cx="936625" cy="1280972"/>
        </a:xfrm>
        <a:prstGeom prst="rect">
          <a:avLst/>
        </a:prstGeom>
      </xdr:spPr>
    </xdr:pic>
    <xdr:clientData/>
  </xdr:twoCellAnchor>
  <xdr:twoCellAnchor>
    <xdr:from>
      <xdr:col>13</xdr:col>
      <xdr:colOff>295275</xdr:colOff>
      <xdr:row>184</xdr:row>
      <xdr:rowOff>53974</xdr:rowOff>
    </xdr:from>
    <xdr:to>
      <xdr:col>13</xdr:col>
      <xdr:colOff>1549399</xdr:colOff>
      <xdr:row>185</xdr:row>
      <xdr:rowOff>549989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875" y="40154224"/>
          <a:ext cx="1254124" cy="1277065"/>
        </a:xfrm>
        <a:prstGeom prst="rect">
          <a:avLst/>
        </a:prstGeom>
      </xdr:spPr>
    </xdr:pic>
    <xdr:clientData/>
  </xdr:twoCellAnchor>
  <xdr:twoCellAnchor>
    <xdr:from>
      <xdr:col>13</xdr:col>
      <xdr:colOff>585786</xdr:colOff>
      <xdr:row>237</xdr:row>
      <xdr:rowOff>304800</xdr:rowOff>
    </xdr:from>
    <xdr:to>
      <xdr:col>13</xdr:col>
      <xdr:colOff>1345271</xdr:colOff>
      <xdr:row>239</xdr:row>
      <xdr:rowOff>474663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5386" y="50711100"/>
          <a:ext cx="759485" cy="1198563"/>
        </a:xfrm>
        <a:prstGeom prst="rect">
          <a:avLst/>
        </a:prstGeom>
      </xdr:spPr>
    </xdr:pic>
    <xdr:clientData/>
  </xdr:twoCellAnchor>
  <xdr:twoCellAnchor>
    <xdr:from>
      <xdr:col>13</xdr:col>
      <xdr:colOff>196850</xdr:colOff>
      <xdr:row>240</xdr:row>
      <xdr:rowOff>47626</xdr:rowOff>
    </xdr:from>
    <xdr:to>
      <xdr:col>13</xdr:col>
      <xdr:colOff>1630817</xdr:colOff>
      <xdr:row>240</xdr:row>
      <xdr:rowOff>1178006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450" y="51996976"/>
          <a:ext cx="1433967" cy="1130380"/>
        </a:xfrm>
        <a:prstGeom prst="rect">
          <a:avLst/>
        </a:prstGeom>
      </xdr:spPr>
    </xdr:pic>
    <xdr:clientData/>
  </xdr:twoCellAnchor>
  <xdr:twoCellAnchor>
    <xdr:from>
      <xdr:col>13</xdr:col>
      <xdr:colOff>38100</xdr:colOff>
      <xdr:row>242</xdr:row>
      <xdr:rowOff>152402</xdr:rowOff>
    </xdr:from>
    <xdr:to>
      <xdr:col>13</xdr:col>
      <xdr:colOff>1722802</xdr:colOff>
      <xdr:row>249</xdr:row>
      <xdr:rowOff>119064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53616227"/>
          <a:ext cx="1684702" cy="1166812"/>
        </a:xfrm>
        <a:prstGeom prst="rect">
          <a:avLst/>
        </a:prstGeom>
      </xdr:spPr>
    </xdr:pic>
    <xdr:clientData/>
  </xdr:twoCellAnchor>
  <xdr:twoCellAnchor>
    <xdr:from>
      <xdr:col>13</xdr:col>
      <xdr:colOff>76200</xdr:colOff>
      <xdr:row>255</xdr:row>
      <xdr:rowOff>142875</xdr:rowOff>
    </xdr:from>
    <xdr:to>
      <xdr:col>13</xdr:col>
      <xdr:colOff>1774824</xdr:colOff>
      <xdr:row>257</xdr:row>
      <xdr:rowOff>1362073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85800" y="56292750"/>
          <a:ext cx="1698624" cy="2476498"/>
        </a:xfrm>
        <a:prstGeom prst="rect">
          <a:avLst/>
        </a:prstGeom>
      </xdr:spPr>
    </xdr:pic>
    <xdr:clientData/>
  </xdr:twoCellAnchor>
  <xdr:twoCellAnchor>
    <xdr:from>
      <xdr:col>13</xdr:col>
      <xdr:colOff>38100</xdr:colOff>
      <xdr:row>259</xdr:row>
      <xdr:rowOff>276225</xdr:rowOff>
    </xdr:from>
    <xdr:to>
      <xdr:col>13</xdr:col>
      <xdr:colOff>1790481</xdr:colOff>
      <xdr:row>267</xdr:row>
      <xdr:rowOff>875725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47700" y="59388375"/>
          <a:ext cx="1752381" cy="4600000"/>
        </a:xfrm>
        <a:prstGeom prst="rect">
          <a:avLst/>
        </a:prstGeom>
      </xdr:spPr>
    </xdr:pic>
    <xdr:clientData/>
  </xdr:twoCellAnchor>
  <xdr:twoCellAnchor>
    <xdr:from>
      <xdr:col>13</xdr:col>
      <xdr:colOff>214313</xdr:colOff>
      <xdr:row>375</xdr:row>
      <xdr:rowOff>63502</xdr:rowOff>
    </xdr:from>
    <xdr:to>
      <xdr:col>13</xdr:col>
      <xdr:colOff>1674813</xdr:colOff>
      <xdr:row>395</xdr:row>
      <xdr:rowOff>39688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1" y="84383565"/>
          <a:ext cx="1460500" cy="3468686"/>
        </a:xfrm>
        <a:prstGeom prst="rect">
          <a:avLst/>
        </a:prstGeom>
      </xdr:spPr>
    </xdr:pic>
    <xdr:clientData/>
  </xdr:twoCellAnchor>
  <xdr:twoCellAnchor>
    <xdr:from>
      <xdr:col>13</xdr:col>
      <xdr:colOff>71437</xdr:colOff>
      <xdr:row>416</xdr:row>
      <xdr:rowOff>39688</xdr:rowOff>
    </xdr:from>
    <xdr:to>
      <xdr:col>13</xdr:col>
      <xdr:colOff>1801812</xdr:colOff>
      <xdr:row>417</xdr:row>
      <xdr:rowOff>738186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" y="91519376"/>
          <a:ext cx="1730375" cy="14684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428</xdr:row>
      <xdr:rowOff>0</xdr:rowOff>
    </xdr:from>
    <xdr:to>
      <xdr:col>1</xdr:col>
      <xdr:colOff>76200</xdr:colOff>
      <xdr:row>429</xdr:row>
      <xdr:rowOff>22225</xdr:rowOff>
    </xdr:to>
    <xdr:sp macro="" textlink="">
      <xdr:nvSpPr>
        <xdr:cNvPr id="2" name="Text Box 63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SpPr txBox="1">
          <a:spLocks noChangeArrowheads="1"/>
        </xdr:cNvSpPr>
      </xdr:nvSpPr>
      <xdr:spPr bwMode="auto">
        <a:xfrm>
          <a:off x="800100" y="4495800"/>
          <a:ext cx="76200" cy="2252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twoCellAnchor>
  <xdr:oneCellAnchor>
    <xdr:from>
      <xdr:col>1</xdr:col>
      <xdr:colOff>0</xdr:colOff>
      <xdr:row>791</xdr:row>
      <xdr:rowOff>0</xdr:rowOff>
    </xdr:from>
    <xdr:ext cx="76200" cy="228600"/>
    <xdr:sp macro="" textlink="">
      <xdr:nvSpPr>
        <xdr:cNvPr id="3" name="Text Box 63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SpPr txBox="1">
          <a:spLocks noChangeArrowheads="1"/>
        </xdr:cNvSpPr>
      </xdr:nvSpPr>
      <xdr:spPr bwMode="auto">
        <a:xfrm>
          <a:off x="800100" y="70485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791</xdr:row>
      <xdr:rowOff>0</xdr:rowOff>
    </xdr:from>
    <xdr:ext cx="76200" cy="228600"/>
    <xdr:sp macro="" textlink="">
      <xdr:nvSpPr>
        <xdr:cNvPr id="4" name="Text Box 6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SpPr txBox="1">
          <a:spLocks noChangeArrowheads="1"/>
        </xdr:cNvSpPr>
      </xdr:nvSpPr>
      <xdr:spPr bwMode="auto">
        <a:xfrm>
          <a:off x="800100" y="70485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" name="Text Box 63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6" name="Text Box 63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7" name="Text Box 63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SpPr txBox="1">
          <a:spLocks noChangeArrowheads="1"/>
        </xdr:cNvSpPr>
      </xdr:nvSpPr>
      <xdr:spPr bwMode="auto">
        <a:xfrm>
          <a:off x="6829425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791</xdr:row>
      <xdr:rowOff>0</xdr:rowOff>
    </xdr:from>
    <xdr:ext cx="76200" cy="228600"/>
    <xdr:sp macro="" textlink="">
      <xdr:nvSpPr>
        <xdr:cNvPr id="8" name="Text Box 63">
          <a:extLst>
            <a:ext uri="{FF2B5EF4-FFF2-40B4-BE49-F238E27FC236}">
              <a16:creationId xmlns:a16="http://schemas.microsoft.com/office/drawing/2014/main" id="{00000000-0008-0000-1100-000008000000}"/>
            </a:ext>
          </a:extLst>
        </xdr:cNvPr>
        <xdr:cNvSpPr txBox="1">
          <a:spLocks noChangeArrowheads="1"/>
        </xdr:cNvSpPr>
      </xdr:nvSpPr>
      <xdr:spPr bwMode="auto">
        <a:xfrm>
          <a:off x="800100" y="70485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" name="Text Box 63">
          <a:extLst>
            <a:ext uri="{FF2B5EF4-FFF2-40B4-BE49-F238E27FC236}">
              <a16:creationId xmlns:a16="http://schemas.microsoft.com/office/drawing/2014/main" id="{00000000-0008-0000-1100-000009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0" name="Text Box 63">
          <a:extLst>
            <a:ext uri="{FF2B5EF4-FFF2-40B4-BE49-F238E27FC236}">
              <a16:creationId xmlns:a16="http://schemas.microsoft.com/office/drawing/2014/main" id="{00000000-0008-0000-1100-00000A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" name="Text Box 63">
          <a:extLst>
            <a:ext uri="{FF2B5EF4-FFF2-40B4-BE49-F238E27FC236}">
              <a16:creationId xmlns:a16="http://schemas.microsoft.com/office/drawing/2014/main" id="{00000000-0008-0000-1100-00000B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2" name="Text Box 63">
          <a:extLst>
            <a:ext uri="{FF2B5EF4-FFF2-40B4-BE49-F238E27FC236}">
              <a16:creationId xmlns:a16="http://schemas.microsoft.com/office/drawing/2014/main" id="{00000000-0008-0000-1100-00000C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3" name="Text Box 63">
          <a:extLst>
            <a:ext uri="{FF2B5EF4-FFF2-40B4-BE49-F238E27FC236}">
              <a16:creationId xmlns:a16="http://schemas.microsoft.com/office/drawing/2014/main" id="{00000000-0008-0000-1100-00000D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4" name="Text Box 63">
          <a:extLst>
            <a:ext uri="{FF2B5EF4-FFF2-40B4-BE49-F238E27FC236}">
              <a16:creationId xmlns:a16="http://schemas.microsoft.com/office/drawing/2014/main" id="{00000000-0008-0000-1100-00000E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5" name="Text Box 63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16" name="Text Box 63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SpPr txBox="1">
          <a:spLocks noChangeArrowheads="1"/>
        </xdr:cNvSpPr>
      </xdr:nvSpPr>
      <xdr:spPr bwMode="auto">
        <a:xfrm>
          <a:off x="6829425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7" name="Text Box 63">
          <a:extLst>
            <a:ext uri="{FF2B5EF4-FFF2-40B4-BE49-F238E27FC236}">
              <a16:creationId xmlns:a16="http://schemas.microsoft.com/office/drawing/2014/main" id="{00000000-0008-0000-1100-000011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8" name="Text Box 63">
          <a:extLst>
            <a:ext uri="{FF2B5EF4-FFF2-40B4-BE49-F238E27FC236}">
              <a16:creationId xmlns:a16="http://schemas.microsoft.com/office/drawing/2014/main" id="{00000000-0008-0000-1100-000012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9" name="Text Box 63">
          <a:extLst>
            <a:ext uri="{FF2B5EF4-FFF2-40B4-BE49-F238E27FC236}">
              <a16:creationId xmlns:a16="http://schemas.microsoft.com/office/drawing/2014/main" id="{00000000-0008-0000-1100-000013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20" name="Text Box 63">
          <a:extLst>
            <a:ext uri="{FF2B5EF4-FFF2-40B4-BE49-F238E27FC236}">
              <a16:creationId xmlns:a16="http://schemas.microsoft.com/office/drawing/2014/main" id="{00000000-0008-0000-1100-000014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1" name="Text Box 63">
          <a:extLst>
            <a:ext uri="{FF2B5EF4-FFF2-40B4-BE49-F238E27FC236}">
              <a16:creationId xmlns:a16="http://schemas.microsoft.com/office/drawing/2014/main" id="{00000000-0008-0000-1100-000015000000}"/>
            </a:ext>
          </a:extLst>
        </xdr:cNvPr>
        <xdr:cNvSpPr txBox="1">
          <a:spLocks noChangeArrowheads="1"/>
        </xdr:cNvSpPr>
      </xdr:nvSpPr>
      <xdr:spPr bwMode="auto">
        <a:xfrm>
          <a:off x="800100" y="6172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2" name="Text Box 63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SpPr txBox="1">
          <a:spLocks noChangeArrowheads="1"/>
        </xdr:cNvSpPr>
      </xdr:nvSpPr>
      <xdr:spPr bwMode="auto">
        <a:xfrm>
          <a:off x="800100" y="6172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3" name="Text Box 63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SpPr txBox="1">
          <a:spLocks noChangeArrowheads="1"/>
        </xdr:cNvSpPr>
      </xdr:nvSpPr>
      <xdr:spPr bwMode="auto">
        <a:xfrm>
          <a:off x="800100" y="6172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4" name="Text Box 63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SpPr txBox="1">
          <a:spLocks noChangeArrowheads="1"/>
        </xdr:cNvSpPr>
      </xdr:nvSpPr>
      <xdr:spPr bwMode="auto">
        <a:xfrm>
          <a:off x="800100" y="6553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5" name="Text Box 63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SpPr txBox="1">
          <a:spLocks noChangeArrowheads="1"/>
        </xdr:cNvSpPr>
      </xdr:nvSpPr>
      <xdr:spPr bwMode="auto">
        <a:xfrm>
          <a:off x="800100" y="6553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6" name="Text Box 63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SpPr txBox="1">
          <a:spLocks noChangeArrowheads="1"/>
        </xdr:cNvSpPr>
      </xdr:nvSpPr>
      <xdr:spPr bwMode="auto">
        <a:xfrm>
          <a:off x="800100" y="6553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7" name="Text Box 63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SpPr txBox="1">
          <a:spLocks noChangeArrowheads="1"/>
        </xdr:cNvSpPr>
      </xdr:nvSpPr>
      <xdr:spPr bwMode="auto">
        <a:xfrm>
          <a:off x="800100" y="680085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8" name="Text Box 63">
          <a:extLst>
            <a:ext uri="{FF2B5EF4-FFF2-40B4-BE49-F238E27FC236}">
              <a16:creationId xmlns:a16="http://schemas.microsoft.com/office/drawing/2014/main" id="{00000000-0008-0000-1100-00001C000000}"/>
            </a:ext>
          </a:extLst>
        </xdr:cNvPr>
        <xdr:cNvSpPr txBox="1">
          <a:spLocks noChangeArrowheads="1"/>
        </xdr:cNvSpPr>
      </xdr:nvSpPr>
      <xdr:spPr bwMode="auto">
        <a:xfrm>
          <a:off x="800100" y="680085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9" name="Text Box 63">
          <a:extLst>
            <a:ext uri="{FF2B5EF4-FFF2-40B4-BE49-F238E27FC236}">
              <a16:creationId xmlns:a16="http://schemas.microsoft.com/office/drawing/2014/main" id="{00000000-0008-0000-1100-00001D000000}"/>
            </a:ext>
          </a:extLst>
        </xdr:cNvPr>
        <xdr:cNvSpPr txBox="1">
          <a:spLocks noChangeArrowheads="1"/>
        </xdr:cNvSpPr>
      </xdr:nvSpPr>
      <xdr:spPr bwMode="auto">
        <a:xfrm>
          <a:off x="800100" y="680085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0" name="Text Box 63">
          <a:extLst>
            <a:ext uri="{FF2B5EF4-FFF2-40B4-BE49-F238E27FC236}">
              <a16:creationId xmlns:a16="http://schemas.microsoft.com/office/drawing/2014/main" id="{00000000-0008-0000-1100-00001E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1" name="Text Box 63">
          <a:extLst>
            <a:ext uri="{FF2B5EF4-FFF2-40B4-BE49-F238E27FC236}">
              <a16:creationId xmlns:a16="http://schemas.microsoft.com/office/drawing/2014/main" id="{00000000-0008-0000-1100-00001F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2" name="Text Box 63">
          <a:extLst>
            <a:ext uri="{FF2B5EF4-FFF2-40B4-BE49-F238E27FC236}">
              <a16:creationId xmlns:a16="http://schemas.microsoft.com/office/drawing/2014/main" id="{00000000-0008-0000-1100-000020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3" name="Text Box 63">
          <a:extLst>
            <a:ext uri="{FF2B5EF4-FFF2-40B4-BE49-F238E27FC236}">
              <a16:creationId xmlns:a16="http://schemas.microsoft.com/office/drawing/2014/main" id="{00000000-0008-0000-1100-000021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4" name="Text Box 63">
          <a:extLst>
            <a:ext uri="{FF2B5EF4-FFF2-40B4-BE49-F238E27FC236}">
              <a16:creationId xmlns:a16="http://schemas.microsoft.com/office/drawing/2014/main" id="{00000000-0008-0000-1100-000022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5" name="Text Box 63">
          <a:extLst>
            <a:ext uri="{FF2B5EF4-FFF2-40B4-BE49-F238E27FC236}">
              <a16:creationId xmlns:a16="http://schemas.microsoft.com/office/drawing/2014/main" id="{00000000-0008-0000-1100-000023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12</xdr:col>
      <xdr:colOff>0</xdr:colOff>
      <xdr:row>877</xdr:row>
      <xdr:rowOff>0</xdr:rowOff>
    </xdr:from>
    <xdr:to>
      <xdr:col>12</xdr:col>
      <xdr:colOff>304800</xdr:colOff>
      <xdr:row>878</xdr:row>
      <xdr:rowOff>90769</xdr:rowOff>
    </xdr:to>
    <xdr:sp macro="" textlink="">
      <xdr:nvSpPr>
        <xdr:cNvPr id="36" name="AutoShape 1" descr="Картинки по запросу kronospan">
          <a:extLst>
            <a:ext uri="{FF2B5EF4-FFF2-40B4-BE49-F238E27FC236}">
              <a16:creationId xmlns:a16="http://schemas.microsoft.com/office/drawing/2014/main" id="{00000000-0008-0000-1100-000024000000}"/>
            </a:ext>
          </a:extLst>
        </xdr:cNvPr>
        <xdr:cNvSpPr>
          <a:spLocks noChangeAspect="1" noChangeArrowheads="1"/>
        </xdr:cNvSpPr>
      </xdr:nvSpPr>
      <xdr:spPr bwMode="auto">
        <a:xfrm>
          <a:off x="12963525" y="7743825"/>
          <a:ext cx="304800" cy="300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10</xdr:col>
      <xdr:colOff>134470</xdr:colOff>
      <xdr:row>72</xdr:row>
      <xdr:rowOff>179294</xdr:rowOff>
    </xdr:from>
    <xdr:to>
      <xdr:col>13</xdr:col>
      <xdr:colOff>551190</xdr:colOff>
      <xdr:row>75</xdr:row>
      <xdr:rowOff>57429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00000000-0008-0000-1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40695" y="1007969"/>
          <a:ext cx="2283620" cy="515750"/>
        </a:xfrm>
        <a:prstGeom prst="rect">
          <a:avLst/>
        </a:prstGeom>
      </xdr:spPr>
    </xdr:pic>
    <xdr:clientData/>
  </xdr:twoCellAnchor>
  <xdr:twoCellAnchor editAs="oneCell">
    <xdr:from>
      <xdr:col>10</xdr:col>
      <xdr:colOff>88245</xdr:colOff>
      <xdr:row>163</xdr:row>
      <xdr:rowOff>193303</xdr:rowOff>
    </xdr:from>
    <xdr:to>
      <xdr:col>12</xdr:col>
      <xdr:colOff>455240</xdr:colOff>
      <xdr:row>166</xdr:row>
      <xdr:rowOff>39503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1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4470" y="1955428"/>
          <a:ext cx="1624294" cy="473168"/>
        </a:xfrm>
        <a:prstGeom prst="rect">
          <a:avLst/>
        </a:prstGeom>
      </xdr:spPr>
    </xdr:pic>
    <xdr:clientData/>
  </xdr:twoCellAnchor>
  <xdr:twoCellAnchor editAs="oneCell">
    <xdr:from>
      <xdr:col>10</xdr:col>
      <xdr:colOff>248631</xdr:colOff>
      <xdr:row>192</xdr:row>
      <xdr:rowOff>35719</xdr:rowOff>
    </xdr:from>
    <xdr:to>
      <xdr:col>12</xdr:col>
      <xdr:colOff>141475</xdr:colOff>
      <xdr:row>194</xdr:row>
      <xdr:rowOff>62213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1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981190" y="41587131"/>
          <a:ext cx="1147902" cy="452318"/>
        </a:xfrm>
        <a:prstGeom prst="rect">
          <a:avLst/>
        </a:prstGeom>
      </xdr:spPr>
    </xdr:pic>
    <xdr:clientData/>
  </xdr:twoCellAnchor>
  <xdr:twoCellAnchor editAs="oneCell">
    <xdr:from>
      <xdr:col>10</xdr:col>
      <xdr:colOff>54768</xdr:colOff>
      <xdr:row>541</xdr:row>
      <xdr:rowOff>313766</xdr:rowOff>
    </xdr:from>
    <xdr:to>
      <xdr:col>12</xdr:col>
      <xdr:colOff>241962</xdr:colOff>
      <xdr:row>791</xdr:row>
      <xdr:rowOff>124945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00000000-0008-0000-1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921797" y="107621295"/>
          <a:ext cx="1442252" cy="483532"/>
        </a:xfrm>
        <a:prstGeom prst="rect">
          <a:avLst/>
        </a:prstGeom>
      </xdr:spPr>
    </xdr:pic>
    <xdr:clientData/>
  </xdr:twoCellAnchor>
  <xdr:twoCellAnchor editAs="oneCell">
    <xdr:from>
      <xdr:col>10</xdr:col>
      <xdr:colOff>105055</xdr:colOff>
      <xdr:row>791</xdr:row>
      <xdr:rowOff>112058</xdr:rowOff>
    </xdr:from>
    <xdr:to>
      <xdr:col>13</xdr:col>
      <xdr:colOff>81244</xdr:colOff>
      <xdr:row>877</xdr:row>
      <xdr:rowOff>180679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00000000-0008-0000-1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972084" y="108091940"/>
          <a:ext cx="1836365" cy="494445"/>
        </a:xfrm>
        <a:prstGeom prst="rect">
          <a:avLst/>
        </a:prstGeom>
      </xdr:spPr>
    </xdr:pic>
    <xdr:clientData/>
  </xdr:twoCellAnchor>
  <xdr:twoCellAnchor editAs="oneCell">
    <xdr:from>
      <xdr:col>10</xdr:col>
      <xdr:colOff>169489</xdr:colOff>
      <xdr:row>179</xdr:row>
      <xdr:rowOff>202406</xdr:rowOff>
    </xdr:from>
    <xdr:to>
      <xdr:col>14</xdr:col>
      <xdr:colOff>27315</xdr:colOff>
      <xdr:row>181</xdr:row>
      <xdr:rowOff>166203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00000000-0008-0000-1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16208" y="36909375"/>
          <a:ext cx="2322419" cy="380516"/>
        </a:xfrm>
        <a:prstGeom prst="rect">
          <a:avLst/>
        </a:prstGeom>
      </xdr:spPr>
    </xdr:pic>
    <xdr:clientData/>
  </xdr:twoCellAnchor>
  <xdr:oneCellAnchor>
    <xdr:from>
      <xdr:col>10</xdr:col>
      <xdr:colOff>121635</xdr:colOff>
      <xdr:row>2</xdr:row>
      <xdr:rowOff>327721</xdr:rowOff>
    </xdr:from>
    <xdr:ext cx="2283619" cy="519112"/>
    <xdr:pic>
      <xdr:nvPicPr>
        <xdr:cNvPr id="45" name="Рисунок 44">
          <a:extLst>
            <a:ext uri="{FF2B5EF4-FFF2-40B4-BE49-F238E27FC236}">
              <a16:creationId xmlns:a16="http://schemas.microsoft.com/office/drawing/2014/main" id="{00000000-0008-0000-1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27860" y="527746"/>
          <a:ext cx="2283619" cy="519112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46" name="Text Box 63">
          <a:extLst>
            <a:ext uri="{FF2B5EF4-FFF2-40B4-BE49-F238E27FC236}">
              <a16:creationId xmlns:a16="http://schemas.microsoft.com/office/drawing/2014/main" id="{00000000-0008-0000-1100-00002E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47" name="Text Box 63">
          <a:extLst>
            <a:ext uri="{FF2B5EF4-FFF2-40B4-BE49-F238E27FC236}">
              <a16:creationId xmlns:a16="http://schemas.microsoft.com/office/drawing/2014/main" id="{00000000-0008-0000-1100-00002F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48" name="Text Box 63">
          <a:extLst>
            <a:ext uri="{FF2B5EF4-FFF2-40B4-BE49-F238E27FC236}">
              <a16:creationId xmlns:a16="http://schemas.microsoft.com/office/drawing/2014/main" id="{00000000-0008-0000-1100-000030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49" name="Text Box 63">
          <a:extLst>
            <a:ext uri="{FF2B5EF4-FFF2-40B4-BE49-F238E27FC236}">
              <a16:creationId xmlns:a16="http://schemas.microsoft.com/office/drawing/2014/main" id="{00000000-0008-0000-1100-000031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0" name="Text Box 63">
          <a:extLst>
            <a:ext uri="{FF2B5EF4-FFF2-40B4-BE49-F238E27FC236}">
              <a16:creationId xmlns:a16="http://schemas.microsoft.com/office/drawing/2014/main" id="{00000000-0008-0000-1100-000032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1" name="Text Box 63">
          <a:extLst>
            <a:ext uri="{FF2B5EF4-FFF2-40B4-BE49-F238E27FC236}">
              <a16:creationId xmlns:a16="http://schemas.microsoft.com/office/drawing/2014/main" id="{00000000-0008-0000-1100-000033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2" name="Text Box 63">
          <a:extLst>
            <a:ext uri="{FF2B5EF4-FFF2-40B4-BE49-F238E27FC236}">
              <a16:creationId xmlns:a16="http://schemas.microsoft.com/office/drawing/2014/main" id="{00000000-0008-0000-1100-000034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53" name="Text Box 63">
          <a:extLst>
            <a:ext uri="{FF2B5EF4-FFF2-40B4-BE49-F238E27FC236}">
              <a16:creationId xmlns:a16="http://schemas.microsoft.com/office/drawing/2014/main" id="{00000000-0008-0000-1100-000035000000}"/>
            </a:ext>
          </a:extLst>
        </xdr:cNvPr>
        <xdr:cNvSpPr txBox="1">
          <a:spLocks noChangeArrowheads="1"/>
        </xdr:cNvSpPr>
      </xdr:nvSpPr>
      <xdr:spPr bwMode="auto">
        <a:xfrm>
          <a:off x="6829425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4" name="Text Box 63">
          <a:extLst>
            <a:ext uri="{FF2B5EF4-FFF2-40B4-BE49-F238E27FC236}">
              <a16:creationId xmlns:a16="http://schemas.microsoft.com/office/drawing/2014/main" id="{00000000-0008-0000-1100-000036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5" name="Text Box 63">
          <a:extLst>
            <a:ext uri="{FF2B5EF4-FFF2-40B4-BE49-F238E27FC236}">
              <a16:creationId xmlns:a16="http://schemas.microsoft.com/office/drawing/2014/main" id="{00000000-0008-0000-1100-000037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56" name="Text Box 63">
          <a:extLst>
            <a:ext uri="{FF2B5EF4-FFF2-40B4-BE49-F238E27FC236}">
              <a16:creationId xmlns:a16="http://schemas.microsoft.com/office/drawing/2014/main" id="{00000000-0008-0000-1100-000038000000}"/>
            </a:ext>
          </a:extLst>
        </xdr:cNvPr>
        <xdr:cNvSpPr txBox="1">
          <a:spLocks noChangeArrowheads="1"/>
        </xdr:cNvSpPr>
      </xdr:nvSpPr>
      <xdr:spPr bwMode="auto">
        <a:xfrm>
          <a:off x="6829425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7" name="Text Box 63">
          <a:extLst>
            <a:ext uri="{FF2B5EF4-FFF2-40B4-BE49-F238E27FC236}">
              <a16:creationId xmlns:a16="http://schemas.microsoft.com/office/drawing/2014/main" id="{00000000-0008-0000-1100-000039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8" name="Text Box 63">
          <a:extLst>
            <a:ext uri="{FF2B5EF4-FFF2-40B4-BE49-F238E27FC236}">
              <a16:creationId xmlns:a16="http://schemas.microsoft.com/office/drawing/2014/main" id="{00000000-0008-0000-1100-00003A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59" name="Text Box 63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SpPr txBox="1">
          <a:spLocks noChangeArrowheads="1"/>
        </xdr:cNvSpPr>
      </xdr:nvSpPr>
      <xdr:spPr bwMode="auto">
        <a:xfrm>
          <a:off x="6829425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60" name="Text Box 63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61" name="Text Box 63">
          <a:extLst>
            <a:ext uri="{FF2B5EF4-FFF2-40B4-BE49-F238E27FC236}">
              <a16:creationId xmlns:a16="http://schemas.microsoft.com/office/drawing/2014/main" id="{00000000-0008-0000-1100-00003D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11</xdr:col>
      <xdr:colOff>0</xdr:colOff>
      <xdr:row>146</xdr:row>
      <xdr:rowOff>0</xdr:rowOff>
    </xdr:from>
    <xdr:to>
      <xdr:col>11</xdr:col>
      <xdr:colOff>304800</xdr:colOff>
      <xdr:row>147</xdr:row>
      <xdr:rowOff>104774</xdr:rowOff>
    </xdr:to>
    <xdr:sp macro="" textlink="">
      <xdr:nvSpPr>
        <xdr:cNvPr id="63" name="AutoShape 1" descr="ÐÐ°ÑÑÐ¸Ð½ÐºÐ¸ Ð¿Ð¾ Ð·Ð°Ð¿ÑÐ¾ÑÑ Ð»Ð¾Ð³Ð¾ÑÐ¸Ð¿ Syncron">
          <a:extLst>
            <a:ext uri="{FF2B5EF4-FFF2-40B4-BE49-F238E27FC236}">
              <a16:creationId xmlns:a16="http://schemas.microsoft.com/office/drawing/2014/main" id="{00000000-0008-0000-1100-00003F000000}"/>
            </a:ext>
          </a:extLst>
        </xdr:cNvPr>
        <xdr:cNvSpPr>
          <a:spLocks noChangeAspect="1" noChangeArrowheads="1"/>
        </xdr:cNvSpPr>
      </xdr:nvSpPr>
      <xdr:spPr bwMode="auto">
        <a:xfrm>
          <a:off x="12353925" y="1762125"/>
          <a:ext cx="304800" cy="3014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10</xdr:col>
      <xdr:colOff>89647</xdr:colOff>
      <xdr:row>143</xdr:row>
      <xdr:rowOff>156883</xdr:rowOff>
    </xdr:from>
    <xdr:to>
      <xdr:col>12</xdr:col>
      <xdr:colOff>587277</xdr:colOff>
      <xdr:row>146</xdr:row>
      <xdr:rowOff>1486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795872" y="1499908"/>
          <a:ext cx="1754929" cy="470079"/>
        </a:xfrm>
        <a:prstGeom prst="rect">
          <a:avLst/>
        </a:prstGeom>
      </xdr:spPr>
    </xdr:pic>
    <xdr:clientData/>
  </xdr:twoCellAnchor>
  <xdr:twoCellAnchor editAs="oneCell">
    <xdr:from>
      <xdr:col>10</xdr:col>
      <xdr:colOff>224117</xdr:colOff>
      <xdr:row>363</xdr:row>
      <xdr:rowOff>33619</xdr:rowOff>
    </xdr:from>
    <xdr:to>
      <xdr:col>12</xdr:col>
      <xdr:colOff>280147</xdr:colOff>
      <xdr:row>365</xdr:row>
      <xdr:rowOff>77042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956676" y="72524472"/>
          <a:ext cx="1311088" cy="469246"/>
        </a:xfrm>
        <a:prstGeom prst="rect">
          <a:avLst/>
        </a:prstGeom>
      </xdr:spPr>
    </xdr:pic>
    <xdr:clientData/>
  </xdr:twoCellAnchor>
  <xdr:twoCellAnchor editAs="oneCell">
    <xdr:from>
      <xdr:col>10</xdr:col>
      <xdr:colOff>179294</xdr:colOff>
      <xdr:row>395</xdr:row>
      <xdr:rowOff>123644</xdr:rowOff>
    </xdr:from>
    <xdr:to>
      <xdr:col>14</xdr:col>
      <xdr:colOff>417420</xdr:colOff>
      <xdr:row>396</xdr:row>
      <xdr:rowOff>196665</xdr:rowOff>
    </xdr:to>
    <xdr:pic>
      <xdr:nvPicPr>
        <xdr:cNvPr id="67" name="Рисунок 66" descr="ÐÐ°ÑÑÐ¸Ð½ÐºÐ¸ Ð¿Ð¾ Ð·Ð°Ð¿ÑÐ¾ÑÑ Ð°ÐºÑÐ¸Ð» senosan Ð»Ð¾Ð³Ð¾ÑÐ¸Ð¿">
          <a:extLst>
            <a:ext uri="{FF2B5EF4-FFF2-40B4-BE49-F238E27FC236}">
              <a16:creationId xmlns:a16="http://schemas.microsoft.com/office/drawing/2014/main" id="{00000000-0008-0000-11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11853" y="79158732"/>
          <a:ext cx="2703420" cy="285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246529</xdr:colOff>
      <xdr:row>499</xdr:row>
      <xdr:rowOff>112060</xdr:rowOff>
    </xdr:from>
    <xdr:to>
      <xdr:col>14</xdr:col>
      <xdr:colOff>58131</xdr:colOff>
      <xdr:row>501</xdr:row>
      <xdr:rowOff>105477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79088" y="108125560"/>
          <a:ext cx="2276896" cy="419240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2" name="Text Box 63">
          <a:extLst>
            <a:ext uri="{FF2B5EF4-FFF2-40B4-BE49-F238E27FC236}">
              <a16:creationId xmlns:a16="http://schemas.microsoft.com/office/drawing/2014/main" id="{00000000-0008-0000-1100-000048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3" name="Text Box 63">
          <a:extLst>
            <a:ext uri="{FF2B5EF4-FFF2-40B4-BE49-F238E27FC236}">
              <a16:creationId xmlns:a16="http://schemas.microsoft.com/office/drawing/2014/main" id="{00000000-0008-0000-1100-000049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74" name="Text Box 63">
          <a:extLst>
            <a:ext uri="{FF2B5EF4-FFF2-40B4-BE49-F238E27FC236}">
              <a16:creationId xmlns:a16="http://schemas.microsoft.com/office/drawing/2014/main" id="{00000000-0008-0000-1100-00004A000000}"/>
            </a:ext>
          </a:extLst>
        </xdr:cNvPr>
        <xdr:cNvSpPr txBox="1">
          <a:spLocks noChangeArrowheads="1"/>
        </xdr:cNvSpPr>
      </xdr:nvSpPr>
      <xdr:spPr bwMode="auto">
        <a:xfrm>
          <a:off x="6846794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5" name="Text Box 63">
          <a:extLst>
            <a:ext uri="{FF2B5EF4-FFF2-40B4-BE49-F238E27FC236}">
              <a16:creationId xmlns:a16="http://schemas.microsoft.com/office/drawing/2014/main" id="{00000000-0008-0000-1100-00004B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6" name="Text Box 63">
          <a:extLst>
            <a:ext uri="{FF2B5EF4-FFF2-40B4-BE49-F238E27FC236}">
              <a16:creationId xmlns:a16="http://schemas.microsoft.com/office/drawing/2014/main" id="{00000000-0008-0000-1100-00004C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7" name="Text Box 63">
          <a:extLst>
            <a:ext uri="{FF2B5EF4-FFF2-40B4-BE49-F238E27FC236}">
              <a16:creationId xmlns:a16="http://schemas.microsoft.com/office/drawing/2014/main" id="{00000000-0008-0000-1100-00004D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8" name="Text Box 63">
          <a:extLst>
            <a:ext uri="{FF2B5EF4-FFF2-40B4-BE49-F238E27FC236}">
              <a16:creationId xmlns:a16="http://schemas.microsoft.com/office/drawing/2014/main" id="{00000000-0008-0000-1100-00004E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9" name="Text Box 63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0" name="Text Box 63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1" name="Text Box 63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82" name="Text Box 63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SpPr txBox="1">
          <a:spLocks noChangeArrowheads="1"/>
        </xdr:cNvSpPr>
      </xdr:nvSpPr>
      <xdr:spPr bwMode="auto">
        <a:xfrm>
          <a:off x="6846794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3" name="Text Box 63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4" name="Text Box 63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5" name="Text Box 63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6" name="Text Box 63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7" name="Text Box 63">
          <a:extLst>
            <a:ext uri="{FF2B5EF4-FFF2-40B4-BE49-F238E27FC236}">
              <a16:creationId xmlns:a16="http://schemas.microsoft.com/office/drawing/2014/main" id="{00000000-0008-0000-1100-000057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88" name="Text Box 63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SpPr txBox="1">
          <a:spLocks noChangeArrowheads="1"/>
        </xdr:cNvSpPr>
      </xdr:nvSpPr>
      <xdr:spPr bwMode="auto">
        <a:xfrm>
          <a:off x="6846794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9" name="Text Box 63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0" name="Text Box 63">
          <a:extLst>
            <a:ext uri="{FF2B5EF4-FFF2-40B4-BE49-F238E27FC236}">
              <a16:creationId xmlns:a16="http://schemas.microsoft.com/office/drawing/2014/main" id="{00000000-0008-0000-1100-00005A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91" name="Text Box 63">
          <a:extLst>
            <a:ext uri="{FF2B5EF4-FFF2-40B4-BE49-F238E27FC236}">
              <a16:creationId xmlns:a16="http://schemas.microsoft.com/office/drawing/2014/main" id="{00000000-0008-0000-1100-00005B000000}"/>
            </a:ext>
          </a:extLst>
        </xdr:cNvPr>
        <xdr:cNvSpPr txBox="1">
          <a:spLocks noChangeArrowheads="1"/>
        </xdr:cNvSpPr>
      </xdr:nvSpPr>
      <xdr:spPr bwMode="auto">
        <a:xfrm>
          <a:off x="6846794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2" name="Text Box 63">
          <a:extLst>
            <a:ext uri="{FF2B5EF4-FFF2-40B4-BE49-F238E27FC236}">
              <a16:creationId xmlns:a16="http://schemas.microsoft.com/office/drawing/2014/main" id="{00000000-0008-0000-1100-00005C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3" name="Text Box 63">
          <a:extLst>
            <a:ext uri="{FF2B5EF4-FFF2-40B4-BE49-F238E27FC236}">
              <a16:creationId xmlns:a16="http://schemas.microsoft.com/office/drawing/2014/main" id="{00000000-0008-0000-1100-00005D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94" name="Text Box 63">
          <a:extLst>
            <a:ext uri="{FF2B5EF4-FFF2-40B4-BE49-F238E27FC236}">
              <a16:creationId xmlns:a16="http://schemas.microsoft.com/office/drawing/2014/main" id="{00000000-0008-0000-1100-00005E000000}"/>
            </a:ext>
          </a:extLst>
        </xdr:cNvPr>
        <xdr:cNvSpPr txBox="1">
          <a:spLocks noChangeArrowheads="1"/>
        </xdr:cNvSpPr>
      </xdr:nvSpPr>
      <xdr:spPr bwMode="auto">
        <a:xfrm>
          <a:off x="6846794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5" name="Text Box 63">
          <a:extLst>
            <a:ext uri="{FF2B5EF4-FFF2-40B4-BE49-F238E27FC236}">
              <a16:creationId xmlns:a16="http://schemas.microsoft.com/office/drawing/2014/main" id="{00000000-0008-0000-1100-00005F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6" name="Text Box 63">
          <a:extLst>
            <a:ext uri="{FF2B5EF4-FFF2-40B4-BE49-F238E27FC236}">
              <a16:creationId xmlns:a16="http://schemas.microsoft.com/office/drawing/2014/main" id="{00000000-0008-0000-1100-000060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500</xdr:row>
      <xdr:rowOff>0</xdr:rowOff>
    </xdr:from>
    <xdr:ext cx="76200" cy="228600"/>
    <xdr:sp macro="" textlink="">
      <xdr:nvSpPr>
        <xdr:cNvPr id="97" name="Text Box 63">
          <a:extLst>
            <a:ext uri="{FF2B5EF4-FFF2-40B4-BE49-F238E27FC236}">
              <a16:creationId xmlns:a16="http://schemas.microsoft.com/office/drawing/2014/main" id="{00000000-0008-0000-1100-000061000000}"/>
            </a:ext>
          </a:extLst>
        </xdr:cNvPr>
        <xdr:cNvSpPr txBox="1">
          <a:spLocks noChangeArrowheads="1"/>
        </xdr:cNvSpPr>
      </xdr:nvSpPr>
      <xdr:spPr bwMode="auto">
        <a:xfrm>
          <a:off x="795618" y="84100147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519</xdr:row>
      <xdr:rowOff>0</xdr:rowOff>
    </xdr:from>
    <xdr:ext cx="76200" cy="228600"/>
    <xdr:sp macro="" textlink="">
      <xdr:nvSpPr>
        <xdr:cNvPr id="98" name="Text Box 63">
          <a:extLst>
            <a:ext uri="{FF2B5EF4-FFF2-40B4-BE49-F238E27FC236}">
              <a16:creationId xmlns:a16="http://schemas.microsoft.com/office/drawing/2014/main" id="{00000000-0008-0000-1100-000062000000}"/>
            </a:ext>
          </a:extLst>
        </xdr:cNvPr>
        <xdr:cNvSpPr txBox="1">
          <a:spLocks noChangeArrowheads="1"/>
        </xdr:cNvSpPr>
      </xdr:nvSpPr>
      <xdr:spPr bwMode="auto">
        <a:xfrm>
          <a:off x="795618" y="107912647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3</xdr:col>
      <xdr:colOff>425824</xdr:colOff>
      <xdr:row>540</xdr:row>
      <xdr:rowOff>0</xdr:rowOff>
    </xdr:from>
    <xdr:ext cx="76200" cy="228600"/>
    <xdr:sp macro="" textlink="">
      <xdr:nvSpPr>
        <xdr:cNvPr id="99" name="Text Box 63">
          <a:extLst>
            <a:ext uri="{FF2B5EF4-FFF2-40B4-BE49-F238E27FC236}">
              <a16:creationId xmlns:a16="http://schemas.microsoft.com/office/drawing/2014/main" id="{00000000-0008-0000-1100-000063000000}"/>
            </a:ext>
          </a:extLst>
        </xdr:cNvPr>
        <xdr:cNvSpPr txBox="1">
          <a:spLocks noChangeArrowheads="1"/>
        </xdr:cNvSpPr>
      </xdr:nvSpPr>
      <xdr:spPr bwMode="auto">
        <a:xfrm>
          <a:off x="3955677" y="11650756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428</xdr:row>
      <xdr:rowOff>0</xdr:rowOff>
    </xdr:from>
    <xdr:ext cx="76200" cy="228600"/>
    <xdr:sp macro="" textlink="">
      <xdr:nvSpPr>
        <xdr:cNvPr id="100" name="Text Box 63">
          <a:extLst>
            <a:ext uri="{FF2B5EF4-FFF2-40B4-BE49-F238E27FC236}">
              <a16:creationId xmlns:a16="http://schemas.microsoft.com/office/drawing/2014/main" id="{00000000-0008-0000-1100-000064000000}"/>
            </a:ext>
          </a:extLst>
        </xdr:cNvPr>
        <xdr:cNvSpPr txBox="1">
          <a:spLocks noChangeArrowheads="1"/>
        </xdr:cNvSpPr>
      </xdr:nvSpPr>
      <xdr:spPr bwMode="auto">
        <a:xfrm>
          <a:off x="795618" y="10812555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0</xdr:col>
      <xdr:colOff>0</xdr:colOff>
      <xdr:row>445</xdr:row>
      <xdr:rowOff>0</xdr:rowOff>
    </xdr:from>
    <xdr:ext cx="76200" cy="228600"/>
    <xdr:sp macro="" textlink="">
      <xdr:nvSpPr>
        <xdr:cNvPr id="101" name="Text Box 63">
          <a:extLst>
            <a:ext uri="{FF2B5EF4-FFF2-40B4-BE49-F238E27FC236}">
              <a16:creationId xmlns:a16="http://schemas.microsoft.com/office/drawing/2014/main" id="{00000000-0008-0000-1100-000065000000}"/>
            </a:ext>
          </a:extLst>
        </xdr:cNvPr>
        <xdr:cNvSpPr txBox="1">
          <a:spLocks noChangeArrowheads="1"/>
        </xdr:cNvSpPr>
      </xdr:nvSpPr>
      <xdr:spPr bwMode="auto">
        <a:xfrm>
          <a:off x="795618" y="85601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478</xdr:row>
      <xdr:rowOff>0</xdr:rowOff>
    </xdr:from>
    <xdr:ext cx="76200" cy="228600"/>
    <xdr:sp macro="" textlink="">
      <xdr:nvSpPr>
        <xdr:cNvPr id="102" name="Text Box 63">
          <a:extLst>
            <a:ext uri="{FF2B5EF4-FFF2-40B4-BE49-F238E27FC236}">
              <a16:creationId xmlns:a16="http://schemas.microsoft.com/office/drawing/2014/main" id="{00000000-0008-0000-1100-000066000000}"/>
            </a:ext>
          </a:extLst>
        </xdr:cNvPr>
        <xdr:cNvSpPr txBox="1">
          <a:spLocks noChangeArrowheads="1"/>
        </xdr:cNvSpPr>
      </xdr:nvSpPr>
      <xdr:spPr bwMode="auto">
        <a:xfrm>
          <a:off x="795618" y="8907555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03" name="Text Box 63">
          <a:extLst>
            <a:ext uri="{FF2B5EF4-FFF2-40B4-BE49-F238E27FC236}">
              <a16:creationId xmlns:a16="http://schemas.microsoft.com/office/drawing/2014/main" id="{00000000-0008-0000-1100-000067000000}"/>
            </a:ext>
          </a:extLst>
        </xdr:cNvPr>
        <xdr:cNvSpPr txBox="1">
          <a:spLocks noChangeArrowheads="1"/>
        </xdr:cNvSpPr>
      </xdr:nvSpPr>
      <xdr:spPr bwMode="auto">
        <a:xfrm>
          <a:off x="795618" y="979842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461</xdr:row>
      <xdr:rowOff>0</xdr:rowOff>
    </xdr:from>
    <xdr:ext cx="76200" cy="228600"/>
    <xdr:sp macro="" textlink="">
      <xdr:nvSpPr>
        <xdr:cNvPr id="104" name="Text Box 63">
          <a:extLst>
            <a:ext uri="{FF2B5EF4-FFF2-40B4-BE49-F238E27FC236}">
              <a16:creationId xmlns:a16="http://schemas.microsoft.com/office/drawing/2014/main" id="{00000000-0008-0000-1100-000068000000}"/>
            </a:ext>
          </a:extLst>
        </xdr:cNvPr>
        <xdr:cNvSpPr txBox="1">
          <a:spLocks noChangeArrowheads="1"/>
        </xdr:cNvSpPr>
      </xdr:nvSpPr>
      <xdr:spPr bwMode="auto">
        <a:xfrm>
          <a:off x="795618" y="8907555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497</xdr:row>
      <xdr:rowOff>0</xdr:rowOff>
    </xdr:from>
    <xdr:ext cx="76200" cy="228600"/>
    <xdr:sp macro="" textlink="">
      <xdr:nvSpPr>
        <xdr:cNvPr id="105" name="Text Box 63">
          <a:extLst>
            <a:ext uri="{FF2B5EF4-FFF2-40B4-BE49-F238E27FC236}">
              <a16:creationId xmlns:a16="http://schemas.microsoft.com/office/drawing/2014/main" id="{00000000-0008-0000-1100-000069000000}"/>
            </a:ext>
          </a:extLst>
        </xdr:cNvPr>
        <xdr:cNvSpPr txBox="1">
          <a:spLocks noChangeArrowheads="1"/>
        </xdr:cNvSpPr>
      </xdr:nvSpPr>
      <xdr:spPr bwMode="auto">
        <a:xfrm>
          <a:off x="795618" y="104685353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absolute">
    <xdr:from>
      <xdr:col>0</xdr:col>
      <xdr:colOff>0</xdr:colOff>
      <xdr:row>1754</xdr:row>
      <xdr:rowOff>151280</xdr:rowOff>
    </xdr:from>
    <xdr:to>
      <xdr:col>1</xdr:col>
      <xdr:colOff>1298199</xdr:colOff>
      <xdr:row>1758</xdr:row>
      <xdr:rowOff>92375</xdr:rowOff>
    </xdr:to>
    <xdr:pic>
      <xdr:nvPicPr>
        <xdr:cNvPr id="106" name="Рисунок 105">
          <a:extLst>
            <a:ext uri="{FF2B5EF4-FFF2-40B4-BE49-F238E27FC236}">
              <a16:creationId xmlns:a16="http://schemas.microsoft.com/office/drawing/2014/main" id="{00000000-0008-0000-11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58870591"/>
          <a:ext cx="2342447" cy="598040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878</xdr:row>
      <xdr:rowOff>0</xdr:rowOff>
    </xdr:from>
    <xdr:ext cx="76200" cy="235137"/>
    <xdr:sp macro="" textlink="">
      <xdr:nvSpPr>
        <xdr:cNvPr id="110" name="Text Box 63">
          <a:extLst>
            <a:ext uri="{FF2B5EF4-FFF2-40B4-BE49-F238E27FC236}">
              <a16:creationId xmlns:a16="http://schemas.microsoft.com/office/drawing/2014/main" id="{00000000-0008-0000-1100-00006E000000}"/>
            </a:ext>
          </a:extLst>
        </xdr:cNvPr>
        <xdr:cNvSpPr txBox="1">
          <a:spLocks noChangeArrowheads="1"/>
        </xdr:cNvSpPr>
      </xdr:nvSpPr>
      <xdr:spPr bwMode="auto">
        <a:xfrm>
          <a:off x="795618" y="81265059"/>
          <a:ext cx="76200" cy="2351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1" name="Text Box 63">
          <a:extLst>
            <a:ext uri="{FF2B5EF4-FFF2-40B4-BE49-F238E27FC236}">
              <a16:creationId xmlns:a16="http://schemas.microsoft.com/office/drawing/2014/main" id="{00000000-0008-0000-1100-00006F000000}"/>
            </a:ext>
          </a:extLst>
        </xdr:cNvPr>
        <xdr:cNvSpPr txBox="1">
          <a:spLocks noChangeArrowheads="1"/>
        </xdr:cNvSpPr>
      </xdr:nvSpPr>
      <xdr:spPr bwMode="auto">
        <a:xfrm>
          <a:off x="795618" y="8126505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2" name="Text Box 63">
          <a:extLst>
            <a:ext uri="{FF2B5EF4-FFF2-40B4-BE49-F238E27FC236}">
              <a16:creationId xmlns:a16="http://schemas.microsoft.com/office/drawing/2014/main" id="{00000000-0008-0000-1100-000070000000}"/>
            </a:ext>
          </a:extLst>
        </xdr:cNvPr>
        <xdr:cNvSpPr txBox="1">
          <a:spLocks noChangeArrowheads="1"/>
        </xdr:cNvSpPr>
      </xdr:nvSpPr>
      <xdr:spPr bwMode="auto">
        <a:xfrm>
          <a:off x="795618" y="84738882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3" name="Text Box 63">
          <a:extLst>
            <a:ext uri="{FF2B5EF4-FFF2-40B4-BE49-F238E27FC236}">
              <a16:creationId xmlns:a16="http://schemas.microsoft.com/office/drawing/2014/main" id="{00000000-0008-0000-1100-000071000000}"/>
            </a:ext>
          </a:extLst>
        </xdr:cNvPr>
        <xdr:cNvSpPr txBox="1">
          <a:spLocks noChangeArrowheads="1"/>
        </xdr:cNvSpPr>
      </xdr:nvSpPr>
      <xdr:spPr bwMode="auto">
        <a:xfrm>
          <a:off x="795618" y="92045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4" name="Text Box 63">
          <a:extLst>
            <a:ext uri="{FF2B5EF4-FFF2-40B4-BE49-F238E27FC236}">
              <a16:creationId xmlns:a16="http://schemas.microsoft.com/office/drawing/2014/main" id="{00000000-0008-0000-1100-000072000000}"/>
            </a:ext>
          </a:extLst>
        </xdr:cNvPr>
        <xdr:cNvSpPr txBox="1">
          <a:spLocks noChangeArrowheads="1"/>
        </xdr:cNvSpPr>
      </xdr:nvSpPr>
      <xdr:spPr bwMode="auto">
        <a:xfrm>
          <a:off x="795618" y="98141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5" name="Text Box 63">
          <a:extLst>
            <a:ext uri="{FF2B5EF4-FFF2-40B4-BE49-F238E27FC236}">
              <a16:creationId xmlns:a16="http://schemas.microsoft.com/office/drawing/2014/main" id="{00000000-0008-0000-1100-000073000000}"/>
            </a:ext>
          </a:extLst>
        </xdr:cNvPr>
        <xdr:cNvSpPr txBox="1">
          <a:spLocks noChangeArrowheads="1"/>
        </xdr:cNvSpPr>
      </xdr:nvSpPr>
      <xdr:spPr bwMode="auto">
        <a:xfrm>
          <a:off x="795618" y="8819029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6" name="Text Box 63">
          <a:extLst>
            <a:ext uri="{FF2B5EF4-FFF2-40B4-BE49-F238E27FC236}">
              <a16:creationId xmlns:a16="http://schemas.microsoft.com/office/drawing/2014/main" id="{00000000-0008-0000-1100-000074000000}"/>
            </a:ext>
          </a:extLst>
        </xdr:cNvPr>
        <xdr:cNvSpPr txBox="1">
          <a:spLocks noChangeArrowheads="1"/>
        </xdr:cNvSpPr>
      </xdr:nvSpPr>
      <xdr:spPr bwMode="auto">
        <a:xfrm>
          <a:off x="795618" y="96101647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absolute">
    <xdr:from>
      <xdr:col>10</xdr:col>
      <xdr:colOff>414618</xdr:colOff>
      <xdr:row>415</xdr:row>
      <xdr:rowOff>147356</xdr:rowOff>
    </xdr:from>
    <xdr:to>
      <xdr:col>14</xdr:col>
      <xdr:colOff>299477</xdr:colOff>
      <xdr:row>418</xdr:row>
      <xdr:rowOff>48325</xdr:rowOff>
    </xdr:to>
    <xdr:pic>
      <xdr:nvPicPr>
        <xdr:cNvPr id="117" name="Рисунок 116">
          <a:extLst>
            <a:ext uri="{FF2B5EF4-FFF2-40B4-BE49-F238E27FC236}">
              <a16:creationId xmlns:a16="http://schemas.microsoft.com/office/drawing/2014/main" id="{00000000-0008-0000-11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413442" y="84962999"/>
          <a:ext cx="2350153" cy="530179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499</xdr:row>
      <xdr:rowOff>0</xdr:rowOff>
    </xdr:from>
    <xdr:ext cx="76200" cy="235137"/>
    <xdr:sp macro="" textlink="">
      <xdr:nvSpPr>
        <xdr:cNvPr id="118" name="Text Box 63">
          <a:extLst>
            <a:ext uri="{FF2B5EF4-FFF2-40B4-BE49-F238E27FC236}">
              <a16:creationId xmlns:a16="http://schemas.microsoft.com/office/drawing/2014/main" id="{00000000-0008-0000-1100-000076000000}"/>
            </a:ext>
          </a:extLst>
        </xdr:cNvPr>
        <xdr:cNvSpPr txBox="1">
          <a:spLocks noChangeArrowheads="1"/>
        </xdr:cNvSpPr>
      </xdr:nvSpPr>
      <xdr:spPr bwMode="auto">
        <a:xfrm>
          <a:off x="795618" y="81265059"/>
          <a:ext cx="76200" cy="2351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19" name="Text Box 63">
          <a:extLst>
            <a:ext uri="{FF2B5EF4-FFF2-40B4-BE49-F238E27FC236}">
              <a16:creationId xmlns:a16="http://schemas.microsoft.com/office/drawing/2014/main" id="{00000000-0008-0000-1100-000077000000}"/>
            </a:ext>
          </a:extLst>
        </xdr:cNvPr>
        <xdr:cNvSpPr txBox="1">
          <a:spLocks noChangeArrowheads="1"/>
        </xdr:cNvSpPr>
      </xdr:nvSpPr>
      <xdr:spPr bwMode="auto">
        <a:xfrm>
          <a:off x="795618" y="8126505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0</xdr:col>
      <xdr:colOff>0</xdr:colOff>
      <xdr:row>446</xdr:row>
      <xdr:rowOff>0</xdr:rowOff>
    </xdr:from>
    <xdr:ext cx="76200" cy="228600"/>
    <xdr:sp macro="" textlink="">
      <xdr:nvSpPr>
        <xdr:cNvPr id="120" name="Text Box 63">
          <a:extLst>
            <a:ext uri="{FF2B5EF4-FFF2-40B4-BE49-F238E27FC236}">
              <a16:creationId xmlns:a16="http://schemas.microsoft.com/office/drawing/2014/main" id="{00000000-0008-0000-1100-000078000000}"/>
            </a:ext>
          </a:extLst>
        </xdr:cNvPr>
        <xdr:cNvSpPr txBox="1">
          <a:spLocks noChangeArrowheads="1"/>
        </xdr:cNvSpPr>
      </xdr:nvSpPr>
      <xdr:spPr bwMode="auto">
        <a:xfrm>
          <a:off x="795618" y="845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462</xdr:row>
      <xdr:rowOff>0</xdr:rowOff>
    </xdr:from>
    <xdr:ext cx="76200" cy="228600"/>
    <xdr:sp macro="" textlink="">
      <xdr:nvSpPr>
        <xdr:cNvPr id="121" name="Text Box 63">
          <a:extLst>
            <a:ext uri="{FF2B5EF4-FFF2-40B4-BE49-F238E27FC236}">
              <a16:creationId xmlns:a16="http://schemas.microsoft.com/office/drawing/2014/main" id="{00000000-0008-0000-1100-000079000000}"/>
            </a:ext>
          </a:extLst>
        </xdr:cNvPr>
        <xdr:cNvSpPr txBox="1">
          <a:spLocks noChangeArrowheads="1"/>
        </xdr:cNvSpPr>
      </xdr:nvSpPr>
      <xdr:spPr bwMode="auto">
        <a:xfrm>
          <a:off x="795618" y="8799979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462</xdr:row>
      <xdr:rowOff>0</xdr:rowOff>
    </xdr:from>
    <xdr:ext cx="76200" cy="228600"/>
    <xdr:sp macro="" textlink="">
      <xdr:nvSpPr>
        <xdr:cNvPr id="122" name="Text Box 63">
          <a:extLst>
            <a:ext uri="{FF2B5EF4-FFF2-40B4-BE49-F238E27FC236}">
              <a16:creationId xmlns:a16="http://schemas.microsoft.com/office/drawing/2014/main" id="{00000000-0008-0000-1100-00007A000000}"/>
            </a:ext>
          </a:extLst>
        </xdr:cNvPr>
        <xdr:cNvSpPr txBox="1">
          <a:spLocks noChangeArrowheads="1"/>
        </xdr:cNvSpPr>
      </xdr:nvSpPr>
      <xdr:spPr bwMode="auto">
        <a:xfrm>
          <a:off x="795618" y="8799979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462</xdr:row>
      <xdr:rowOff>0</xdr:rowOff>
    </xdr:from>
    <xdr:ext cx="76200" cy="228600"/>
    <xdr:sp macro="" textlink="">
      <xdr:nvSpPr>
        <xdr:cNvPr id="123" name="Text Box 63">
          <a:extLst>
            <a:ext uri="{FF2B5EF4-FFF2-40B4-BE49-F238E27FC236}">
              <a16:creationId xmlns:a16="http://schemas.microsoft.com/office/drawing/2014/main" id="{00000000-0008-0000-1100-00007B000000}"/>
            </a:ext>
          </a:extLst>
        </xdr:cNvPr>
        <xdr:cNvSpPr txBox="1">
          <a:spLocks noChangeArrowheads="1"/>
        </xdr:cNvSpPr>
      </xdr:nvSpPr>
      <xdr:spPr bwMode="auto">
        <a:xfrm>
          <a:off x="795618" y="8799979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463</xdr:row>
      <xdr:rowOff>0</xdr:rowOff>
    </xdr:from>
    <xdr:ext cx="76200" cy="228600"/>
    <xdr:sp macro="" textlink="">
      <xdr:nvSpPr>
        <xdr:cNvPr id="124" name="Text Box 63">
          <a:extLst>
            <a:ext uri="{FF2B5EF4-FFF2-40B4-BE49-F238E27FC236}">
              <a16:creationId xmlns:a16="http://schemas.microsoft.com/office/drawing/2014/main" id="{00000000-0008-0000-1100-00007C000000}"/>
            </a:ext>
          </a:extLst>
        </xdr:cNvPr>
        <xdr:cNvSpPr txBox="1">
          <a:spLocks noChangeArrowheads="1"/>
        </xdr:cNvSpPr>
      </xdr:nvSpPr>
      <xdr:spPr bwMode="auto">
        <a:xfrm>
          <a:off x="795618" y="88212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463</xdr:row>
      <xdr:rowOff>0</xdr:rowOff>
    </xdr:from>
    <xdr:ext cx="76200" cy="228600"/>
    <xdr:sp macro="" textlink="">
      <xdr:nvSpPr>
        <xdr:cNvPr id="125" name="Text Box 63">
          <a:extLst>
            <a:ext uri="{FF2B5EF4-FFF2-40B4-BE49-F238E27FC236}">
              <a16:creationId xmlns:a16="http://schemas.microsoft.com/office/drawing/2014/main" id="{00000000-0008-0000-1100-00007D000000}"/>
            </a:ext>
          </a:extLst>
        </xdr:cNvPr>
        <xdr:cNvSpPr txBox="1">
          <a:spLocks noChangeArrowheads="1"/>
        </xdr:cNvSpPr>
      </xdr:nvSpPr>
      <xdr:spPr bwMode="auto">
        <a:xfrm>
          <a:off x="795618" y="88212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479</xdr:row>
      <xdr:rowOff>0</xdr:rowOff>
    </xdr:from>
    <xdr:ext cx="76200" cy="228600"/>
    <xdr:sp macro="" textlink="">
      <xdr:nvSpPr>
        <xdr:cNvPr id="126" name="Text Box 63">
          <a:extLst>
            <a:ext uri="{FF2B5EF4-FFF2-40B4-BE49-F238E27FC236}">
              <a16:creationId xmlns:a16="http://schemas.microsoft.com/office/drawing/2014/main" id="{00000000-0008-0000-1100-00007E000000}"/>
            </a:ext>
          </a:extLst>
        </xdr:cNvPr>
        <xdr:cNvSpPr txBox="1">
          <a:spLocks noChangeArrowheads="1"/>
        </xdr:cNvSpPr>
      </xdr:nvSpPr>
      <xdr:spPr bwMode="auto">
        <a:xfrm>
          <a:off x="795618" y="9141758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483</xdr:row>
      <xdr:rowOff>0</xdr:rowOff>
    </xdr:from>
    <xdr:ext cx="76200" cy="228600"/>
    <xdr:sp macro="" textlink="">
      <xdr:nvSpPr>
        <xdr:cNvPr id="127" name="Text Box 63">
          <a:extLst>
            <a:ext uri="{FF2B5EF4-FFF2-40B4-BE49-F238E27FC236}">
              <a16:creationId xmlns:a16="http://schemas.microsoft.com/office/drawing/2014/main" id="{00000000-0008-0000-1100-00007F000000}"/>
            </a:ext>
          </a:extLst>
        </xdr:cNvPr>
        <xdr:cNvSpPr txBox="1">
          <a:spLocks noChangeArrowheads="1"/>
        </xdr:cNvSpPr>
      </xdr:nvSpPr>
      <xdr:spPr bwMode="auto">
        <a:xfrm>
          <a:off x="795618" y="9141758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483</xdr:row>
      <xdr:rowOff>0</xdr:rowOff>
    </xdr:from>
    <xdr:ext cx="76200" cy="228600"/>
    <xdr:sp macro="" textlink="">
      <xdr:nvSpPr>
        <xdr:cNvPr id="128" name="Text Box 63">
          <a:extLst>
            <a:ext uri="{FF2B5EF4-FFF2-40B4-BE49-F238E27FC236}">
              <a16:creationId xmlns:a16="http://schemas.microsoft.com/office/drawing/2014/main" id="{00000000-0008-0000-1100-000080000000}"/>
            </a:ext>
          </a:extLst>
        </xdr:cNvPr>
        <xdr:cNvSpPr txBox="1">
          <a:spLocks noChangeArrowheads="1"/>
        </xdr:cNvSpPr>
      </xdr:nvSpPr>
      <xdr:spPr bwMode="auto">
        <a:xfrm>
          <a:off x="795618" y="97110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498</xdr:row>
      <xdr:rowOff>0</xdr:rowOff>
    </xdr:from>
    <xdr:ext cx="76200" cy="228600"/>
    <xdr:sp macro="" textlink="">
      <xdr:nvSpPr>
        <xdr:cNvPr id="129" name="Text Box 63">
          <a:extLst>
            <a:ext uri="{FF2B5EF4-FFF2-40B4-BE49-F238E27FC236}">
              <a16:creationId xmlns:a16="http://schemas.microsoft.com/office/drawing/2014/main" id="{00000000-0008-0000-1100-000081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0" name="Text Box 63">
          <a:extLst>
            <a:ext uri="{FF2B5EF4-FFF2-40B4-BE49-F238E27FC236}">
              <a16:creationId xmlns:a16="http://schemas.microsoft.com/office/drawing/2014/main" id="{00000000-0008-0000-1100-000082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1" name="Text Box 63">
          <a:extLst>
            <a:ext uri="{FF2B5EF4-FFF2-40B4-BE49-F238E27FC236}">
              <a16:creationId xmlns:a16="http://schemas.microsoft.com/office/drawing/2014/main" id="{00000000-0008-0000-1100-000083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2" name="Text Box 63">
          <a:extLst>
            <a:ext uri="{FF2B5EF4-FFF2-40B4-BE49-F238E27FC236}">
              <a16:creationId xmlns:a16="http://schemas.microsoft.com/office/drawing/2014/main" id="{00000000-0008-0000-1100-000084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3" name="Text Box 63">
          <a:extLst>
            <a:ext uri="{FF2B5EF4-FFF2-40B4-BE49-F238E27FC236}">
              <a16:creationId xmlns:a16="http://schemas.microsoft.com/office/drawing/2014/main" id="{00000000-0008-0000-1100-000085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4" name="Text Box 63">
          <a:extLst>
            <a:ext uri="{FF2B5EF4-FFF2-40B4-BE49-F238E27FC236}">
              <a16:creationId xmlns:a16="http://schemas.microsoft.com/office/drawing/2014/main" id="{00000000-0008-0000-1100-000086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5" name="Text Box 63">
          <a:extLst>
            <a:ext uri="{FF2B5EF4-FFF2-40B4-BE49-F238E27FC236}">
              <a16:creationId xmlns:a16="http://schemas.microsoft.com/office/drawing/2014/main" id="{00000000-0008-0000-1100-000087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6" name="Text Box 63">
          <a:extLst>
            <a:ext uri="{FF2B5EF4-FFF2-40B4-BE49-F238E27FC236}">
              <a16:creationId xmlns:a16="http://schemas.microsoft.com/office/drawing/2014/main" id="{00000000-0008-0000-1100-000088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7" name="Text Box 63">
          <a:extLst>
            <a:ext uri="{FF2B5EF4-FFF2-40B4-BE49-F238E27FC236}">
              <a16:creationId xmlns:a16="http://schemas.microsoft.com/office/drawing/2014/main" id="{00000000-0008-0000-1100-000089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1</xdr:col>
      <xdr:colOff>0</xdr:colOff>
      <xdr:row>417</xdr:row>
      <xdr:rowOff>0</xdr:rowOff>
    </xdr:from>
    <xdr:to>
      <xdr:col>1</xdr:col>
      <xdr:colOff>76200</xdr:colOff>
      <xdr:row>418</xdr:row>
      <xdr:rowOff>31751</xdr:rowOff>
    </xdr:to>
    <xdr:sp macro="" textlink="">
      <xdr:nvSpPr>
        <xdr:cNvPr id="138" name="Text Box 63">
          <a:extLst>
            <a:ext uri="{FF2B5EF4-FFF2-40B4-BE49-F238E27FC236}">
              <a16:creationId xmlns:a16="http://schemas.microsoft.com/office/drawing/2014/main" id="{00000000-0008-0000-1100-00008A000000}"/>
            </a:ext>
          </a:extLst>
        </xdr:cNvPr>
        <xdr:cNvSpPr txBox="1">
          <a:spLocks noChangeArrowheads="1"/>
        </xdr:cNvSpPr>
      </xdr:nvSpPr>
      <xdr:spPr bwMode="auto">
        <a:xfrm>
          <a:off x="800100" y="88344375"/>
          <a:ext cx="76200" cy="2317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two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39" name="Text Box 63">
          <a:extLst>
            <a:ext uri="{FF2B5EF4-FFF2-40B4-BE49-F238E27FC236}">
              <a16:creationId xmlns:a16="http://schemas.microsoft.com/office/drawing/2014/main" id="{00000000-0008-0000-1100-00008B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0" name="Text Box 63">
          <a:extLst>
            <a:ext uri="{FF2B5EF4-FFF2-40B4-BE49-F238E27FC236}">
              <a16:creationId xmlns:a16="http://schemas.microsoft.com/office/drawing/2014/main" id="{00000000-0008-0000-1100-00008C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1" name="Text Box 63">
          <a:extLst>
            <a:ext uri="{FF2B5EF4-FFF2-40B4-BE49-F238E27FC236}">
              <a16:creationId xmlns:a16="http://schemas.microsoft.com/office/drawing/2014/main" id="{00000000-0008-0000-1100-00008D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2" name="Text Box 63">
          <a:extLst>
            <a:ext uri="{FF2B5EF4-FFF2-40B4-BE49-F238E27FC236}">
              <a16:creationId xmlns:a16="http://schemas.microsoft.com/office/drawing/2014/main" id="{00000000-0008-0000-1100-00008E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3" name="Text Box 63">
          <a:extLst>
            <a:ext uri="{FF2B5EF4-FFF2-40B4-BE49-F238E27FC236}">
              <a16:creationId xmlns:a16="http://schemas.microsoft.com/office/drawing/2014/main" id="{00000000-0008-0000-1100-00008F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4" name="Text Box 63">
          <a:extLst>
            <a:ext uri="{FF2B5EF4-FFF2-40B4-BE49-F238E27FC236}">
              <a16:creationId xmlns:a16="http://schemas.microsoft.com/office/drawing/2014/main" id="{00000000-0008-0000-1100-000090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5" name="Text Box 63">
          <a:extLst>
            <a:ext uri="{FF2B5EF4-FFF2-40B4-BE49-F238E27FC236}">
              <a16:creationId xmlns:a16="http://schemas.microsoft.com/office/drawing/2014/main" id="{00000000-0008-0000-1100-000091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6" name="Text Box 63">
          <a:extLst>
            <a:ext uri="{FF2B5EF4-FFF2-40B4-BE49-F238E27FC236}">
              <a16:creationId xmlns:a16="http://schemas.microsoft.com/office/drawing/2014/main" id="{00000000-0008-0000-1100-000092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7" name="Text Box 63">
          <a:extLst>
            <a:ext uri="{FF2B5EF4-FFF2-40B4-BE49-F238E27FC236}">
              <a16:creationId xmlns:a16="http://schemas.microsoft.com/office/drawing/2014/main" id="{00000000-0008-0000-1100-000093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48" name="Text Box 63">
          <a:extLst>
            <a:ext uri="{FF2B5EF4-FFF2-40B4-BE49-F238E27FC236}">
              <a16:creationId xmlns:a16="http://schemas.microsoft.com/office/drawing/2014/main" id="{00000000-0008-0000-1100-000094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49" name="Text Box 63">
          <a:extLst>
            <a:ext uri="{FF2B5EF4-FFF2-40B4-BE49-F238E27FC236}">
              <a16:creationId xmlns:a16="http://schemas.microsoft.com/office/drawing/2014/main" id="{00000000-0008-0000-1100-000095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0" name="Text Box 63">
          <a:extLst>
            <a:ext uri="{FF2B5EF4-FFF2-40B4-BE49-F238E27FC236}">
              <a16:creationId xmlns:a16="http://schemas.microsoft.com/office/drawing/2014/main" id="{00000000-0008-0000-1100-000096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1" name="Text Box 63">
          <a:extLst>
            <a:ext uri="{FF2B5EF4-FFF2-40B4-BE49-F238E27FC236}">
              <a16:creationId xmlns:a16="http://schemas.microsoft.com/office/drawing/2014/main" id="{00000000-0008-0000-1100-000097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2" name="Text Box 63">
          <a:extLst>
            <a:ext uri="{FF2B5EF4-FFF2-40B4-BE49-F238E27FC236}">
              <a16:creationId xmlns:a16="http://schemas.microsoft.com/office/drawing/2014/main" id="{00000000-0008-0000-1100-000098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3" name="Text Box 63">
          <a:extLst>
            <a:ext uri="{FF2B5EF4-FFF2-40B4-BE49-F238E27FC236}">
              <a16:creationId xmlns:a16="http://schemas.microsoft.com/office/drawing/2014/main" id="{00000000-0008-0000-1100-000099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4" name="Text Box 63">
          <a:extLst>
            <a:ext uri="{FF2B5EF4-FFF2-40B4-BE49-F238E27FC236}">
              <a16:creationId xmlns:a16="http://schemas.microsoft.com/office/drawing/2014/main" id="{00000000-0008-0000-1100-00009A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5" name="Text Box 63">
          <a:extLst>
            <a:ext uri="{FF2B5EF4-FFF2-40B4-BE49-F238E27FC236}">
              <a16:creationId xmlns:a16="http://schemas.microsoft.com/office/drawing/2014/main" id="{00000000-0008-0000-1100-00009B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6" name="Text Box 63">
          <a:extLst>
            <a:ext uri="{FF2B5EF4-FFF2-40B4-BE49-F238E27FC236}">
              <a16:creationId xmlns:a16="http://schemas.microsoft.com/office/drawing/2014/main" id="{00000000-0008-0000-1100-00009C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57" name="Text Box 63">
          <a:extLst>
            <a:ext uri="{FF2B5EF4-FFF2-40B4-BE49-F238E27FC236}">
              <a16:creationId xmlns:a16="http://schemas.microsoft.com/office/drawing/2014/main" id="{00000000-0008-0000-1100-00009D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58" name="Text Box 63">
          <a:extLst>
            <a:ext uri="{FF2B5EF4-FFF2-40B4-BE49-F238E27FC236}">
              <a16:creationId xmlns:a16="http://schemas.microsoft.com/office/drawing/2014/main" id="{00000000-0008-0000-1100-00009E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59" name="Text Box 63">
          <a:extLst>
            <a:ext uri="{FF2B5EF4-FFF2-40B4-BE49-F238E27FC236}">
              <a16:creationId xmlns:a16="http://schemas.microsoft.com/office/drawing/2014/main" id="{00000000-0008-0000-1100-00009F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0" name="Text Box 63">
          <a:extLst>
            <a:ext uri="{FF2B5EF4-FFF2-40B4-BE49-F238E27FC236}">
              <a16:creationId xmlns:a16="http://schemas.microsoft.com/office/drawing/2014/main" id="{00000000-0008-0000-1100-0000A0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1" name="Text Box 63">
          <a:extLst>
            <a:ext uri="{FF2B5EF4-FFF2-40B4-BE49-F238E27FC236}">
              <a16:creationId xmlns:a16="http://schemas.microsoft.com/office/drawing/2014/main" id="{00000000-0008-0000-1100-0000A1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2" name="Text Box 63">
          <a:extLst>
            <a:ext uri="{FF2B5EF4-FFF2-40B4-BE49-F238E27FC236}">
              <a16:creationId xmlns:a16="http://schemas.microsoft.com/office/drawing/2014/main" id="{00000000-0008-0000-1100-0000A2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3" name="Text Box 63">
          <a:extLst>
            <a:ext uri="{FF2B5EF4-FFF2-40B4-BE49-F238E27FC236}">
              <a16:creationId xmlns:a16="http://schemas.microsoft.com/office/drawing/2014/main" id="{00000000-0008-0000-1100-0000A3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4" name="Text Box 63">
          <a:extLst>
            <a:ext uri="{FF2B5EF4-FFF2-40B4-BE49-F238E27FC236}">
              <a16:creationId xmlns:a16="http://schemas.microsoft.com/office/drawing/2014/main" id="{00000000-0008-0000-1100-0000A4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5" name="Text Box 63">
          <a:extLst>
            <a:ext uri="{FF2B5EF4-FFF2-40B4-BE49-F238E27FC236}">
              <a16:creationId xmlns:a16="http://schemas.microsoft.com/office/drawing/2014/main" id="{00000000-0008-0000-1100-0000A5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66" name="Text Box 63">
          <a:extLst>
            <a:ext uri="{FF2B5EF4-FFF2-40B4-BE49-F238E27FC236}">
              <a16:creationId xmlns:a16="http://schemas.microsoft.com/office/drawing/2014/main" id="{00000000-0008-0000-1100-0000A6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67" name="Text Box 63">
          <a:extLst>
            <a:ext uri="{FF2B5EF4-FFF2-40B4-BE49-F238E27FC236}">
              <a16:creationId xmlns:a16="http://schemas.microsoft.com/office/drawing/2014/main" id="{00000000-0008-0000-1100-0000A7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68" name="Text Box 63">
          <a:extLst>
            <a:ext uri="{FF2B5EF4-FFF2-40B4-BE49-F238E27FC236}">
              <a16:creationId xmlns:a16="http://schemas.microsoft.com/office/drawing/2014/main" id="{00000000-0008-0000-1100-0000A8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69" name="Text Box 63">
          <a:extLst>
            <a:ext uri="{FF2B5EF4-FFF2-40B4-BE49-F238E27FC236}">
              <a16:creationId xmlns:a16="http://schemas.microsoft.com/office/drawing/2014/main" id="{00000000-0008-0000-1100-0000A9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70" name="Text Box 63">
          <a:extLst>
            <a:ext uri="{FF2B5EF4-FFF2-40B4-BE49-F238E27FC236}">
              <a16:creationId xmlns:a16="http://schemas.microsoft.com/office/drawing/2014/main" id="{00000000-0008-0000-1100-0000AA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71" name="Text Box 63">
          <a:extLst>
            <a:ext uri="{FF2B5EF4-FFF2-40B4-BE49-F238E27FC236}">
              <a16:creationId xmlns:a16="http://schemas.microsoft.com/office/drawing/2014/main" id="{00000000-0008-0000-1100-0000AB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72" name="Text Box 63">
          <a:extLst>
            <a:ext uri="{FF2B5EF4-FFF2-40B4-BE49-F238E27FC236}">
              <a16:creationId xmlns:a16="http://schemas.microsoft.com/office/drawing/2014/main" id="{00000000-0008-0000-1100-0000AC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73" name="Text Box 63">
          <a:extLst>
            <a:ext uri="{FF2B5EF4-FFF2-40B4-BE49-F238E27FC236}">
              <a16:creationId xmlns:a16="http://schemas.microsoft.com/office/drawing/2014/main" id="{00000000-0008-0000-1100-0000AD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74" name="Text Box 63">
          <a:extLst>
            <a:ext uri="{FF2B5EF4-FFF2-40B4-BE49-F238E27FC236}">
              <a16:creationId xmlns:a16="http://schemas.microsoft.com/office/drawing/2014/main" id="{00000000-0008-0000-1100-0000AE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75" name="Text Box 63">
          <a:extLst>
            <a:ext uri="{FF2B5EF4-FFF2-40B4-BE49-F238E27FC236}">
              <a16:creationId xmlns:a16="http://schemas.microsoft.com/office/drawing/2014/main" id="{00000000-0008-0000-1100-0000AF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76" name="Text Box 63">
          <a:extLst>
            <a:ext uri="{FF2B5EF4-FFF2-40B4-BE49-F238E27FC236}">
              <a16:creationId xmlns:a16="http://schemas.microsoft.com/office/drawing/2014/main" id="{00000000-0008-0000-1100-0000B0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77" name="Text Box 63">
          <a:extLst>
            <a:ext uri="{FF2B5EF4-FFF2-40B4-BE49-F238E27FC236}">
              <a16:creationId xmlns:a16="http://schemas.microsoft.com/office/drawing/2014/main" id="{00000000-0008-0000-1100-0000B1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78" name="Text Box 63">
          <a:extLst>
            <a:ext uri="{FF2B5EF4-FFF2-40B4-BE49-F238E27FC236}">
              <a16:creationId xmlns:a16="http://schemas.microsoft.com/office/drawing/2014/main" id="{00000000-0008-0000-1100-0000B2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79" name="Text Box 63">
          <a:extLst>
            <a:ext uri="{FF2B5EF4-FFF2-40B4-BE49-F238E27FC236}">
              <a16:creationId xmlns:a16="http://schemas.microsoft.com/office/drawing/2014/main" id="{00000000-0008-0000-1100-0000B3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80" name="Text Box 63">
          <a:extLst>
            <a:ext uri="{FF2B5EF4-FFF2-40B4-BE49-F238E27FC236}">
              <a16:creationId xmlns:a16="http://schemas.microsoft.com/office/drawing/2014/main" id="{00000000-0008-0000-1100-0000B4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81" name="Text Box 63">
          <a:extLst>
            <a:ext uri="{FF2B5EF4-FFF2-40B4-BE49-F238E27FC236}">
              <a16:creationId xmlns:a16="http://schemas.microsoft.com/office/drawing/2014/main" id="{00000000-0008-0000-1100-0000B5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82" name="Text Box 63">
          <a:extLst>
            <a:ext uri="{FF2B5EF4-FFF2-40B4-BE49-F238E27FC236}">
              <a16:creationId xmlns:a16="http://schemas.microsoft.com/office/drawing/2014/main" id="{00000000-0008-0000-1100-0000B6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83" name="Text Box 63">
          <a:extLst>
            <a:ext uri="{FF2B5EF4-FFF2-40B4-BE49-F238E27FC236}">
              <a16:creationId xmlns:a16="http://schemas.microsoft.com/office/drawing/2014/main" id="{00000000-0008-0000-1100-0000B7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4" name="Text Box 63">
          <a:extLst>
            <a:ext uri="{FF2B5EF4-FFF2-40B4-BE49-F238E27FC236}">
              <a16:creationId xmlns:a16="http://schemas.microsoft.com/office/drawing/2014/main" id="{00000000-0008-0000-1100-0000B8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5" name="Text Box 63">
          <a:extLst>
            <a:ext uri="{FF2B5EF4-FFF2-40B4-BE49-F238E27FC236}">
              <a16:creationId xmlns:a16="http://schemas.microsoft.com/office/drawing/2014/main" id="{00000000-0008-0000-1100-0000B9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6" name="Text Box 63">
          <a:extLst>
            <a:ext uri="{FF2B5EF4-FFF2-40B4-BE49-F238E27FC236}">
              <a16:creationId xmlns:a16="http://schemas.microsoft.com/office/drawing/2014/main" id="{00000000-0008-0000-1100-0000BA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7" name="Text Box 63">
          <a:extLst>
            <a:ext uri="{FF2B5EF4-FFF2-40B4-BE49-F238E27FC236}">
              <a16:creationId xmlns:a16="http://schemas.microsoft.com/office/drawing/2014/main" id="{00000000-0008-0000-1100-0000BB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8" name="Text Box 63">
          <a:extLst>
            <a:ext uri="{FF2B5EF4-FFF2-40B4-BE49-F238E27FC236}">
              <a16:creationId xmlns:a16="http://schemas.microsoft.com/office/drawing/2014/main" id="{00000000-0008-0000-1100-0000BC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9" name="Text Box 63">
          <a:extLst>
            <a:ext uri="{FF2B5EF4-FFF2-40B4-BE49-F238E27FC236}">
              <a16:creationId xmlns:a16="http://schemas.microsoft.com/office/drawing/2014/main" id="{00000000-0008-0000-1100-0000BD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90" name="Text Box 63">
          <a:extLst>
            <a:ext uri="{FF2B5EF4-FFF2-40B4-BE49-F238E27FC236}">
              <a16:creationId xmlns:a16="http://schemas.microsoft.com/office/drawing/2014/main" id="{00000000-0008-0000-1100-0000BE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91" name="Text Box 63">
          <a:extLst>
            <a:ext uri="{FF2B5EF4-FFF2-40B4-BE49-F238E27FC236}">
              <a16:creationId xmlns:a16="http://schemas.microsoft.com/office/drawing/2014/main" id="{00000000-0008-0000-1100-0000BF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92" name="Text Box 63">
          <a:extLst>
            <a:ext uri="{FF2B5EF4-FFF2-40B4-BE49-F238E27FC236}">
              <a16:creationId xmlns:a16="http://schemas.microsoft.com/office/drawing/2014/main" id="{00000000-0008-0000-1100-0000C0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3" name="Text Box 63">
          <a:extLst>
            <a:ext uri="{FF2B5EF4-FFF2-40B4-BE49-F238E27FC236}">
              <a16:creationId xmlns:a16="http://schemas.microsoft.com/office/drawing/2014/main" id="{00000000-0008-0000-1100-0000C1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4" name="Text Box 63">
          <a:extLst>
            <a:ext uri="{FF2B5EF4-FFF2-40B4-BE49-F238E27FC236}">
              <a16:creationId xmlns:a16="http://schemas.microsoft.com/office/drawing/2014/main" id="{00000000-0008-0000-1100-0000C2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5" name="Text Box 63">
          <a:extLst>
            <a:ext uri="{FF2B5EF4-FFF2-40B4-BE49-F238E27FC236}">
              <a16:creationId xmlns:a16="http://schemas.microsoft.com/office/drawing/2014/main" id="{00000000-0008-0000-1100-0000C3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6" name="Text Box 63">
          <a:extLst>
            <a:ext uri="{FF2B5EF4-FFF2-40B4-BE49-F238E27FC236}">
              <a16:creationId xmlns:a16="http://schemas.microsoft.com/office/drawing/2014/main" id="{00000000-0008-0000-1100-0000C4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7" name="Text Box 63">
          <a:extLst>
            <a:ext uri="{FF2B5EF4-FFF2-40B4-BE49-F238E27FC236}">
              <a16:creationId xmlns:a16="http://schemas.microsoft.com/office/drawing/2014/main" id="{00000000-0008-0000-1100-0000C5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8" name="Text Box 63">
          <a:extLst>
            <a:ext uri="{FF2B5EF4-FFF2-40B4-BE49-F238E27FC236}">
              <a16:creationId xmlns:a16="http://schemas.microsoft.com/office/drawing/2014/main" id="{00000000-0008-0000-1100-0000C6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9" name="Text Box 63">
          <a:extLst>
            <a:ext uri="{FF2B5EF4-FFF2-40B4-BE49-F238E27FC236}">
              <a16:creationId xmlns:a16="http://schemas.microsoft.com/office/drawing/2014/main" id="{00000000-0008-0000-1100-0000C7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200" name="Text Box 63">
          <a:extLst>
            <a:ext uri="{FF2B5EF4-FFF2-40B4-BE49-F238E27FC236}">
              <a16:creationId xmlns:a16="http://schemas.microsoft.com/office/drawing/2014/main" id="{00000000-0008-0000-1100-0000C8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201" name="Text Box 63">
          <a:extLst>
            <a:ext uri="{FF2B5EF4-FFF2-40B4-BE49-F238E27FC236}">
              <a16:creationId xmlns:a16="http://schemas.microsoft.com/office/drawing/2014/main" id="{00000000-0008-0000-1100-0000C9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2" name="Text Box 63">
          <a:extLst>
            <a:ext uri="{FF2B5EF4-FFF2-40B4-BE49-F238E27FC236}">
              <a16:creationId xmlns:a16="http://schemas.microsoft.com/office/drawing/2014/main" id="{00000000-0008-0000-1100-0000CA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3" name="Text Box 63">
          <a:extLst>
            <a:ext uri="{FF2B5EF4-FFF2-40B4-BE49-F238E27FC236}">
              <a16:creationId xmlns:a16="http://schemas.microsoft.com/office/drawing/2014/main" id="{00000000-0008-0000-1100-0000CB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4" name="Text Box 63">
          <a:extLst>
            <a:ext uri="{FF2B5EF4-FFF2-40B4-BE49-F238E27FC236}">
              <a16:creationId xmlns:a16="http://schemas.microsoft.com/office/drawing/2014/main" id="{00000000-0008-0000-1100-0000CC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5" name="Text Box 63">
          <a:extLst>
            <a:ext uri="{FF2B5EF4-FFF2-40B4-BE49-F238E27FC236}">
              <a16:creationId xmlns:a16="http://schemas.microsoft.com/office/drawing/2014/main" id="{00000000-0008-0000-1100-0000CD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6" name="Text Box 63">
          <a:extLst>
            <a:ext uri="{FF2B5EF4-FFF2-40B4-BE49-F238E27FC236}">
              <a16:creationId xmlns:a16="http://schemas.microsoft.com/office/drawing/2014/main" id="{00000000-0008-0000-1100-0000CE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7" name="Text Box 63">
          <a:extLst>
            <a:ext uri="{FF2B5EF4-FFF2-40B4-BE49-F238E27FC236}">
              <a16:creationId xmlns:a16="http://schemas.microsoft.com/office/drawing/2014/main" id="{00000000-0008-0000-1100-0000CF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8" name="Text Box 63">
          <a:extLst>
            <a:ext uri="{FF2B5EF4-FFF2-40B4-BE49-F238E27FC236}">
              <a16:creationId xmlns:a16="http://schemas.microsoft.com/office/drawing/2014/main" id="{00000000-0008-0000-1100-0000D0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9" name="Text Box 63">
          <a:extLst>
            <a:ext uri="{FF2B5EF4-FFF2-40B4-BE49-F238E27FC236}">
              <a16:creationId xmlns:a16="http://schemas.microsoft.com/office/drawing/2014/main" id="{00000000-0008-0000-1100-0000D1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10" name="Text Box 63">
          <a:extLst>
            <a:ext uri="{FF2B5EF4-FFF2-40B4-BE49-F238E27FC236}">
              <a16:creationId xmlns:a16="http://schemas.microsoft.com/office/drawing/2014/main" id="{00000000-0008-0000-1100-0000D2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1" name="Text Box 63">
          <a:extLst>
            <a:ext uri="{FF2B5EF4-FFF2-40B4-BE49-F238E27FC236}">
              <a16:creationId xmlns:a16="http://schemas.microsoft.com/office/drawing/2014/main" id="{00000000-0008-0000-1100-0000D3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2" name="Text Box 63">
          <a:extLst>
            <a:ext uri="{FF2B5EF4-FFF2-40B4-BE49-F238E27FC236}">
              <a16:creationId xmlns:a16="http://schemas.microsoft.com/office/drawing/2014/main" id="{00000000-0008-0000-1100-0000D4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3" name="Text Box 63">
          <a:extLst>
            <a:ext uri="{FF2B5EF4-FFF2-40B4-BE49-F238E27FC236}">
              <a16:creationId xmlns:a16="http://schemas.microsoft.com/office/drawing/2014/main" id="{00000000-0008-0000-1100-0000D5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4" name="Text Box 63">
          <a:extLst>
            <a:ext uri="{FF2B5EF4-FFF2-40B4-BE49-F238E27FC236}">
              <a16:creationId xmlns:a16="http://schemas.microsoft.com/office/drawing/2014/main" id="{00000000-0008-0000-1100-0000D6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5" name="Text Box 63">
          <a:extLst>
            <a:ext uri="{FF2B5EF4-FFF2-40B4-BE49-F238E27FC236}">
              <a16:creationId xmlns:a16="http://schemas.microsoft.com/office/drawing/2014/main" id="{00000000-0008-0000-1100-0000D7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6" name="Text Box 63">
          <a:extLst>
            <a:ext uri="{FF2B5EF4-FFF2-40B4-BE49-F238E27FC236}">
              <a16:creationId xmlns:a16="http://schemas.microsoft.com/office/drawing/2014/main" id="{00000000-0008-0000-1100-0000D8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7" name="Text Box 63">
          <a:extLst>
            <a:ext uri="{FF2B5EF4-FFF2-40B4-BE49-F238E27FC236}">
              <a16:creationId xmlns:a16="http://schemas.microsoft.com/office/drawing/2014/main" id="{00000000-0008-0000-1100-0000D9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8" name="Text Box 63">
          <a:extLst>
            <a:ext uri="{FF2B5EF4-FFF2-40B4-BE49-F238E27FC236}">
              <a16:creationId xmlns:a16="http://schemas.microsoft.com/office/drawing/2014/main" id="{00000000-0008-0000-1100-0000DA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9" name="Text Box 63">
          <a:extLst>
            <a:ext uri="{FF2B5EF4-FFF2-40B4-BE49-F238E27FC236}">
              <a16:creationId xmlns:a16="http://schemas.microsoft.com/office/drawing/2014/main" id="{00000000-0008-0000-1100-0000DB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0" name="Text Box 63">
          <a:extLst>
            <a:ext uri="{FF2B5EF4-FFF2-40B4-BE49-F238E27FC236}">
              <a16:creationId xmlns:a16="http://schemas.microsoft.com/office/drawing/2014/main" id="{00000000-0008-0000-1100-0000DC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1" name="Text Box 63">
          <a:extLst>
            <a:ext uri="{FF2B5EF4-FFF2-40B4-BE49-F238E27FC236}">
              <a16:creationId xmlns:a16="http://schemas.microsoft.com/office/drawing/2014/main" id="{00000000-0008-0000-1100-0000DD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2" name="Text Box 63">
          <a:extLst>
            <a:ext uri="{FF2B5EF4-FFF2-40B4-BE49-F238E27FC236}">
              <a16:creationId xmlns:a16="http://schemas.microsoft.com/office/drawing/2014/main" id="{00000000-0008-0000-1100-0000DE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3" name="Text Box 63">
          <a:extLst>
            <a:ext uri="{FF2B5EF4-FFF2-40B4-BE49-F238E27FC236}">
              <a16:creationId xmlns:a16="http://schemas.microsoft.com/office/drawing/2014/main" id="{00000000-0008-0000-1100-0000DF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4" name="Text Box 63">
          <a:extLst>
            <a:ext uri="{FF2B5EF4-FFF2-40B4-BE49-F238E27FC236}">
              <a16:creationId xmlns:a16="http://schemas.microsoft.com/office/drawing/2014/main" id="{00000000-0008-0000-1100-0000E0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5" name="Text Box 63">
          <a:extLst>
            <a:ext uri="{FF2B5EF4-FFF2-40B4-BE49-F238E27FC236}">
              <a16:creationId xmlns:a16="http://schemas.microsoft.com/office/drawing/2014/main" id="{00000000-0008-0000-1100-0000E1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6" name="Text Box 63">
          <a:extLst>
            <a:ext uri="{FF2B5EF4-FFF2-40B4-BE49-F238E27FC236}">
              <a16:creationId xmlns:a16="http://schemas.microsoft.com/office/drawing/2014/main" id="{00000000-0008-0000-1100-0000E2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7" name="Text Box 63">
          <a:extLst>
            <a:ext uri="{FF2B5EF4-FFF2-40B4-BE49-F238E27FC236}">
              <a16:creationId xmlns:a16="http://schemas.microsoft.com/office/drawing/2014/main" id="{00000000-0008-0000-1100-0000E3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8" name="Text Box 63">
          <a:extLst>
            <a:ext uri="{FF2B5EF4-FFF2-40B4-BE49-F238E27FC236}">
              <a16:creationId xmlns:a16="http://schemas.microsoft.com/office/drawing/2014/main" id="{00000000-0008-0000-1100-0000E4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29" name="Text Box 63">
          <a:extLst>
            <a:ext uri="{FF2B5EF4-FFF2-40B4-BE49-F238E27FC236}">
              <a16:creationId xmlns:a16="http://schemas.microsoft.com/office/drawing/2014/main" id="{00000000-0008-0000-1100-0000E5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0" name="Text Box 63">
          <a:extLst>
            <a:ext uri="{FF2B5EF4-FFF2-40B4-BE49-F238E27FC236}">
              <a16:creationId xmlns:a16="http://schemas.microsoft.com/office/drawing/2014/main" id="{00000000-0008-0000-1100-0000E6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1" name="Text Box 63">
          <a:extLst>
            <a:ext uri="{FF2B5EF4-FFF2-40B4-BE49-F238E27FC236}">
              <a16:creationId xmlns:a16="http://schemas.microsoft.com/office/drawing/2014/main" id="{00000000-0008-0000-1100-0000E7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2" name="Text Box 63">
          <a:extLst>
            <a:ext uri="{FF2B5EF4-FFF2-40B4-BE49-F238E27FC236}">
              <a16:creationId xmlns:a16="http://schemas.microsoft.com/office/drawing/2014/main" id="{00000000-0008-0000-1100-0000E8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3" name="Text Box 63">
          <a:extLst>
            <a:ext uri="{FF2B5EF4-FFF2-40B4-BE49-F238E27FC236}">
              <a16:creationId xmlns:a16="http://schemas.microsoft.com/office/drawing/2014/main" id="{00000000-0008-0000-1100-0000E9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4" name="Text Box 63">
          <a:extLst>
            <a:ext uri="{FF2B5EF4-FFF2-40B4-BE49-F238E27FC236}">
              <a16:creationId xmlns:a16="http://schemas.microsoft.com/office/drawing/2014/main" id="{00000000-0008-0000-1100-0000EA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5" name="Text Box 63">
          <a:extLst>
            <a:ext uri="{FF2B5EF4-FFF2-40B4-BE49-F238E27FC236}">
              <a16:creationId xmlns:a16="http://schemas.microsoft.com/office/drawing/2014/main" id="{00000000-0008-0000-1100-0000EB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6" name="Text Box 63">
          <a:extLst>
            <a:ext uri="{FF2B5EF4-FFF2-40B4-BE49-F238E27FC236}">
              <a16:creationId xmlns:a16="http://schemas.microsoft.com/office/drawing/2014/main" id="{00000000-0008-0000-1100-0000EC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7" name="Text Box 63">
          <a:extLst>
            <a:ext uri="{FF2B5EF4-FFF2-40B4-BE49-F238E27FC236}">
              <a16:creationId xmlns:a16="http://schemas.microsoft.com/office/drawing/2014/main" id="{00000000-0008-0000-1100-0000ED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38" name="Text Box 63">
          <a:extLst>
            <a:ext uri="{FF2B5EF4-FFF2-40B4-BE49-F238E27FC236}">
              <a16:creationId xmlns:a16="http://schemas.microsoft.com/office/drawing/2014/main" id="{00000000-0008-0000-1100-0000EE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39" name="Text Box 63">
          <a:extLst>
            <a:ext uri="{FF2B5EF4-FFF2-40B4-BE49-F238E27FC236}">
              <a16:creationId xmlns:a16="http://schemas.microsoft.com/office/drawing/2014/main" id="{00000000-0008-0000-1100-0000EF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0" name="Text Box 63">
          <a:extLst>
            <a:ext uri="{FF2B5EF4-FFF2-40B4-BE49-F238E27FC236}">
              <a16:creationId xmlns:a16="http://schemas.microsoft.com/office/drawing/2014/main" id="{00000000-0008-0000-1100-0000F0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1" name="Text Box 63">
          <a:extLst>
            <a:ext uri="{FF2B5EF4-FFF2-40B4-BE49-F238E27FC236}">
              <a16:creationId xmlns:a16="http://schemas.microsoft.com/office/drawing/2014/main" id="{00000000-0008-0000-1100-0000F1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2" name="Text Box 63">
          <a:extLst>
            <a:ext uri="{FF2B5EF4-FFF2-40B4-BE49-F238E27FC236}">
              <a16:creationId xmlns:a16="http://schemas.microsoft.com/office/drawing/2014/main" id="{00000000-0008-0000-1100-0000F2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3" name="Text Box 63">
          <a:extLst>
            <a:ext uri="{FF2B5EF4-FFF2-40B4-BE49-F238E27FC236}">
              <a16:creationId xmlns:a16="http://schemas.microsoft.com/office/drawing/2014/main" id="{00000000-0008-0000-1100-0000F3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4" name="Text Box 63">
          <a:extLst>
            <a:ext uri="{FF2B5EF4-FFF2-40B4-BE49-F238E27FC236}">
              <a16:creationId xmlns:a16="http://schemas.microsoft.com/office/drawing/2014/main" id="{00000000-0008-0000-1100-0000F4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5" name="Text Box 63">
          <a:extLst>
            <a:ext uri="{FF2B5EF4-FFF2-40B4-BE49-F238E27FC236}">
              <a16:creationId xmlns:a16="http://schemas.microsoft.com/office/drawing/2014/main" id="{00000000-0008-0000-1100-0000F5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6" name="Text Box 63">
          <a:extLst>
            <a:ext uri="{FF2B5EF4-FFF2-40B4-BE49-F238E27FC236}">
              <a16:creationId xmlns:a16="http://schemas.microsoft.com/office/drawing/2014/main" id="{00000000-0008-0000-1100-0000F6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47" name="Text Box 63">
          <a:extLst>
            <a:ext uri="{FF2B5EF4-FFF2-40B4-BE49-F238E27FC236}">
              <a16:creationId xmlns:a16="http://schemas.microsoft.com/office/drawing/2014/main" id="{00000000-0008-0000-1100-0000F7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48" name="Text Box 63">
          <a:extLst>
            <a:ext uri="{FF2B5EF4-FFF2-40B4-BE49-F238E27FC236}">
              <a16:creationId xmlns:a16="http://schemas.microsoft.com/office/drawing/2014/main" id="{00000000-0008-0000-1100-0000F8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49" name="Text Box 63">
          <a:extLst>
            <a:ext uri="{FF2B5EF4-FFF2-40B4-BE49-F238E27FC236}">
              <a16:creationId xmlns:a16="http://schemas.microsoft.com/office/drawing/2014/main" id="{00000000-0008-0000-1100-0000F9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0" name="Text Box 63">
          <a:extLst>
            <a:ext uri="{FF2B5EF4-FFF2-40B4-BE49-F238E27FC236}">
              <a16:creationId xmlns:a16="http://schemas.microsoft.com/office/drawing/2014/main" id="{00000000-0008-0000-1100-0000FA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1" name="Text Box 63">
          <a:extLst>
            <a:ext uri="{FF2B5EF4-FFF2-40B4-BE49-F238E27FC236}">
              <a16:creationId xmlns:a16="http://schemas.microsoft.com/office/drawing/2014/main" id="{00000000-0008-0000-1100-0000FB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2" name="Text Box 63">
          <a:extLst>
            <a:ext uri="{FF2B5EF4-FFF2-40B4-BE49-F238E27FC236}">
              <a16:creationId xmlns:a16="http://schemas.microsoft.com/office/drawing/2014/main" id="{00000000-0008-0000-1100-0000FC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3" name="Text Box 63">
          <a:extLst>
            <a:ext uri="{FF2B5EF4-FFF2-40B4-BE49-F238E27FC236}">
              <a16:creationId xmlns:a16="http://schemas.microsoft.com/office/drawing/2014/main" id="{00000000-0008-0000-1100-0000FD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4" name="Text Box 63">
          <a:extLst>
            <a:ext uri="{FF2B5EF4-FFF2-40B4-BE49-F238E27FC236}">
              <a16:creationId xmlns:a16="http://schemas.microsoft.com/office/drawing/2014/main" id="{00000000-0008-0000-1100-0000FE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5" name="Text Box 63">
          <a:extLst>
            <a:ext uri="{FF2B5EF4-FFF2-40B4-BE49-F238E27FC236}">
              <a16:creationId xmlns:a16="http://schemas.microsoft.com/office/drawing/2014/main" id="{00000000-0008-0000-1100-0000FF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56" name="Text Box 63">
          <a:extLst>
            <a:ext uri="{FF2B5EF4-FFF2-40B4-BE49-F238E27FC236}">
              <a16:creationId xmlns:a16="http://schemas.microsoft.com/office/drawing/2014/main" id="{00000000-0008-0000-1100-000000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57" name="Text Box 63">
          <a:extLst>
            <a:ext uri="{FF2B5EF4-FFF2-40B4-BE49-F238E27FC236}">
              <a16:creationId xmlns:a16="http://schemas.microsoft.com/office/drawing/2014/main" id="{00000000-0008-0000-1100-000001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58" name="Text Box 63">
          <a:extLst>
            <a:ext uri="{FF2B5EF4-FFF2-40B4-BE49-F238E27FC236}">
              <a16:creationId xmlns:a16="http://schemas.microsoft.com/office/drawing/2014/main" id="{00000000-0008-0000-1100-000002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59" name="Text Box 63">
          <a:extLst>
            <a:ext uri="{FF2B5EF4-FFF2-40B4-BE49-F238E27FC236}">
              <a16:creationId xmlns:a16="http://schemas.microsoft.com/office/drawing/2014/main" id="{00000000-0008-0000-1100-000003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60" name="Text Box 63">
          <a:extLst>
            <a:ext uri="{FF2B5EF4-FFF2-40B4-BE49-F238E27FC236}">
              <a16:creationId xmlns:a16="http://schemas.microsoft.com/office/drawing/2014/main" id="{00000000-0008-0000-1100-000004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61" name="Text Box 63">
          <a:extLst>
            <a:ext uri="{FF2B5EF4-FFF2-40B4-BE49-F238E27FC236}">
              <a16:creationId xmlns:a16="http://schemas.microsoft.com/office/drawing/2014/main" id="{00000000-0008-0000-1100-000005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62" name="Text Box 63">
          <a:extLst>
            <a:ext uri="{FF2B5EF4-FFF2-40B4-BE49-F238E27FC236}">
              <a16:creationId xmlns:a16="http://schemas.microsoft.com/office/drawing/2014/main" id="{00000000-0008-0000-1100-000006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63" name="Text Box 63">
          <a:extLst>
            <a:ext uri="{FF2B5EF4-FFF2-40B4-BE49-F238E27FC236}">
              <a16:creationId xmlns:a16="http://schemas.microsoft.com/office/drawing/2014/main" id="{00000000-0008-0000-1100-000007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64" name="Text Box 63">
          <a:extLst>
            <a:ext uri="{FF2B5EF4-FFF2-40B4-BE49-F238E27FC236}">
              <a16:creationId xmlns:a16="http://schemas.microsoft.com/office/drawing/2014/main" id="{00000000-0008-0000-1100-000008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65" name="Text Box 63">
          <a:extLst>
            <a:ext uri="{FF2B5EF4-FFF2-40B4-BE49-F238E27FC236}">
              <a16:creationId xmlns:a16="http://schemas.microsoft.com/office/drawing/2014/main" id="{00000000-0008-0000-1100-000009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66" name="Text Box 63">
          <a:extLst>
            <a:ext uri="{FF2B5EF4-FFF2-40B4-BE49-F238E27FC236}">
              <a16:creationId xmlns:a16="http://schemas.microsoft.com/office/drawing/2014/main" id="{00000000-0008-0000-1100-00000A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67" name="Text Box 63">
          <a:extLst>
            <a:ext uri="{FF2B5EF4-FFF2-40B4-BE49-F238E27FC236}">
              <a16:creationId xmlns:a16="http://schemas.microsoft.com/office/drawing/2014/main" id="{00000000-0008-0000-1100-00000B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68" name="Text Box 63">
          <a:extLst>
            <a:ext uri="{FF2B5EF4-FFF2-40B4-BE49-F238E27FC236}">
              <a16:creationId xmlns:a16="http://schemas.microsoft.com/office/drawing/2014/main" id="{00000000-0008-0000-1100-00000C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69" name="Text Box 63">
          <a:extLst>
            <a:ext uri="{FF2B5EF4-FFF2-40B4-BE49-F238E27FC236}">
              <a16:creationId xmlns:a16="http://schemas.microsoft.com/office/drawing/2014/main" id="{00000000-0008-0000-1100-00000D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70" name="Text Box 63">
          <a:extLst>
            <a:ext uri="{FF2B5EF4-FFF2-40B4-BE49-F238E27FC236}">
              <a16:creationId xmlns:a16="http://schemas.microsoft.com/office/drawing/2014/main" id="{00000000-0008-0000-1100-00000E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71" name="Text Box 63">
          <a:extLst>
            <a:ext uri="{FF2B5EF4-FFF2-40B4-BE49-F238E27FC236}">
              <a16:creationId xmlns:a16="http://schemas.microsoft.com/office/drawing/2014/main" id="{00000000-0008-0000-1100-00000F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72" name="Text Box 63">
          <a:extLst>
            <a:ext uri="{FF2B5EF4-FFF2-40B4-BE49-F238E27FC236}">
              <a16:creationId xmlns:a16="http://schemas.microsoft.com/office/drawing/2014/main" id="{00000000-0008-0000-1100-000010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73" name="Text Box 63">
          <a:extLst>
            <a:ext uri="{FF2B5EF4-FFF2-40B4-BE49-F238E27FC236}">
              <a16:creationId xmlns:a16="http://schemas.microsoft.com/office/drawing/2014/main" id="{00000000-0008-0000-1100-000011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4" name="Text Box 63">
          <a:extLst>
            <a:ext uri="{FF2B5EF4-FFF2-40B4-BE49-F238E27FC236}">
              <a16:creationId xmlns:a16="http://schemas.microsoft.com/office/drawing/2014/main" id="{00000000-0008-0000-1100-000012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5" name="Text Box 63">
          <a:extLst>
            <a:ext uri="{FF2B5EF4-FFF2-40B4-BE49-F238E27FC236}">
              <a16:creationId xmlns:a16="http://schemas.microsoft.com/office/drawing/2014/main" id="{00000000-0008-0000-1100-000013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6" name="Text Box 63">
          <a:extLst>
            <a:ext uri="{FF2B5EF4-FFF2-40B4-BE49-F238E27FC236}">
              <a16:creationId xmlns:a16="http://schemas.microsoft.com/office/drawing/2014/main" id="{00000000-0008-0000-1100-000014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7" name="Text Box 63">
          <a:extLst>
            <a:ext uri="{FF2B5EF4-FFF2-40B4-BE49-F238E27FC236}">
              <a16:creationId xmlns:a16="http://schemas.microsoft.com/office/drawing/2014/main" id="{00000000-0008-0000-1100-000015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8" name="Text Box 63">
          <a:extLst>
            <a:ext uri="{FF2B5EF4-FFF2-40B4-BE49-F238E27FC236}">
              <a16:creationId xmlns:a16="http://schemas.microsoft.com/office/drawing/2014/main" id="{00000000-0008-0000-1100-000016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9" name="Text Box 63">
          <a:extLst>
            <a:ext uri="{FF2B5EF4-FFF2-40B4-BE49-F238E27FC236}">
              <a16:creationId xmlns:a16="http://schemas.microsoft.com/office/drawing/2014/main" id="{00000000-0008-0000-1100-000017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80" name="Text Box 63">
          <a:extLst>
            <a:ext uri="{FF2B5EF4-FFF2-40B4-BE49-F238E27FC236}">
              <a16:creationId xmlns:a16="http://schemas.microsoft.com/office/drawing/2014/main" id="{00000000-0008-0000-1100-000018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81" name="Text Box 63">
          <a:extLst>
            <a:ext uri="{FF2B5EF4-FFF2-40B4-BE49-F238E27FC236}">
              <a16:creationId xmlns:a16="http://schemas.microsoft.com/office/drawing/2014/main" id="{00000000-0008-0000-1100-000019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82" name="Text Box 63">
          <a:extLst>
            <a:ext uri="{FF2B5EF4-FFF2-40B4-BE49-F238E27FC236}">
              <a16:creationId xmlns:a16="http://schemas.microsoft.com/office/drawing/2014/main" id="{00000000-0008-0000-1100-00001A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3" name="Text Box 63">
          <a:extLst>
            <a:ext uri="{FF2B5EF4-FFF2-40B4-BE49-F238E27FC236}">
              <a16:creationId xmlns:a16="http://schemas.microsoft.com/office/drawing/2014/main" id="{00000000-0008-0000-1100-00001B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4" name="Text Box 63">
          <a:extLst>
            <a:ext uri="{FF2B5EF4-FFF2-40B4-BE49-F238E27FC236}">
              <a16:creationId xmlns:a16="http://schemas.microsoft.com/office/drawing/2014/main" id="{00000000-0008-0000-1100-00001C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5" name="Text Box 63">
          <a:extLst>
            <a:ext uri="{FF2B5EF4-FFF2-40B4-BE49-F238E27FC236}">
              <a16:creationId xmlns:a16="http://schemas.microsoft.com/office/drawing/2014/main" id="{00000000-0008-0000-1100-00001D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6" name="Text Box 63">
          <a:extLst>
            <a:ext uri="{FF2B5EF4-FFF2-40B4-BE49-F238E27FC236}">
              <a16:creationId xmlns:a16="http://schemas.microsoft.com/office/drawing/2014/main" id="{00000000-0008-0000-1100-00001E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7" name="Text Box 63">
          <a:extLst>
            <a:ext uri="{FF2B5EF4-FFF2-40B4-BE49-F238E27FC236}">
              <a16:creationId xmlns:a16="http://schemas.microsoft.com/office/drawing/2014/main" id="{00000000-0008-0000-1100-00001F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8" name="Text Box 63">
          <a:extLst>
            <a:ext uri="{FF2B5EF4-FFF2-40B4-BE49-F238E27FC236}">
              <a16:creationId xmlns:a16="http://schemas.microsoft.com/office/drawing/2014/main" id="{00000000-0008-0000-1100-000020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9" name="Text Box 63">
          <a:extLst>
            <a:ext uri="{FF2B5EF4-FFF2-40B4-BE49-F238E27FC236}">
              <a16:creationId xmlns:a16="http://schemas.microsoft.com/office/drawing/2014/main" id="{00000000-0008-0000-1100-000021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90" name="Text Box 63">
          <a:extLst>
            <a:ext uri="{FF2B5EF4-FFF2-40B4-BE49-F238E27FC236}">
              <a16:creationId xmlns:a16="http://schemas.microsoft.com/office/drawing/2014/main" id="{00000000-0008-0000-1100-000022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91" name="Text Box 63">
          <a:extLst>
            <a:ext uri="{FF2B5EF4-FFF2-40B4-BE49-F238E27FC236}">
              <a16:creationId xmlns:a16="http://schemas.microsoft.com/office/drawing/2014/main" id="{00000000-0008-0000-1100-000023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2" name="Text Box 63">
          <a:extLst>
            <a:ext uri="{FF2B5EF4-FFF2-40B4-BE49-F238E27FC236}">
              <a16:creationId xmlns:a16="http://schemas.microsoft.com/office/drawing/2014/main" id="{00000000-0008-0000-1100-000024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3" name="Text Box 63">
          <a:extLst>
            <a:ext uri="{FF2B5EF4-FFF2-40B4-BE49-F238E27FC236}">
              <a16:creationId xmlns:a16="http://schemas.microsoft.com/office/drawing/2014/main" id="{00000000-0008-0000-1100-000025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4" name="Text Box 63">
          <a:extLst>
            <a:ext uri="{FF2B5EF4-FFF2-40B4-BE49-F238E27FC236}">
              <a16:creationId xmlns:a16="http://schemas.microsoft.com/office/drawing/2014/main" id="{00000000-0008-0000-1100-000026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5" name="Text Box 63">
          <a:extLst>
            <a:ext uri="{FF2B5EF4-FFF2-40B4-BE49-F238E27FC236}">
              <a16:creationId xmlns:a16="http://schemas.microsoft.com/office/drawing/2014/main" id="{00000000-0008-0000-1100-000027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6" name="Text Box 63">
          <a:extLst>
            <a:ext uri="{FF2B5EF4-FFF2-40B4-BE49-F238E27FC236}">
              <a16:creationId xmlns:a16="http://schemas.microsoft.com/office/drawing/2014/main" id="{00000000-0008-0000-1100-000028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7" name="Text Box 63">
          <a:extLst>
            <a:ext uri="{FF2B5EF4-FFF2-40B4-BE49-F238E27FC236}">
              <a16:creationId xmlns:a16="http://schemas.microsoft.com/office/drawing/2014/main" id="{00000000-0008-0000-1100-000029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8" name="Text Box 63">
          <a:extLst>
            <a:ext uri="{FF2B5EF4-FFF2-40B4-BE49-F238E27FC236}">
              <a16:creationId xmlns:a16="http://schemas.microsoft.com/office/drawing/2014/main" id="{00000000-0008-0000-1100-00002A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9" name="Text Box 63">
          <a:extLst>
            <a:ext uri="{FF2B5EF4-FFF2-40B4-BE49-F238E27FC236}">
              <a16:creationId xmlns:a16="http://schemas.microsoft.com/office/drawing/2014/main" id="{00000000-0008-0000-1100-00002B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300" name="Text Box 63">
          <a:extLst>
            <a:ext uri="{FF2B5EF4-FFF2-40B4-BE49-F238E27FC236}">
              <a16:creationId xmlns:a16="http://schemas.microsoft.com/office/drawing/2014/main" id="{00000000-0008-0000-1100-00002C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190500</xdr:colOff>
      <xdr:row>78</xdr:row>
      <xdr:rowOff>57150</xdr:rowOff>
    </xdr:from>
    <xdr:to>
      <xdr:col>7</xdr:col>
      <xdr:colOff>55903</xdr:colOff>
      <xdr:row>91</xdr:row>
      <xdr:rowOff>28575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09700" y="14906625"/>
          <a:ext cx="10133353" cy="2905125"/>
        </a:xfrm>
        <a:prstGeom prst="rect">
          <a:avLst/>
        </a:prstGeom>
      </xdr:spPr>
    </xdr:pic>
    <xdr:clientData/>
  </xdr:twoCellAnchor>
  <xdr:twoCellAnchor editAs="oneCell">
    <xdr:from>
      <xdr:col>3</xdr:col>
      <xdr:colOff>323849</xdr:colOff>
      <xdr:row>92</xdr:row>
      <xdr:rowOff>142875</xdr:rowOff>
    </xdr:from>
    <xdr:to>
      <xdr:col>8</xdr:col>
      <xdr:colOff>560552</xdr:colOff>
      <xdr:row>129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43049" y="18126075"/>
          <a:ext cx="11114253" cy="7258050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600074</xdr:colOff>
      <xdr:row>129</xdr:row>
      <xdr:rowOff>47624</xdr:rowOff>
    </xdr:from>
    <xdr:to>
      <xdr:col>5</xdr:col>
      <xdr:colOff>1095374</xdr:colOff>
      <xdr:row>166</xdr:row>
      <xdr:rowOff>142874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12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29078"/>
        <a:stretch/>
      </xdr:blipFill>
      <xdr:spPr>
        <a:xfrm>
          <a:off x="1819274" y="25431749"/>
          <a:ext cx="7953375" cy="7496175"/>
        </a:xfrm>
        <a:prstGeom prst="rect">
          <a:avLst/>
        </a:prstGeom>
        <a:ln>
          <a:solidFill>
            <a:schemeClr val="bg1"/>
          </a:solidFill>
        </a:ln>
      </xdr:spPr>
    </xdr:pic>
    <xdr:clientData/>
  </xdr:twoCellAnchor>
  <xdr:twoCellAnchor editAs="oneCell">
    <xdr:from>
      <xdr:col>3</xdr:col>
      <xdr:colOff>657225</xdr:colOff>
      <xdr:row>167</xdr:row>
      <xdr:rowOff>152400</xdr:rowOff>
    </xdr:from>
    <xdr:to>
      <xdr:col>9</xdr:col>
      <xdr:colOff>410123</xdr:colOff>
      <xdr:row>204</xdr:row>
      <xdr:rowOff>104775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1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76425" y="33137475"/>
          <a:ext cx="11325773" cy="7353300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205</xdr:row>
      <xdr:rowOff>142875</xdr:rowOff>
    </xdr:from>
    <xdr:to>
      <xdr:col>9</xdr:col>
      <xdr:colOff>180352</xdr:colOff>
      <xdr:row>218</xdr:row>
      <xdr:rowOff>95250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1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9275" y="40728900"/>
          <a:ext cx="11153152" cy="2552700"/>
        </a:xfrm>
        <a:prstGeom prst="rect">
          <a:avLst/>
        </a:prstGeom>
      </xdr:spPr>
    </xdr:pic>
    <xdr:clientData/>
  </xdr:twoCellAnchor>
  <xdr:twoCellAnchor editAs="oneCell">
    <xdr:from>
      <xdr:col>8</xdr:col>
      <xdr:colOff>180974</xdr:colOff>
      <xdr:row>4</xdr:row>
      <xdr:rowOff>133350</xdr:rowOff>
    </xdr:from>
    <xdr:to>
      <xdr:col>9</xdr:col>
      <xdr:colOff>600074</xdr:colOff>
      <xdr:row>9</xdr:row>
      <xdr:rowOff>247650</xdr:rowOff>
    </xdr:to>
    <xdr:pic>
      <xdr:nvPicPr>
        <xdr:cNvPr id="10" name="image12.jpeg">
          <a:extLst>
            <a:ext uri="{FF2B5EF4-FFF2-40B4-BE49-F238E27FC236}">
              <a16:creationId xmlns:a16="http://schemas.microsoft.com/office/drawing/2014/main" id="{00000000-0008-0000-1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68124" y="1152525"/>
          <a:ext cx="11144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428625</xdr:colOff>
      <xdr:row>5</xdr:row>
      <xdr:rowOff>47625</xdr:rowOff>
    </xdr:from>
    <xdr:to>
      <xdr:col>13</xdr:col>
      <xdr:colOff>352425</xdr:colOff>
      <xdr:row>10</xdr:row>
      <xdr:rowOff>28117</xdr:rowOff>
    </xdr:to>
    <xdr:pic>
      <xdr:nvPicPr>
        <xdr:cNvPr id="11" name="image21.png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20700" y="1266825"/>
          <a:ext cx="1143000" cy="11806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10</xdr:row>
      <xdr:rowOff>95250</xdr:rowOff>
    </xdr:from>
    <xdr:to>
      <xdr:col>10</xdr:col>
      <xdr:colOff>323850</xdr:colOff>
      <xdr:row>13</xdr:row>
      <xdr:rowOff>66675</xdr:rowOff>
    </xdr:to>
    <xdr:pic>
      <xdr:nvPicPr>
        <xdr:cNvPr id="12" name="image11.jpeg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3725" y="2514600"/>
          <a:ext cx="195262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209550</xdr:colOff>
      <xdr:row>10</xdr:row>
      <xdr:rowOff>228599</xdr:rowOff>
    </xdr:from>
    <xdr:to>
      <xdr:col>14</xdr:col>
      <xdr:colOff>43063</xdr:colOff>
      <xdr:row>12</xdr:row>
      <xdr:rowOff>103789</xdr:rowOff>
    </xdr:to>
    <xdr:pic>
      <xdr:nvPicPr>
        <xdr:cNvPr id="13" name="image19.jpeg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01625" y="2647949"/>
          <a:ext cx="1662313" cy="4752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514349</xdr:colOff>
      <xdr:row>0</xdr:row>
      <xdr:rowOff>172177</xdr:rowOff>
    </xdr:from>
    <xdr:to>
      <xdr:col>17</xdr:col>
      <xdr:colOff>350607</xdr:colOff>
      <xdr:row>7</xdr:row>
      <xdr:rowOff>76201</xdr:rowOff>
    </xdr:to>
    <xdr:pic>
      <xdr:nvPicPr>
        <xdr:cNvPr id="15" name="image25.jpeg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59124" y="172177"/>
          <a:ext cx="1665058" cy="15232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314325</xdr:colOff>
      <xdr:row>8</xdr:row>
      <xdr:rowOff>152400</xdr:rowOff>
    </xdr:from>
    <xdr:to>
      <xdr:col>17</xdr:col>
      <xdr:colOff>466725</xdr:colOff>
      <xdr:row>10</xdr:row>
      <xdr:rowOff>183274</xdr:rowOff>
    </xdr:to>
    <xdr:pic>
      <xdr:nvPicPr>
        <xdr:cNvPr id="16" name="image18.jpeg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35200" y="1971675"/>
          <a:ext cx="1981200" cy="6309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238126</xdr:colOff>
      <xdr:row>10</xdr:row>
      <xdr:rowOff>381000</xdr:rowOff>
    </xdr:from>
    <xdr:to>
      <xdr:col>17</xdr:col>
      <xdr:colOff>256146</xdr:colOff>
      <xdr:row>12</xdr:row>
      <xdr:rowOff>104775</xdr:rowOff>
    </xdr:to>
    <xdr:pic>
      <xdr:nvPicPr>
        <xdr:cNvPr id="17" name="image57.jpeg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82901" y="2800350"/>
          <a:ext cx="184682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95249</xdr:colOff>
      <xdr:row>1</xdr:row>
      <xdr:rowOff>104775</xdr:rowOff>
    </xdr:from>
    <xdr:to>
      <xdr:col>20</xdr:col>
      <xdr:colOff>387432</xdr:colOff>
      <xdr:row>7</xdr:row>
      <xdr:rowOff>104775</xdr:rowOff>
    </xdr:to>
    <xdr:pic>
      <xdr:nvPicPr>
        <xdr:cNvPr id="18" name="image26.jpeg">
          <a:extLst>
            <a:ext uri="{FF2B5EF4-FFF2-40B4-BE49-F238E27FC236}">
              <a16:creationId xmlns:a16="http://schemas.microsoft.com/office/drawing/2014/main" id="{00000000-0008-0000-1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54524" y="304800"/>
          <a:ext cx="1511383" cy="1419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104775</xdr:colOff>
      <xdr:row>8</xdr:row>
      <xdr:rowOff>85725</xdr:rowOff>
    </xdr:from>
    <xdr:to>
      <xdr:col>21</xdr:col>
      <xdr:colOff>209550</xdr:colOff>
      <xdr:row>10</xdr:row>
      <xdr:rowOff>38100</xdr:rowOff>
    </xdr:to>
    <xdr:pic>
      <xdr:nvPicPr>
        <xdr:cNvPr id="19" name="image23.jpeg">
          <a:extLst>
            <a:ext uri="{FF2B5EF4-FFF2-40B4-BE49-F238E27FC236}">
              <a16:creationId xmlns:a16="http://schemas.microsoft.com/office/drawing/2014/main" id="{00000000-0008-0000-1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64050" y="1905000"/>
          <a:ext cx="19335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57150</xdr:colOff>
      <xdr:row>11</xdr:row>
      <xdr:rowOff>104775</xdr:rowOff>
    </xdr:from>
    <xdr:to>
      <xdr:col>21</xdr:col>
      <xdr:colOff>343903</xdr:colOff>
      <xdr:row>12</xdr:row>
      <xdr:rowOff>209549</xdr:rowOff>
    </xdr:to>
    <xdr:pic>
      <xdr:nvPicPr>
        <xdr:cNvPr id="20" name="image59.jpeg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16425" y="2924175"/>
          <a:ext cx="2115553" cy="3047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28575</xdr:colOff>
      <xdr:row>1</xdr:row>
      <xdr:rowOff>76200</xdr:rowOff>
    </xdr:from>
    <xdr:to>
      <xdr:col>24</xdr:col>
      <xdr:colOff>320758</xdr:colOff>
      <xdr:row>7</xdr:row>
      <xdr:rowOff>76200</xdr:rowOff>
    </xdr:to>
    <xdr:pic>
      <xdr:nvPicPr>
        <xdr:cNvPr id="21" name="image26.jpeg">
          <a:extLst>
            <a:ext uri="{FF2B5EF4-FFF2-40B4-BE49-F238E27FC236}">
              <a16:creationId xmlns:a16="http://schemas.microsoft.com/office/drawing/2014/main" id="{00000000-0008-0000-1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26250" y="276225"/>
          <a:ext cx="1511383" cy="1419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38101</xdr:colOff>
      <xdr:row>8</xdr:row>
      <xdr:rowOff>57150</xdr:rowOff>
    </xdr:from>
    <xdr:to>
      <xdr:col>25</xdr:col>
      <xdr:colOff>142876</xdr:colOff>
      <xdr:row>10</xdr:row>
      <xdr:rowOff>9525</xdr:rowOff>
    </xdr:to>
    <xdr:pic>
      <xdr:nvPicPr>
        <xdr:cNvPr id="22" name="image23.jpeg">
          <a:extLst>
            <a:ext uri="{FF2B5EF4-FFF2-40B4-BE49-F238E27FC236}">
              <a16:creationId xmlns:a16="http://schemas.microsoft.com/office/drawing/2014/main" id="{00000000-0008-0000-1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35776" y="1876425"/>
          <a:ext cx="19335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590550</xdr:colOff>
      <xdr:row>11</xdr:row>
      <xdr:rowOff>76200</xdr:rowOff>
    </xdr:from>
    <xdr:to>
      <xdr:col>25</xdr:col>
      <xdr:colOff>152400</xdr:colOff>
      <xdr:row>12</xdr:row>
      <xdr:rowOff>38100</xdr:rowOff>
    </xdr:to>
    <xdr:pic>
      <xdr:nvPicPr>
        <xdr:cNvPr id="23" name="image60.jpeg">
          <a:extLst>
            <a:ext uri="{FF2B5EF4-FFF2-40B4-BE49-F238E27FC236}">
              <a16:creationId xmlns:a16="http://schemas.microsoft.com/office/drawing/2014/main" id="{00000000-0008-0000-1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78625" y="2895600"/>
          <a:ext cx="20002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40698</xdr:colOff>
      <xdr:row>16</xdr:row>
      <xdr:rowOff>190500</xdr:rowOff>
    </xdr:from>
    <xdr:to>
      <xdr:col>12</xdr:col>
      <xdr:colOff>314325</xdr:colOff>
      <xdr:row>21</xdr:row>
      <xdr:rowOff>161925</xdr:rowOff>
    </xdr:to>
    <xdr:pic>
      <xdr:nvPicPr>
        <xdr:cNvPr id="24" name="image43.jpeg">
          <a:extLst>
            <a:ext uri="{FF2B5EF4-FFF2-40B4-BE49-F238E27FC236}">
              <a16:creationId xmlns:a16="http://schemas.microsoft.com/office/drawing/2014/main" id="{00000000-0008-0000-1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85223" y="4010025"/>
          <a:ext cx="883227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523875</xdr:colOff>
      <xdr:row>18</xdr:row>
      <xdr:rowOff>171450</xdr:rowOff>
    </xdr:from>
    <xdr:to>
      <xdr:col>10</xdr:col>
      <xdr:colOff>495300</xdr:colOff>
      <xdr:row>21</xdr:row>
      <xdr:rowOff>0</xdr:rowOff>
    </xdr:to>
    <xdr:pic>
      <xdr:nvPicPr>
        <xdr:cNvPr id="25" name="image37.jpeg">
          <a:extLst>
            <a:ext uri="{FF2B5EF4-FFF2-40B4-BE49-F238E27FC236}">
              <a16:creationId xmlns:a16="http://schemas.microsoft.com/office/drawing/2014/main" id="{00000000-0008-0000-1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29975" y="4391025"/>
          <a:ext cx="20002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0</xdr:colOff>
      <xdr:row>18</xdr:row>
      <xdr:rowOff>0</xdr:rowOff>
    </xdr:from>
    <xdr:to>
      <xdr:col>17</xdr:col>
      <xdr:colOff>286753</xdr:colOff>
      <xdr:row>19</xdr:row>
      <xdr:rowOff>95249</xdr:rowOff>
    </xdr:to>
    <xdr:pic>
      <xdr:nvPicPr>
        <xdr:cNvPr id="26" name="image59.jpeg">
          <a:extLst>
            <a:ext uri="{FF2B5EF4-FFF2-40B4-BE49-F238E27FC236}">
              <a16:creationId xmlns:a16="http://schemas.microsoft.com/office/drawing/2014/main" id="{00000000-0008-0000-1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325" y="4219575"/>
          <a:ext cx="2115553" cy="3047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0</xdr:colOff>
      <xdr:row>20</xdr:row>
      <xdr:rowOff>0</xdr:rowOff>
    </xdr:from>
    <xdr:to>
      <xdr:col>17</xdr:col>
      <xdr:colOff>171450</xdr:colOff>
      <xdr:row>20</xdr:row>
      <xdr:rowOff>161925</xdr:rowOff>
    </xdr:to>
    <xdr:pic>
      <xdr:nvPicPr>
        <xdr:cNvPr id="27" name="image60.jpeg">
          <a:extLst>
            <a:ext uri="{FF2B5EF4-FFF2-40B4-BE49-F238E27FC236}">
              <a16:creationId xmlns:a16="http://schemas.microsoft.com/office/drawing/2014/main" id="{00000000-0008-0000-1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325" y="4638675"/>
          <a:ext cx="20002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295275</xdr:colOff>
      <xdr:row>24</xdr:row>
      <xdr:rowOff>21312</xdr:rowOff>
    </xdr:from>
    <xdr:to>
      <xdr:col>13</xdr:col>
      <xdr:colOff>190500</xdr:colOff>
      <xdr:row>28</xdr:row>
      <xdr:rowOff>180647</xdr:rowOff>
    </xdr:to>
    <xdr:pic>
      <xdr:nvPicPr>
        <xdr:cNvPr id="28" name="image44.jpeg">
          <a:extLst>
            <a:ext uri="{FF2B5EF4-FFF2-40B4-BE49-F238E27FC236}">
              <a16:creationId xmlns:a16="http://schemas.microsoft.com/office/drawing/2014/main" id="{00000000-0008-0000-1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0800" y="5479137"/>
          <a:ext cx="1114425" cy="11689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</xdr:colOff>
      <xdr:row>26</xdr:row>
      <xdr:rowOff>95250</xdr:rowOff>
    </xdr:from>
    <xdr:to>
      <xdr:col>10</xdr:col>
      <xdr:colOff>571500</xdr:colOff>
      <xdr:row>28</xdr:row>
      <xdr:rowOff>104447</xdr:rowOff>
    </xdr:to>
    <xdr:pic>
      <xdr:nvPicPr>
        <xdr:cNvPr id="29" name="image41.jpeg">
          <a:extLst>
            <a:ext uri="{FF2B5EF4-FFF2-40B4-BE49-F238E27FC236}">
              <a16:creationId xmlns:a16="http://schemas.microsoft.com/office/drawing/2014/main" id="{00000000-0008-0000-1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25400" y="5953125"/>
          <a:ext cx="1971675" cy="6187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</xdr:colOff>
      <xdr:row>33</xdr:row>
      <xdr:rowOff>19050</xdr:rowOff>
    </xdr:from>
    <xdr:to>
      <xdr:col>10</xdr:col>
      <xdr:colOff>209550</xdr:colOff>
      <xdr:row>38</xdr:row>
      <xdr:rowOff>124095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715750" y="9944100"/>
          <a:ext cx="1609725" cy="1533795"/>
        </a:xfrm>
        <a:prstGeom prst="rect">
          <a:avLst/>
        </a:prstGeom>
      </xdr:spPr>
    </xdr:pic>
    <xdr:clientData/>
  </xdr:twoCellAnchor>
  <xdr:twoCellAnchor editAs="oneCell">
    <xdr:from>
      <xdr:col>10</xdr:col>
      <xdr:colOff>320762</xdr:colOff>
      <xdr:row>33</xdr:row>
      <xdr:rowOff>1</xdr:rowOff>
    </xdr:from>
    <xdr:to>
      <xdr:col>13</xdr:col>
      <xdr:colOff>5791</xdr:colOff>
      <xdr:row>38</xdr:row>
      <xdr:rowOff>161925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446337" y="7486651"/>
          <a:ext cx="1513829" cy="1590674"/>
        </a:xfrm>
        <a:prstGeom prst="rect">
          <a:avLst/>
        </a:prstGeom>
      </xdr:spPr>
    </xdr:pic>
    <xdr:clientData/>
  </xdr:twoCellAnchor>
  <xdr:twoCellAnchor editAs="oneCell">
    <xdr:from>
      <xdr:col>8</xdr:col>
      <xdr:colOff>1066</xdr:colOff>
      <xdr:row>43</xdr:row>
      <xdr:rowOff>104775</xdr:rowOff>
    </xdr:from>
    <xdr:to>
      <xdr:col>10</xdr:col>
      <xdr:colOff>37125</xdr:colOff>
      <xdr:row>50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488216" y="10048875"/>
          <a:ext cx="1455284" cy="1314450"/>
        </a:xfrm>
        <a:prstGeom prst="rect">
          <a:avLst/>
        </a:prstGeom>
      </xdr:spPr>
    </xdr:pic>
    <xdr:clientData/>
  </xdr:twoCellAnchor>
  <xdr:twoCellAnchor editAs="oneCell">
    <xdr:from>
      <xdr:col>10</xdr:col>
      <xdr:colOff>352425</xdr:colOff>
      <xdr:row>43</xdr:row>
      <xdr:rowOff>57149</xdr:rowOff>
    </xdr:from>
    <xdr:to>
      <xdr:col>12</xdr:col>
      <xdr:colOff>206732</xdr:colOff>
      <xdr:row>49</xdr:row>
      <xdr:rowOff>123586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1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468350" y="12287249"/>
          <a:ext cx="1073507" cy="1285637"/>
        </a:xfrm>
        <a:prstGeom prst="rect">
          <a:avLst/>
        </a:prstGeom>
      </xdr:spPr>
    </xdr:pic>
    <xdr:clientData/>
  </xdr:twoCellAnchor>
  <xdr:twoCellAnchor editAs="oneCell">
    <xdr:from>
      <xdr:col>12</xdr:col>
      <xdr:colOff>504826</xdr:colOff>
      <xdr:row>43</xdr:row>
      <xdr:rowOff>85399</xdr:rowOff>
    </xdr:from>
    <xdr:to>
      <xdr:col>14</xdr:col>
      <xdr:colOff>504826</xdr:colOff>
      <xdr:row>49</xdr:row>
      <xdr:rowOff>66448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0000000-0008-0000-1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839951" y="12315499"/>
          <a:ext cx="1219200" cy="1200249"/>
        </a:xfrm>
        <a:prstGeom prst="rect">
          <a:avLst/>
        </a:prstGeom>
      </xdr:spPr>
    </xdr:pic>
    <xdr:clientData/>
  </xdr:twoCellAnchor>
  <xdr:twoCellAnchor editAs="oneCell">
    <xdr:from>
      <xdr:col>15</xdr:col>
      <xdr:colOff>104775</xdr:colOff>
      <xdr:row>43</xdr:row>
      <xdr:rowOff>55266</xdr:rowOff>
    </xdr:from>
    <xdr:to>
      <xdr:col>17</xdr:col>
      <xdr:colOff>247650</xdr:colOff>
      <xdr:row>50</xdr:row>
      <xdr:rowOff>104529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1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268700" y="12285366"/>
          <a:ext cx="1362075" cy="1468488"/>
        </a:xfrm>
        <a:prstGeom prst="rect">
          <a:avLst/>
        </a:prstGeom>
      </xdr:spPr>
    </xdr:pic>
    <xdr:clientData/>
  </xdr:twoCellAnchor>
  <xdr:twoCellAnchor editAs="oneCell">
    <xdr:from>
      <xdr:col>8</xdr:col>
      <xdr:colOff>104775</xdr:colOff>
      <xdr:row>53</xdr:row>
      <xdr:rowOff>57150</xdr:rowOff>
    </xdr:from>
    <xdr:to>
      <xdr:col>9</xdr:col>
      <xdr:colOff>688435</xdr:colOff>
      <xdr:row>60</xdr:row>
      <xdr:rowOff>104513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1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801475" y="14287500"/>
          <a:ext cx="1278985" cy="1504688"/>
        </a:xfrm>
        <a:prstGeom prst="rect">
          <a:avLst/>
        </a:prstGeom>
      </xdr:spPr>
    </xdr:pic>
    <xdr:clientData/>
  </xdr:twoCellAnchor>
  <xdr:twoCellAnchor editAs="oneCell">
    <xdr:from>
      <xdr:col>10</xdr:col>
      <xdr:colOff>161926</xdr:colOff>
      <xdr:row>53</xdr:row>
      <xdr:rowOff>38100</xdr:rowOff>
    </xdr:from>
    <xdr:to>
      <xdr:col>12</xdr:col>
      <xdr:colOff>174988</xdr:colOff>
      <xdr:row>60</xdr:row>
      <xdr:rowOff>47394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1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277851" y="14268450"/>
          <a:ext cx="1232262" cy="1466619"/>
        </a:xfrm>
        <a:prstGeom prst="rect">
          <a:avLst/>
        </a:prstGeom>
      </xdr:spPr>
    </xdr:pic>
    <xdr:clientData/>
  </xdr:twoCellAnchor>
  <xdr:twoCellAnchor editAs="oneCell">
    <xdr:from>
      <xdr:col>12</xdr:col>
      <xdr:colOff>438150</xdr:colOff>
      <xdr:row>53</xdr:row>
      <xdr:rowOff>103332</xdr:rowOff>
    </xdr:from>
    <xdr:to>
      <xdr:col>14</xdr:col>
      <xdr:colOff>457004</xdr:colOff>
      <xdr:row>60</xdr:row>
      <xdr:rowOff>161685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00000000-0008-0000-1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773275" y="14333682"/>
          <a:ext cx="1238054" cy="1515678"/>
        </a:xfrm>
        <a:prstGeom prst="rect">
          <a:avLst/>
        </a:prstGeom>
      </xdr:spPr>
    </xdr:pic>
    <xdr:clientData/>
  </xdr:twoCellAnchor>
  <xdr:twoCellAnchor editAs="oneCell">
    <xdr:from>
      <xdr:col>17</xdr:col>
      <xdr:colOff>514349</xdr:colOff>
      <xdr:row>43</xdr:row>
      <xdr:rowOff>20019</xdr:rowOff>
    </xdr:from>
    <xdr:to>
      <xdr:col>19</xdr:col>
      <xdr:colOff>571300</xdr:colOff>
      <xdr:row>50</xdr:row>
      <xdr:rowOff>190251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1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897474" y="12250119"/>
          <a:ext cx="1276151" cy="1589457"/>
        </a:xfrm>
        <a:prstGeom prst="rect">
          <a:avLst/>
        </a:prstGeom>
      </xdr:spPr>
    </xdr:pic>
    <xdr:clientData/>
  </xdr:twoCellAnchor>
  <xdr:twoCellAnchor editAs="oneCell">
    <xdr:from>
      <xdr:col>15</xdr:col>
      <xdr:colOff>133350</xdr:colOff>
      <xdr:row>53</xdr:row>
      <xdr:rowOff>111030</xdr:rowOff>
    </xdr:from>
    <xdr:to>
      <xdr:col>17</xdr:col>
      <xdr:colOff>123825</xdr:colOff>
      <xdr:row>60</xdr:row>
      <xdr:rowOff>28336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00000000-0008-0000-1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297275" y="14341380"/>
          <a:ext cx="1209675" cy="1374631"/>
        </a:xfrm>
        <a:prstGeom prst="rect">
          <a:avLst/>
        </a:prstGeom>
      </xdr:spPr>
    </xdr:pic>
    <xdr:clientData/>
  </xdr:twoCellAnchor>
  <xdr:twoCellAnchor editAs="oneCell">
    <xdr:from>
      <xdr:col>13</xdr:col>
      <xdr:colOff>76199</xdr:colOff>
      <xdr:row>33</xdr:row>
      <xdr:rowOff>9525</xdr:rowOff>
    </xdr:from>
    <xdr:to>
      <xdr:col>15</xdr:col>
      <xdr:colOff>350404</xdr:colOff>
      <xdr:row>38</xdr:row>
      <xdr:rowOff>66675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1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030574" y="7496175"/>
          <a:ext cx="1493405" cy="1485900"/>
        </a:xfrm>
        <a:prstGeom prst="rect">
          <a:avLst/>
        </a:prstGeom>
      </xdr:spPr>
    </xdr:pic>
    <xdr:clientData/>
  </xdr:twoCellAnchor>
  <xdr:twoCellAnchor editAs="oneCell">
    <xdr:from>
      <xdr:col>9</xdr:col>
      <xdr:colOff>403515</xdr:colOff>
      <xdr:row>64</xdr:row>
      <xdr:rowOff>1</xdr:rowOff>
    </xdr:from>
    <xdr:to>
      <xdr:col>10</xdr:col>
      <xdr:colOff>28510</xdr:colOff>
      <xdr:row>81</xdr:row>
      <xdr:rowOff>276226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1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129040" y="15049501"/>
          <a:ext cx="348895" cy="3695700"/>
        </a:xfrm>
        <a:prstGeom prst="rect">
          <a:avLst/>
        </a:prstGeom>
      </xdr:spPr>
    </xdr:pic>
    <xdr:clientData/>
  </xdr:twoCellAnchor>
  <xdr:twoCellAnchor editAs="oneCell">
    <xdr:from>
      <xdr:col>12</xdr:col>
      <xdr:colOff>413556</xdr:colOff>
      <xdr:row>63</xdr:row>
      <xdr:rowOff>152400</xdr:rowOff>
    </xdr:from>
    <xdr:to>
      <xdr:col>13</xdr:col>
      <xdr:colOff>533262</xdr:colOff>
      <xdr:row>81</xdr:row>
      <xdr:rowOff>342899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00000000-0008-0000-1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967881" y="15201900"/>
          <a:ext cx="729306" cy="3809999"/>
        </a:xfrm>
        <a:prstGeom prst="rect">
          <a:avLst/>
        </a:prstGeom>
      </xdr:spPr>
    </xdr:pic>
    <xdr:clientData/>
  </xdr:twoCellAnchor>
  <xdr:twoCellAnchor editAs="oneCell">
    <xdr:from>
      <xdr:col>16</xdr:col>
      <xdr:colOff>79924</xdr:colOff>
      <xdr:row>64</xdr:row>
      <xdr:rowOff>0</xdr:rowOff>
    </xdr:from>
    <xdr:to>
      <xdr:col>17</xdr:col>
      <xdr:colOff>399874</xdr:colOff>
      <xdr:row>81</xdr:row>
      <xdr:rowOff>323850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1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072649" y="15249525"/>
          <a:ext cx="929550" cy="37433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26</xdr:row>
      <xdr:rowOff>0</xdr:rowOff>
    </xdr:from>
    <xdr:to>
      <xdr:col>5</xdr:col>
      <xdr:colOff>304800</xdr:colOff>
      <xdr:row>27</xdr:row>
      <xdr:rowOff>57150</xdr:rowOff>
    </xdr:to>
    <xdr:sp macro="" textlink="">
      <xdr:nvSpPr>
        <xdr:cNvPr id="2" name="AutoShape 4" descr="https://apf.mail.ru/cgi-bin/readmsg/%D1%84%D0%BE%D1%82%D0%BE%202.JPG?id=14017003660000000637%3B0%3B3&amp;mode=attachment&amp;channel&amp;bs=30294&amp;bl=30669&amp;ct=image%2Fjpeg&amp;cn=%D1%84%D0%BE%D1%82%D0%BE%202.JPG&amp;cte=base64&amp;preview=1&amp;exif=1">
          <a:hlinkClick xmlns:r="http://schemas.openxmlformats.org/officeDocument/2006/relationships" r:id="rId1" tgtFrame="_blank"/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681037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6</xdr:col>
      <xdr:colOff>0</xdr:colOff>
      <xdr:row>25</xdr:row>
      <xdr:rowOff>0</xdr:rowOff>
    </xdr:from>
    <xdr:to>
      <xdr:col>6</xdr:col>
      <xdr:colOff>304800</xdr:colOff>
      <xdr:row>26</xdr:row>
      <xdr:rowOff>57150</xdr:rowOff>
    </xdr:to>
    <xdr:sp macro="" textlink="">
      <xdr:nvSpPr>
        <xdr:cNvPr id="3" name="AutoShape 5" descr="https://apf.mail.ru/cgi-bin/readmsg/%D1%84%D0%BE%D1%82%D0%BE%202.JPG?id=14017003660000000637%3B0%3B3&amp;mode=attachment&amp;channel&amp;bs=30294&amp;bl=30669&amp;ct=image%2Fjpeg&amp;cn=%D1%84%D0%BE%D1%82%D0%BE%202.JPG&amp;cte=base64&amp;preview=1&amp;exif=1">
          <a:hlinkClick xmlns:r="http://schemas.openxmlformats.org/officeDocument/2006/relationships" r:id="rId1" tgtFrame="_blank"/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SpPr>
          <a:spLocks noChangeAspect="1" noChangeArrowheads="1"/>
        </xdr:cNvSpPr>
      </xdr:nvSpPr>
      <xdr:spPr bwMode="auto">
        <a:xfrm>
          <a:off x="7981950" y="656272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7</xdr:col>
      <xdr:colOff>0</xdr:colOff>
      <xdr:row>25</xdr:row>
      <xdr:rowOff>0</xdr:rowOff>
    </xdr:from>
    <xdr:to>
      <xdr:col>7</xdr:col>
      <xdr:colOff>304800</xdr:colOff>
      <xdr:row>26</xdr:row>
      <xdr:rowOff>57150</xdr:rowOff>
    </xdr:to>
    <xdr:sp macro="" textlink="">
      <xdr:nvSpPr>
        <xdr:cNvPr id="4" name="AutoShape 6" descr="https://apf.mail.ru/cgi-bin/readmsg/%D1%84%D0%BE%D1%82%D0%BE%202.JPG?id=14017003660000000637%3B0%3B3&amp;mode=attachment&amp;channel&amp;bs=30294&amp;bl=30669&amp;ct=image%2Fjpeg&amp;cn=%D1%84%D0%BE%D1%82%D0%BE%202.JPG&amp;cte=base64&amp;preview=1&amp;exif=1">
          <a:hlinkClick xmlns:r="http://schemas.openxmlformats.org/officeDocument/2006/relationships" r:id="rId1" tgtFrame="_blank"/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SpPr>
          <a:spLocks noChangeAspect="1" noChangeArrowheads="1"/>
        </xdr:cNvSpPr>
      </xdr:nvSpPr>
      <xdr:spPr bwMode="auto">
        <a:xfrm>
          <a:off x="8591550" y="656272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104775</xdr:colOff>
      <xdr:row>25</xdr:row>
      <xdr:rowOff>104775</xdr:rowOff>
    </xdr:to>
    <xdr:sp macro="" textlink="">
      <xdr:nvSpPr>
        <xdr:cNvPr id="5" name="AutoShape 8" descr="https://apf.mail.ru/cgi-bin/readmsg/%D1%84%D0%BE%D1%82%D0%BE%202.JPG?id=14017003660000000637%3B0%3B3&amp;mode=attachment&amp;channel&amp;bs=30294&amp;bl=30669&amp;ct=image%2Fjpeg&amp;cn=%D1%84%D0%BE%D1%82%D0%BE%202.JPG&amp;cte=base64&amp;preview=1&amp;exif=1">
          <a:hlinkClick xmlns:r="http://schemas.openxmlformats.org/officeDocument/2006/relationships" r:id="rId1" tgtFrame="_blank"/>
          <a:extLst>
            <a:ext uri="{FF2B5EF4-FFF2-40B4-BE49-F238E27FC236}">
              <a16:creationId xmlns:a16="http://schemas.microsoft.com/office/drawing/2014/main" id="{00000000-0008-0000-1400-000005000000}"/>
            </a:ext>
          </a:extLst>
        </xdr:cNvPr>
        <xdr:cNvSpPr>
          <a:spLocks noChangeAspect="1" noChangeArrowheads="1"/>
        </xdr:cNvSpPr>
      </xdr:nvSpPr>
      <xdr:spPr bwMode="auto">
        <a:xfrm>
          <a:off x="9772650" y="59531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8</xdr:col>
      <xdr:colOff>571499</xdr:colOff>
      <xdr:row>48</xdr:row>
      <xdr:rowOff>85724</xdr:rowOff>
    </xdr:from>
    <xdr:to>
      <xdr:col>11</xdr:col>
      <xdr:colOff>173648</xdr:colOff>
      <xdr:row>55</xdr:row>
      <xdr:rowOff>180975</xdr:rowOff>
    </xdr:to>
    <xdr:pic>
      <xdr:nvPicPr>
        <xdr:cNvPr id="6" name="Рисунок 13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334499" y="12715874"/>
          <a:ext cx="1430949" cy="177165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0</xdr:colOff>
      <xdr:row>24</xdr:row>
      <xdr:rowOff>19050</xdr:rowOff>
    </xdr:from>
    <xdr:to>
      <xdr:col>8</xdr:col>
      <xdr:colOff>238125</xdr:colOff>
      <xdr:row>28</xdr:row>
      <xdr:rowOff>114300</xdr:rowOff>
    </xdr:to>
    <xdr:pic>
      <xdr:nvPicPr>
        <xdr:cNvPr id="7" name="Рисунок 14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591550" y="5972175"/>
          <a:ext cx="809625" cy="1447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323850</xdr:colOff>
      <xdr:row>24</xdr:row>
      <xdr:rowOff>28575</xdr:rowOff>
    </xdr:from>
    <xdr:to>
      <xdr:col>9</xdr:col>
      <xdr:colOff>533400</xdr:colOff>
      <xdr:row>28</xdr:row>
      <xdr:rowOff>133350</xdr:rowOff>
    </xdr:to>
    <xdr:pic>
      <xdr:nvPicPr>
        <xdr:cNvPr id="8" name="Рисунок 15">
          <a:extLst>
            <a:ext uri="{FF2B5EF4-FFF2-40B4-BE49-F238E27FC236}">
              <a16:creationId xmlns:a16="http://schemas.microsoft.com/office/drawing/2014/main" id="{00000000-0008-0000-1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486900" y="5981700"/>
          <a:ext cx="819150" cy="1457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133350</xdr:colOff>
      <xdr:row>31</xdr:row>
      <xdr:rowOff>47625</xdr:rowOff>
    </xdr:from>
    <xdr:to>
      <xdr:col>6</xdr:col>
      <xdr:colOff>390525</xdr:colOff>
      <xdr:row>36</xdr:row>
      <xdr:rowOff>238125</xdr:rowOff>
    </xdr:to>
    <xdr:pic>
      <xdr:nvPicPr>
        <xdr:cNvPr id="9" name="Рисунок 21">
          <a:extLst>
            <a:ext uri="{FF2B5EF4-FFF2-40B4-BE49-F238E27FC236}">
              <a16:creationId xmlns:a16="http://schemas.microsoft.com/office/drawing/2014/main" id="{00000000-0008-0000-1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505700" y="8067675"/>
          <a:ext cx="866775" cy="1428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504825</xdr:colOff>
      <xdr:row>31</xdr:row>
      <xdr:rowOff>47625</xdr:rowOff>
    </xdr:from>
    <xdr:to>
      <xdr:col>8</xdr:col>
      <xdr:colOff>190500</xdr:colOff>
      <xdr:row>36</xdr:row>
      <xdr:rowOff>219075</xdr:rowOff>
    </xdr:to>
    <xdr:pic>
      <xdr:nvPicPr>
        <xdr:cNvPr id="10" name="Рисунок 24">
          <a:extLst>
            <a:ext uri="{FF2B5EF4-FFF2-40B4-BE49-F238E27FC236}">
              <a16:creationId xmlns:a16="http://schemas.microsoft.com/office/drawing/2014/main" id="{00000000-0008-0000-1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486775" y="8067675"/>
          <a:ext cx="866775" cy="1409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171450</xdr:colOff>
      <xdr:row>132</xdr:row>
      <xdr:rowOff>0</xdr:rowOff>
    </xdr:from>
    <xdr:to>
      <xdr:col>7</xdr:col>
      <xdr:colOff>19050</xdr:colOff>
      <xdr:row>138</xdr:row>
      <xdr:rowOff>323850</xdr:rowOff>
    </xdr:to>
    <xdr:pic>
      <xdr:nvPicPr>
        <xdr:cNvPr id="11" name="Picture 27">
          <a:extLst>
            <a:ext uri="{FF2B5EF4-FFF2-40B4-BE49-F238E27FC236}">
              <a16:creationId xmlns:a16="http://schemas.microsoft.com/office/drawing/2014/main" id="{00000000-0008-0000-1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105650" y="35728275"/>
          <a:ext cx="1066800" cy="2000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323850</xdr:colOff>
      <xdr:row>132</xdr:row>
      <xdr:rowOff>0</xdr:rowOff>
    </xdr:from>
    <xdr:to>
      <xdr:col>9</xdr:col>
      <xdr:colOff>228600</xdr:colOff>
      <xdr:row>138</xdr:row>
      <xdr:rowOff>342900</xdr:rowOff>
    </xdr:to>
    <xdr:pic>
      <xdr:nvPicPr>
        <xdr:cNvPr id="12" name="Picture 29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477250" y="35671125"/>
          <a:ext cx="1123950" cy="2019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180975</xdr:colOff>
      <xdr:row>147</xdr:row>
      <xdr:rowOff>133350</xdr:rowOff>
    </xdr:from>
    <xdr:to>
      <xdr:col>7</xdr:col>
      <xdr:colOff>152400</xdr:colOff>
      <xdr:row>155</xdr:row>
      <xdr:rowOff>95250</xdr:rowOff>
    </xdr:to>
    <xdr:pic>
      <xdr:nvPicPr>
        <xdr:cNvPr id="13" name="Picture 33">
          <a:extLst>
            <a:ext uri="{FF2B5EF4-FFF2-40B4-BE49-F238E27FC236}">
              <a16:creationId xmlns:a16="http://schemas.microsoft.com/office/drawing/2014/main" id="{00000000-0008-0000-1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7115175" y="40795575"/>
          <a:ext cx="1190625" cy="2095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95250</xdr:colOff>
      <xdr:row>3</xdr:row>
      <xdr:rowOff>333375</xdr:rowOff>
    </xdr:from>
    <xdr:to>
      <xdr:col>7</xdr:col>
      <xdr:colOff>9525</xdr:colOff>
      <xdr:row>12</xdr:row>
      <xdr:rowOff>0</xdr:rowOff>
    </xdr:to>
    <xdr:pic>
      <xdr:nvPicPr>
        <xdr:cNvPr id="14" name="Рисунок 4">
          <a:extLst>
            <a:ext uri="{FF2B5EF4-FFF2-40B4-BE49-F238E27FC236}">
              <a16:creationId xmlns:a16="http://schemas.microsoft.com/office/drawing/2014/main" id="{00000000-0008-0000-1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7467600" y="1419225"/>
          <a:ext cx="1133475" cy="2114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85725</xdr:colOff>
      <xdr:row>12</xdr:row>
      <xdr:rowOff>76200</xdr:rowOff>
    </xdr:from>
    <xdr:to>
      <xdr:col>6</xdr:col>
      <xdr:colOff>581025</xdr:colOff>
      <xdr:row>21</xdr:row>
      <xdr:rowOff>161925</xdr:rowOff>
    </xdr:to>
    <xdr:pic>
      <xdr:nvPicPr>
        <xdr:cNvPr id="15" name="Рисунок 5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7458075" y="3667125"/>
          <a:ext cx="1104900" cy="2085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114300</xdr:colOff>
      <xdr:row>12</xdr:row>
      <xdr:rowOff>19050</xdr:rowOff>
    </xdr:from>
    <xdr:to>
      <xdr:col>9</xdr:col>
      <xdr:colOff>19050</xdr:colOff>
      <xdr:row>21</xdr:row>
      <xdr:rowOff>95250</xdr:rowOff>
    </xdr:to>
    <xdr:pic>
      <xdr:nvPicPr>
        <xdr:cNvPr id="16" name="Рисунок 6">
          <a:extLst>
            <a:ext uri="{FF2B5EF4-FFF2-40B4-BE49-F238E27FC236}">
              <a16:creationId xmlns:a16="http://schemas.microsoft.com/office/drawing/2014/main" id="{00000000-0008-0000-1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8705850" y="3609975"/>
          <a:ext cx="1085850" cy="2076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57150</xdr:colOff>
      <xdr:row>23</xdr:row>
      <xdr:rowOff>9525</xdr:rowOff>
    </xdr:from>
    <xdr:to>
      <xdr:col>6</xdr:col>
      <xdr:colOff>552450</xdr:colOff>
      <xdr:row>29</xdr:row>
      <xdr:rowOff>133350</xdr:rowOff>
    </xdr:to>
    <xdr:pic>
      <xdr:nvPicPr>
        <xdr:cNvPr id="17" name="Рисунок 7">
          <a:extLst>
            <a:ext uri="{FF2B5EF4-FFF2-40B4-BE49-F238E27FC236}">
              <a16:creationId xmlns:a16="http://schemas.microsoft.com/office/drawing/2014/main" id="{00000000-0008-0000-1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6991350" y="5876925"/>
          <a:ext cx="1104900" cy="2076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133350</xdr:colOff>
      <xdr:row>41</xdr:row>
      <xdr:rowOff>0</xdr:rowOff>
    </xdr:from>
    <xdr:to>
      <xdr:col>7</xdr:col>
      <xdr:colOff>28575</xdr:colOff>
      <xdr:row>48</xdr:row>
      <xdr:rowOff>19050</xdr:rowOff>
    </xdr:to>
    <xdr:pic>
      <xdr:nvPicPr>
        <xdr:cNvPr id="18" name="Рисунок 8">
          <a:extLst>
            <a:ext uri="{FF2B5EF4-FFF2-40B4-BE49-F238E27FC236}">
              <a16:creationId xmlns:a16="http://schemas.microsoft.com/office/drawing/2014/main" id="{00000000-0008-0000-1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7067550" y="10629900"/>
          <a:ext cx="1114425" cy="2000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161925</xdr:colOff>
      <xdr:row>69</xdr:row>
      <xdr:rowOff>19050</xdr:rowOff>
    </xdr:from>
    <xdr:to>
      <xdr:col>7</xdr:col>
      <xdr:colOff>0</xdr:colOff>
      <xdr:row>79</xdr:row>
      <xdr:rowOff>19050</xdr:rowOff>
    </xdr:to>
    <xdr:pic>
      <xdr:nvPicPr>
        <xdr:cNvPr id="19" name="Рисунок 12">
          <a:extLst>
            <a:ext uri="{FF2B5EF4-FFF2-40B4-BE49-F238E27FC236}">
              <a16:creationId xmlns:a16="http://schemas.microsoft.com/office/drawing/2014/main" id="{00000000-0008-0000-1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7534275" y="14563725"/>
          <a:ext cx="1057275" cy="2076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19050</xdr:colOff>
      <xdr:row>86</xdr:row>
      <xdr:rowOff>333375</xdr:rowOff>
    </xdr:from>
    <xdr:to>
      <xdr:col>7</xdr:col>
      <xdr:colOff>514350</xdr:colOff>
      <xdr:row>97</xdr:row>
      <xdr:rowOff>114300</xdr:rowOff>
    </xdr:to>
    <xdr:pic>
      <xdr:nvPicPr>
        <xdr:cNvPr id="20" name="Рисунок 13">
          <a:extLst>
            <a:ext uri="{FF2B5EF4-FFF2-40B4-BE49-F238E27FC236}">
              <a16:creationId xmlns:a16="http://schemas.microsoft.com/office/drawing/2014/main" id="{00000000-0008-0000-1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7562850" y="24069675"/>
          <a:ext cx="1104900" cy="2466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57150</xdr:colOff>
      <xdr:row>120</xdr:row>
      <xdr:rowOff>285750</xdr:rowOff>
    </xdr:from>
    <xdr:to>
      <xdr:col>6</xdr:col>
      <xdr:colOff>523875</xdr:colOff>
      <xdr:row>130</xdr:row>
      <xdr:rowOff>266700</xdr:rowOff>
    </xdr:to>
    <xdr:pic>
      <xdr:nvPicPr>
        <xdr:cNvPr id="21" name="Рисунок 14">
          <a:extLst>
            <a:ext uri="{FF2B5EF4-FFF2-40B4-BE49-F238E27FC236}">
              <a16:creationId xmlns:a16="http://schemas.microsoft.com/office/drawing/2014/main" id="{00000000-0008-0000-14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6991350" y="33099375"/>
          <a:ext cx="1076325" cy="2800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19050</xdr:colOff>
      <xdr:row>102</xdr:row>
      <xdr:rowOff>9525</xdr:rowOff>
    </xdr:from>
    <xdr:to>
      <xdr:col>7</xdr:col>
      <xdr:colOff>523875</xdr:colOff>
      <xdr:row>112</xdr:row>
      <xdr:rowOff>85725</xdr:rowOff>
    </xdr:to>
    <xdr:pic>
      <xdr:nvPicPr>
        <xdr:cNvPr id="22" name="Рисунок 15">
          <a:extLst>
            <a:ext uri="{FF2B5EF4-FFF2-40B4-BE49-F238E27FC236}">
              <a16:creationId xmlns:a16="http://schemas.microsoft.com/office/drawing/2014/main" id="{00000000-0008-0000-14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7562850" y="27841575"/>
          <a:ext cx="1114425" cy="2724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95250</xdr:colOff>
      <xdr:row>41</xdr:row>
      <xdr:rowOff>9525</xdr:rowOff>
    </xdr:from>
    <xdr:to>
      <xdr:col>9</xdr:col>
      <xdr:colOff>152400</xdr:colOff>
      <xdr:row>48</xdr:row>
      <xdr:rowOff>57150</xdr:rowOff>
    </xdr:to>
    <xdr:pic>
      <xdr:nvPicPr>
        <xdr:cNvPr id="23" name="Рисунок 16">
          <a:extLst>
            <a:ext uri="{FF2B5EF4-FFF2-40B4-BE49-F238E27FC236}">
              <a16:creationId xmlns:a16="http://schemas.microsoft.com/office/drawing/2014/main" id="{00000000-0008-0000-1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8248650" y="10639425"/>
          <a:ext cx="1276350" cy="2028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161925</xdr:colOff>
      <xdr:row>139</xdr:row>
      <xdr:rowOff>1</xdr:rowOff>
    </xdr:from>
    <xdr:to>
      <xdr:col>6</xdr:col>
      <xdr:colOff>533400</xdr:colOff>
      <xdr:row>147</xdr:row>
      <xdr:rowOff>19051</xdr:rowOff>
    </xdr:to>
    <xdr:pic>
      <xdr:nvPicPr>
        <xdr:cNvPr id="24" name="Рисунок 1">
          <a:extLst>
            <a:ext uri="{FF2B5EF4-FFF2-40B4-BE49-F238E27FC236}">
              <a16:creationId xmlns:a16="http://schemas.microsoft.com/office/drawing/2014/main" id="{00000000-0008-0000-1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7096125" y="38566726"/>
          <a:ext cx="981075" cy="2114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180975</xdr:colOff>
      <xdr:row>48</xdr:row>
      <xdr:rowOff>57150</xdr:rowOff>
    </xdr:from>
    <xdr:to>
      <xdr:col>8</xdr:col>
      <xdr:colOff>323850</xdr:colOff>
      <xdr:row>56</xdr:row>
      <xdr:rowOff>47625</xdr:rowOff>
    </xdr:to>
    <xdr:pic>
      <xdr:nvPicPr>
        <xdr:cNvPr id="25" name="Рисунок 2">
          <a:extLst>
            <a:ext uri="{FF2B5EF4-FFF2-40B4-BE49-F238E27FC236}">
              <a16:creationId xmlns:a16="http://schemas.microsoft.com/office/drawing/2014/main" id="{00000000-0008-0000-14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rcRect t="17223" b="11111"/>
        <a:stretch>
          <a:fillRect/>
        </a:stretch>
      </xdr:blipFill>
      <xdr:spPr bwMode="auto">
        <a:xfrm>
          <a:off x="7115175" y="13087350"/>
          <a:ext cx="1971675" cy="1905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13</xdr:col>
      <xdr:colOff>409576</xdr:colOff>
      <xdr:row>48</xdr:row>
      <xdr:rowOff>85725</xdr:rowOff>
    </xdr:from>
    <xdr:ext cx="219074" cy="264560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00000000-0008-0000-1400-00001A000000}"/>
            </a:ext>
          </a:extLst>
        </xdr:cNvPr>
        <xdr:cNvSpPr txBox="1"/>
      </xdr:nvSpPr>
      <xdr:spPr>
        <a:xfrm>
          <a:off x="866776" y="2705100"/>
          <a:ext cx="21907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13</xdr:col>
      <xdr:colOff>390525</xdr:colOff>
      <xdr:row>61</xdr:row>
      <xdr:rowOff>0</xdr:rowOff>
    </xdr:from>
    <xdr:ext cx="241881" cy="264560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1400-00001B000000}"/>
            </a:ext>
          </a:extLst>
        </xdr:cNvPr>
        <xdr:cNvSpPr txBox="1"/>
      </xdr:nvSpPr>
      <xdr:spPr>
        <a:xfrm>
          <a:off x="847725" y="5105400"/>
          <a:ext cx="24188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28</xdr:col>
      <xdr:colOff>390525</xdr:colOff>
      <xdr:row>42</xdr:row>
      <xdr:rowOff>9525</xdr:rowOff>
    </xdr:from>
    <xdr:ext cx="241881" cy="264560"/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00000000-0008-0000-1400-00001C000000}"/>
            </a:ext>
          </a:extLst>
        </xdr:cNvPr>
        <xdr:cNvSpPr txBox="1"/>
      </xdr:nvSpPr>
      <xdr:spPr>
        <a:xfrm>
          <a:off x="12201525" y="16449675"/>
          <a:ext cx="24188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ru-RU"/>
        </a:p>
      </xdr:txBody>
    </xdr:sp>
    <xdr:clientData/>
  </xdr:oneCellAnchor>
  <xdr:twoCellAnchor editAs="oneCell">
    <xdr:from>
      <xdr:col>1</xdr:col>
      <xdr:colOff>57150</xdr:colOff>
      <xdr:row>226</xdr:row>
      <xdr:rowOff>180975</xdr:rowOff>
    </xdr:from>
    <xdr:to>
      <xdr:col>1</xdr:col>
      <xdr:colOff>1781175</xdr:colOff>
      <xdr:row>231</xdr:row>
      <xdr:rowOff>133350</xdr:rowOff>
    </xdr:to>
    <xdr:pic>
      <xdr:nvPicPr>
        <xdr:cNvPr id="29" name="Рисунок 3">
          <a:extLst>
            <a:ext uri="{FF2B5EF4-FFF2-40B4-BE49-F238E27FC236}">
              <a16:creationId xmlns:a16="http://schemas.microsoft.com/office/drawing/2014/main" id="{00000000-0008-0000-1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657225" y="15878175"/>
          <a:ext cx="17240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229</xdr:row>
      <xdr:rowOff>85725</xdr:rowOff>
    </xdr:from>
    <xdr:to>
      <xdr:col>1</xdr:col>
      <xdr:colOff>2000250</xdr:colOff>
      <xdr:row>231</xdr:row>
      <xdr:rowOff>133350</xdr:rowOff>
    </xdr:to>
    <xdr:pic>
      <xdr:nvPicPr>
        <xdr:cNvPr id="30" name="Рисунок 4">
          <a:extLst>
            <a:ext uri="{FF2B5EF4-FFF2-40B4-BE49-F238E27FC236}">
              <a16:creationId xmlns:a16="http://schemas.microsoft.com/office/drawing/2014/main" id="{00000000-0008-0000-1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 rot="193654">
          <a:off x="638175" y="16363950"/>
          <a:ext cx="196215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0</xdr:colOff>
      <xdr:row>27</xdr:row>
      <xdr:rowOff>0</xdr:rowOff>
    </xdr:from>
    <xdr:ext cx="76200" cy="228600"/>
    <xdr:sp macro="" textlink="">
      <xdr:nvSpPr>
        <xdr:cNvPr id="2" name="Text Box 63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SpPr txBox="1">
          <a:spLocks noChangeArrowheads="1"/>
        </xdr:cNvSpPr>
      </xdr:nvSpPr>
      <xdr:spPr bwMode="auto">
        <a:xfrm>
          <a:off x="590550" y="66675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800100</xdr:colOff>
      <xdr:row>42</xdr:row>
      <xdr:rowOff>123826</xdr:rowOff>
    </xdr:from>
    <xdr:to>
      <xdr:col>4</xdr:col>
      <xdr:colOff>1585104</xdr:colOff>
      <xdr:row>42</xdr:row>
      <xdr:rowOff>857250</xdr:rowOff>
    </xdr:to>
    <xdr:pic>
      <xdr:nvPicPr>
        <xdr:cNvPr id="4" name="Picture 1" descr="DB20_102_102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906751"/>
          <a:ext cx="785004" cy="7334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800100</xdr:colOff>
      <xdr:row>43</xdr:row>
      <xdr:rowOff>104776</xdr:rowOff>
    </xdr:from>
    <xdr:to>
      <xdr:col>4</xdr:col>
      <xdr:colOff>1581150</xdr:colOff>
      <xdr:row>43</xdr:row>
      <xdr:rowOff>942975</xdr:rowOff>
    </xdr:to>
    <xdr:pic>
      <xdr:nvPicPr>
        <xdr:cNvPr id="5" name="Picture 2" descr="DB58_d51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6954501"/>
          <a:ext cx="781050" cy="838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800100</xdr:colOff>
      <xdr:row>44</xdr:row>
      <xdr:rowOff>66674</xdr:rowOff>
    </xdr:from>
    <xdr:to>
      <xdr:col>4</xdr:col>
      <xdr:colOff>1600200</xdr:colOff>
      <xdr:row>44</xdr:row>
      <xdr:rowOff>1009650</xdr:rowOff>
    </xdr:to>
    <xdr:pic>
      <xdr:nvPicPr>
        <xdr:cNvPr id="6" name="Picture 3" descr="DB61_76_127">
          <a:extLst>
            <a:ext uri="{FF2B5EF4-FFF2-40B4-BE49-F238E27FC236}">
              <a16:creationId xmlns:a16="http://schemas.microsoft.com/office/drawing/2014/main" id="{00000000-0008-0000-1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983199"/>
          <a:ext cx="800100" cy="9429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685800</xdr:colOff>
      <xdr:row>45</xdr:row>
      <xdr:rowOff>66675</xdr:rowOff>
    </xdr:from>
    <xdr:to>
      <xdr:col>4</xdr:col>
      <xdr:colOff>1647825</xdr:colOff>
      <xdr:row>45</xdr:row>
      <xdr:rowOff>990600</xdr:rowOff>
    </xdr:to>
    <xdr:pic>
      <xdr:nvPicPr>
        <xdr:cNvPr id="7" name="Picture 4" descr="DB62_225_150_КВ1">
          <a:extLst>
            <a:ext uri="{FF2B5EF4-FFF2-40B4-BE49-F238E27FC236}">
              <a16:creationId xmlns:a16="http://schemas.microsoft.com/office/drawing/2014/main" id="{00000000-0008-0000-1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19050000"/>
          <a:ext cx="9620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800100</xdr:colOff>
      <xdr:row>46</xdr:row>
      <xdr:rowOff>114300</xdr:rowOff>
    </xdr:from>
    <xdr:to>
      <xdr:col>4</xdr:col>
      <xdr:colOff>1581150</xdr:colOff>
      <xdr:row>46</xdr:row>
      <xdr:rowOff>952500</xdr:rowOff>
    </xdr:to>
    <xdr:pic>
      <xdr:nvPicPr>
        <xdr:cNvPr id="8" name="Picture 5" descr="DB28_110_110">
          <a:extLst>
            <a:ext uri="{FF2B5EF4-FFF2-40B4-BE49-F238E27FC236}">
              <a16:creationId xmlns:a16="http://schemas.microsoft.com/office/drawing/2014/main" id="{00000000-0008-0000-1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0164425"/>
          <a:ext cx="7810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723900</xdr:colOff>
      <xdr:row>47</xdr:row>
      <xdr:rowOff>95249</xdr:rowOff>
    </xdr:from>
    <xdr:to>
      <xdr:col>4</xdr:col>
      <xdr:colOff>1695450</xdr:colOff>
      <xdr:row>47</xdr:row>
      <xdr:rowOff>1409700</xdr:rowOff>
    </xdr:to>
    <xdr:pic>
      <xdr:nvPicPr>
        <xdr:cNvPr id="9" name="Picture 6" descr="DB48">
          <a:extLst>
            <a:ext uri="{FF2B5EF4-FFF2-40B4-BE49-F238E27FC236}">
              <a16:creationId xmlns:a16="http://schemas.microsoft.com/office/drawing/2014/main" id="{00000000-0008-0000-1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1212174"/>
          <a:ext cx="971550" cy="13144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809625</xdr:colOff>
      <xdr:row>48</xdr:row>
      <xdr:rowOff>114300</xdr:rowOff>
    </xdr:from>
    <xdr:to>
      <xdr:col>4</xdr:col>
      <xdr:colOff>1676400</xdr:colOff>
      <xdr:row>48</xdr:row>
      <xdr:rowOff>923925</xdr:rowOff>
    </xdr:to>
    <xdr:pic>
      <xdr:nvPicPr>
        <xdr:cNvPr id="10" name="Picture 7" descr="DB_122">
          <a:extLst>
            <a:ext uri="{FF2B5EF4-FFF2-40B4-BE49-F238E27FC236}">
              <a16:creationId xmlns:a16="http://schemas.microsoft.com/office/drawing/2014/main" id="{00000000-0008-0000-1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2669500"/>
          <a:ext cx="86677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733425</xdr:colOff>
      <xdr:row>49</xdr:row>
      <xdr:rowOff>47625</xdr:rowOff>
    </xdr:from>
    <xdr:to>
      <xdr:col>4</xdr:col>
      <xdr:colOff>1676400</xdr:colOff>
      <xdr:row>49</xdr:row>
      <xdr:rowOff>1019175</xdr:rowOff>
    </xdr:to>
    <xdr:pic>
      <xdr:nvPicPr>
        <xdr:cNvPr id="11" name="Picture 8" descr="DB_203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3669625"/>
          <a:ext cx="94297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&#1040;&#1085;&#1076;&#1088;&#1077;&#1081;\&#1054;&#1073;&#1083;&#1072;&#1082;&#1072;\Cloud%20Mail.Ru\&#1055;&#1088;&#1072;&#1081;&#1089;&#1083;&#1080;&#1089;&#1090;%20&#1054;&#1054;&#1054;%20&#1052;&#1086;&#1085;&#1090;&#1072;&#1085;&#1100;&#1103;%20&#1080;&#1102;&#1085;&#1100;%202016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&#1040;&#1085;&#1076;&#1088;&#1077;&#1081;\&#1054;&#1073;&#1083;&#1072;&#1082;&#1072;\Cloud%20Mail.Ru\&#1055;&#1088;&#1072;&#1081;&#1089;&#1083;&#1080;&#1089;&#1090;%20&#1054;&#1054;&#1054;%20&#1052;&#1086;&#1085;&#1090;&#1072;&#1085;&#1100;&#1103;%20&#1080;&#1102;&#1085;&#1100;%202016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ТИТУЛЬНАЯ СТРАНИЦА"/>
      <sheetName val="ШКАФЫ"/>
      <sheetName val="ШКАФЫ БАЗ"/>
      <sheetName val="СТОЛЕШНИЦЫ"/>
      <sheetName val="СТОЛЕШНИЦЫ БАЗ"/>
      <sheetName val="ДОПОЛНИТЕЛЬНЫЕ ОПЕРАЦИИ"/>
      <sheetName val="ДОПОЛНИТЕЛЬНЫЕ ОПЕРАЦИИ БАЗ"/>
      <sheetName val="ДЕКОР. ЭЛЕМЕНТЫ"/>
      <sheetName val="ДЕКОР-ЭЛЕМЕНТЫ БАЗ"/>
      <sheetName val="ФУРНИТУРА"/>
      <sheetName val="ФУРНИТУРА БАЗ"/>
      <sheetName val="ФУРНИТУРА BLUM"/>
      <sheetName val="ФУРНИТУРА BLUM  БАЗ"/>
      <sheetName val="РУЧКИ"/>
      <sheetName val="РУЧКИ БАЗ"/>
      <sheetName val="МОЙКИ"/>
      <sheetName val="МОЙКИ БАЗ"/>
      <sheetName val="ВЫТЯЖКИ"/>
      <sheetName val="ВЫТЯЖКИ БАЗ"/>
      <sheetName val="ВЫТЯЖКИ NEW"/>
      <sheetName val="СТУЛЬЯ"/>
      <sheetName val="СТУЛЬЯ БАЗ"/>
      <sheetName val="СТОЛЫ И ПОДСТОЛЬЯ"/>
      <sheetName val="СТОЛЫ И ПОДСТОЛЬЯ БАЗ"/>
      <sheetName val="ВИТРАЖИ"/>
      <sheetName val="ВИТРАЖИ БАЗ"/>
      <sheetName val="АЛЛ. ФАСАДЫ"/>
      <sheetName val="ТЕХ. ДАННЫЕ"/>
      <sheetName val="СКЛАДСКАЯ ПРОГРАММА ДЕКОРОВ"/>
      <sheetName val="МЕТОДИКА РАСЧЁТА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>
        <row r="47">
          <cell r="K47" t="str">
            <v xml:space="preserve">Z-1 ЧЕРН. ГЛЯНЕЦ </v>
          </cell>
        </row>
        <row r="48">
          <cell r="K48" t="str">
            <v>Z-1 СТАЛЬ</v>
          </cell>
        </row>
        <row r="49">
          <cell r="K49" t="str">
            <v>Z-1 НАТУР.</v>
          </cell>
        </row>
        <row r="50">
          <cell r="K50" t="str">
            <v>Z-3 НАТУР.</v>
          </cell>
        </row>
        <row r="51">
          <cell r="K51" t="str">
            <v>Z-4 НАТУР.</v>
          </cell>
        </row>
        <row r="52">
          <cell r="K52" t="str">
            <v>Z-11 НАТУР.</v>
          </cell>
        </row>
        <row r="53">
          <cell r="K53" t="str">
            <v>Z-9 ЧЕРН. ГЛЯНЕЦ</v>
          </cell>
        </row>
        <row r="54">
          <cell r="K54" t="str">
            <v>Z-9 СТАЛЬ</v>
          </cell>
        </row>
        <row r="55">
          <cell r="K55" t="str">
            <v>Z-9 НАТУР.</v>
          </cell>
        </row>
        <row r="62">
          <cell r="K62" t="str">
            <v>КРИЗЕТ</v>
          </cell>
        </row>
        <row r="63">
          <cell r="K63" t="str">
            <v>ЛАКОМАТ</v>
          </cell>
        </row>
        <row r="64">
          <cell r="K64" t="str">
            <v>МИСТЛАЙТ</v>
          </cell>
        </row>
        <row r="65">
          <cell r="K65" t="str">
            <v>ФЛУТЕС</v>
          </cell>
        </row>
        <row r="66">
          <cell r="K66" t="str">
            <v>МАСТЕР КАРРЕ</v>
          </cell>
        </row>
        <row r="67">
          <cell r="K67" t="str">
            <v>ПУНТО</v>
          </cell>
        </row>
        <row r="68">
          <cell r="K68" t="str">
            <v>ПУНТО БРОНЗА</v>
          </cell>
        </row>
        <row r="69">
          <cell r="K69" t="str">
            <v>ЛАКОБЕЛЬ №1</v>
          </cell>
        </row>
        <row r="70">
          <cell r="K70" t="str">
            <v>ЛАКОБЕЛЬ №2</v>
          </cell>
        </row>
        <row r="71">
          <cell r="K71" t="str">
            <v>ЛАКОБЕЛЬ №3</v>
          </cell>
        </row>
        <row r="72">
          <cell r="K72" t="str">
            <v>ЛАКОБЕЛЬ №4</v>
          </cell>
        </row>
        <row r="73">
          <cell r="K73" t="str">
            <v>ЛАКОБЕЛЬ №5</v>
          </cell>
        </row>
        <row r="74">
          <cell r="K74" t="str">
            <v>ЛАКОБЕЛЬ №6</v>
          </cell>
        </row>
        <row r="75">
          <cell r="K75" t="str">
            <v>ЛАКОБЕЛЬ №7</v>
          </cell>
        </row>
        <row r="76">
          <cell r="K76" t="str">
            <v>ЛАКОБЕЛЬ №8</v>
          </cell>
        </row>
        <row r="77">
          <cell r="K77" t="str">
            <v>ЛАКОБЕЛЬ №9</v>
          </cell>
        </row>
        <row r="78">
          <cell r="K78" t="str">
            <v>ЛАКОБЕЛЬ №10</v>
          </cell>
        </row>
        <row r="79">
          <cell r="K79" t="str">
            <v>ЛАКОБЕЛЬ №11</v>
          </cell>
        </row>
        <row r="80">
          <cell r="K80" t="str">
            <v>ЛАКОБЕЛЬ №12</v>
          </cell>
        </row>
        <row r="81">
          <cell r="K81" t="str">
            <v>ЛАКОБЕЛЬ №13</v>
          </cell>
        </row>
        <row r="82">
          <cell r="K82" t="str">
            <v>ЛАКОБЕЛЬ №14</v>
          </cell>
        </row>
      </sheetData>
      <sheetData sheetId="27" refreshError="1"/>
      <sheetData sheetId="28" refreshError="1"/>
      <sheetData sheetId="29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ТИТУЛЬНАЯ СТРАНИЦА"/>
      <sheetName val="ШКАФЫ"/>
      <sheetName val="ШКАФЫ БАЗ"/>
      <sheetName val="СТОЛЕШНИЦЫ"/>
      <sheetName val="СТОЛЕШНИЦЫ БАЗ"/>
      <sheetName val="ДОПОЛНИТЕЛЬНЫЕ ОПЕРАЦИИ"/>
      <sheetName val="ДОПОЛНИТЕЛЬНЫЕ ОПЕРАЦИИ БАЗ"/>
      <sheetName val="ДЕКОР. ЭЛЕМЕНТЫ"/>
      <sheetName val="ДЕКОР-ЭЛЕМЕНТЫ БАЗ"/>
      <sheetName val="ФУРНИТУРА"/>
      <sheetName val="ФУРНИТУРА БАЗ"/>
      <sheetName val="ФУРНИТУРА BLUM"/>
      <sheetName val="ФУРНИТУРА BLUM  БАЗ"/>
      <sheetName val="РУЧКИ"/>
      <sheetName val="РУЧКИ БАЗ"/>
      <sheetName val="МОЙКИ"/>
      <sheetName val="МОЙКИ БАЗ"/>
      <sheetName val="ВЫТЯЖКИ"/>
      <sheetName val="ВЫТЯЖКИ БАЗ"/>
      <sheetName val="ВЫТЯЖКИ NEW"/>
      <sheetName val="СТУЛЬЯ"/>
      <sheetName val="СТУЛЬЯ БАЗ"/>
      <sheetName val="СТОЛЫ И ПОДСТОЛЬЯ"/>
      <sheetName val="СТОЛЫ И ПОДСТОЛЬЯ БАЗ"/>
      <sheetName val="ВИТРАЖИ"/>
      <sheetName val="ВИТРАЖИ БАЗ"/>
      <sheetName val="АЛЛ. ФАСАДЫ"/>
      <sheetName val="ТЕХ. ДАННЫЕ"/>
      <sheetName val="СКЛАДСКАЯ ПРОГРАММА ДЕКОРОВ"/>
      <sheetName val="МЕТОДИКА РАСЧЁТА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>
        <row r="47">
          <cell r="K47" t="str">
            <v xml:space="preserve">Z-1 ЧЕРН. ГЛЯНЕЦ </v>
          </cell>
        </row>
        <row r="48">
          <cell r="K48" t="str">
            <v>Z-1 СТАЛЬ</v>
          </cell>
        </row>
        <row r="49">
          <cell r="K49" t="str">
            <v>Z-1 НАТУР.</v>
          </cell>
        </row>
        <row r="50">
          <cell r="K50" t="str">
            <v>Z-3 НАТУР.</v>
          </cell>
        </row>
        <row r="51">
          <cell r="K51" t="str">
            <v>Z-4 НАТУР.</v>
          </cell>
        </row>
        <row r="52">
          <cell r="K52" t="str">
            <v>Z-11 НАТУР.</v>
          </cell>
        </row>
        <row r="53">
          <cell r="K53" t="str">
            <v>Z-9 ЧЕРН. ГЛЯНЕЦ</v>
          </cell>
        </row>
        <row r="54">
          <cell r="K54" t="str">
            <v>Z-9 СТАЛЬ</v>
          </cell>
        </row>
        <row r="55">
          <cell r="K55" t="str">
            <v>Z-9 НАТУР.</v>
          </cell>
        </row>
        <row r="62">
          <cell r="K62" t="str">
            <v>КРИЗЕТ</v>
          </cell>
        </row>
        <row r="63">
          <cell r="K63" t="str">
            <v>ЛАКОМАТ</v>
          </cell>
        </row>
        <row r="64">
          <cell r="K64" t="str">
            <v>МИСТЛАЙТ</v>
          </cell>
        </row>
        <row r="65">
          <cell r="K65" t="str">
            <v>ФЛУТЕС</v>
          </cell>
        </row>
        <row r="66">
          <cell r="K66" t="str">
            <v>МАСТЕР КАРРЕ</v>
          </cell>
        </row>
        <row r="67">
          <cell r="K67" t="str">
            <v>ПУНТО</v>
          </cell>
        </row>
        <row r="68">
          <cell r="K68" t="str">
            <v>ПУНТО БРОНЗА</v>
          </cell>
        </row>
        <row r="69">
          <cell r="K69" t="str">
            <v>ЛАКОБЕЛЬ №1</v>
          </cell>
        </row>
        <row r="70">
          <cell r="K70" t="str">
            <v>ЛАКОБЕЛЬ №2</v>
          </cell>
        </row>
        <row r="71">
          <cell r="K71" t="str">
            <v>ЛАКОБЕЛЬ №3</v>
          </cell>
        </row>
        <row r="72">
          <cell r="K72" t="str">
            <v>ЛАКОБЕЛЬ №4</v>
          </cell>
        </row>
        <row r="73">
          <cell r="K73" t="str">
            <v>ЛАКОБЕЛЬ №5</v>
          </cell>
        </row>
        <row r="74">
          <cell r="K74" t="str">
            <v>ЛАКОБЕЛЬ №6</v>
          </cell>
        </row>
        <row r="75">
          <cell r="K75" t="str">
            <v>ЛАКОБЕЛЬ №7</v>
          </cell>
        </row>
        <row r="76">
          <cell r="K76" t="str">
            <v>ЛАКОБЕЛЬ №8</v>
          </cell>
        </row>
        <row r="77">
          <cell r="K77" t="str">
            <v>ЛАКОБЕЛЬ №9</v>
          </cell>
        </row>
        <row r="78">
          <cell r="K78" t="str">
            <v>ЛАКОБЕЛЬ №10</v>
          </cell>
        </row>
        <row r="79">
          <cell r="K79" t="str">
            <v>ЛАКОБЕЛЬ №11</v>
          </cell>
        </row>
        <row r="80">
          <cell r="K80" t="str">
            <v>ЛАКОБЕЛЬ №12</v>
          </cell>
        </row>
        <row r="81">
          <cell r="K81" t="str">
            <v>ЛАКОБЕЛЬ №13</v>
          </cell>
        </row>
        <row r="82">
          <cell r="K82" t="str">
            <v>ЛАКОБЕЛЬ №14</v>
          </cell>
        </row>
      </sheetData>
      <sheetData sheetId="27" refreshError="1"/>
      <sheetData sheetId="28" refreshError="1"/>
      <sheetData sheetId="29" refreshError="1"/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20.bin"/><Relationship Id="rId1" Type="http://schemas.openxmlformats.org/officeDocument/2006/relationships/printerSettings" Target="../printerSettings/printerSettings19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22.bin"/><Relationship Id="rId1" Type="http://schemas.openxmlformats.org/officeDocument/2006/relationships/printerSettings" Target="../printerSettings/printerSettings2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24.bin"/><Relationship Id="rId1" Type="http://schemas.openxmlformats.org/officeDocument/2006/relationships/printerSettings" Target="../printerSettings/printerSettings23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printerSettings" Target="../printerSettings/printerSettings3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printerSettings" Target="../printerSettings/printerSettings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8.bin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0.bin"/><Relationship Id="rId1" Type="http://schemas.openxmlformats.org/officeDocument/2006/relationships/printerSettings" Target="../printerSettings/printerSettings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2.bin"/><Relationship Id="rId1" Type="http://schemas.openxmlformats.org/officeDocument/2006/relationships/printerSettings" Target="../printerSettings/printerSettings11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14.bin"/><Relationship Id="rId1" Type="http://schemas.openxmlformats.org/officeDocument/2006/relationships/printerSettings" Target="../printerSettings/printerSettings13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16.bin"/><Relationship Id="rId1" Type="http://schemas.openxmlformats.org/officeDocument/2006/relationships/printerSettings" Target="../printerSettings/printerSettings1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8.bin"/><Relationship Id="rId1" Type="http://schemas.openxmlformats.org/officeDocument/2006/relationships/printerSettings" Target="../printerSettings/printerSettings1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9"/>
  <dimension ref="A1:AA601"/>
  <sheetViews>
    <sheetView view="pageBreakPreview" zoomScale="110" zoomScaleNormal="100" zoomScaleSheetLayoutView="110" workbookViewId="0">
      <pane xSplit="19" ySplit="4" topLeftCell="T5" activePane="bottomRight" state="frozen"/>
      <selection activeCell="E19" sqref="E19"/>
      <selection pane="topRight" activeCell="E19" sqref="E19"/>
      <selection pane="bottomLeft" activeCell="E19" sqref="E19"/>
      <selection pane="bottomRight" activeCell="E19" sqref="E19"/>
    </sheetView>
  </sheetViews>
  <sheetFormatPr defaultColWidth="9.140625" defaultRowHeight="12.75" outlineLevelCol="1" x14ac:dyDescent="0.2"/>
  <cols>
    <col min="1" max="14" width="8.42578125" style="2" hidden="1" customWidth="1"/>
    <col min="15" max="15" width="0.28515625" style="2" customWidth="1"/>
    <col min="16" max="16" width="28.42578125" style="243" customWidth="1" outlineLevel="1"/>
    <col min="17" max="17" width="37.42578125" style="45" customWidth="1"/>
    <col min="18" max="18" width="5.140625" style="45" customWidth="1"/>
    <col min="19" max="19" width="5.42578125" style="45" customWidth="1"/>
    <col min="20" max="20" width="7.85546875" style="45" customWidth="1"/>
    <col min="21" max="21" width="7.5703125" style="45" customWidth="1"/>
    <col min="22" max="22" width="7.85546875" style="45" customWidth="1"/>
    <col min="23" max="23" width="8.5703125" style="45" customWidth="1"/>
    <col min="24" max="27" width="9.140625" style="45"/>
    <col min="28" max="16384" width="9.140625" style="2"/>
  </cols>
  <sheetData>
    <row r="1" spans="1:27" ht="13.5" thickBot="1" x14ac:dyDescent="0.25">
      <c r="B1" s="3"/>
      <c r="C1" s="3"/>
      <c r="D1" s="3"/>
      <c r="E1" s="3" t="s">
        <v>9</v>
      </c>
      <c r="F1" s="3">
        <v>52</v>
      </c>
      <c r="G1" s="3" t="s">
        <v>9</v>
      </c>
      <c r="H1" s="3">
        <v>88</v>
      </c>
      <c r="I1" s="3" t="s">
        <v>10</v>
      </c>
      <c r="J1" s="3">
        <v>68</v>
      </c>
      <c r="K1" s="3" t="s">
        <v>10</v>
      </c>
      <c r="L1" s="3">
        <v>96</v>
      </c>
      <c r="M1" s="3" t="s">
        <v>12</v>
      </c>
      <c r="N1" s="3">
        <v>197</v>
      </c>
      <c r="P1" s="207" t="s">
        <v>2010</v>
      </c>
      <c r="Q1" s="45" t="s">
        <v>144</v>
      </c>
      <c r="R1" s="46"/>
      <c r="S1" s="46"/>
      <c r="T1" s="47" t="e">
        <f>F1*#REF!</f>
        <v>#REF!</v>
      </c>
      <c r="U1" s="47"/>
      <c r="V1" s="47" t="e">
        <f>H1*#REF!</f>
        <v>#REF!</v>
      </c>
      <c r="W1" s="47"/>
      <c r="X1" s="47" t="e">
        <f>J1*#REF!</f>
        <v>#REF!</v>
      </c>
      <c r="Y1" s="47"/>
      <c r="Z1" s="47" t="e">
        <f>L1*#REF!</f>
        <v>#REF!</v>
      </c>
      <c r="AA1" s="47"/>
    </row>
    <row r="2" spans="1:27" ht="56.25" customHeight="1" thickBot="1" x14ac:dyDescent="0.25">
      <c r="B2" s="2" t="s">
        <v>6</v>
      </c>
      <c r="E2" s="2" t="s">
        <v>7</v>
      </c>
      <c r="G2" s="2" t="s">
        <v>8</v>
      </c>
      <c r="I2" s="2" t="s">
        <v>11</v>
      </c>
      <c r="K2" s="2" t="s">
        <v>13</v>
      </c>
      <c r="M2" s="2" t="s">
        <v>13</v>
      </c>
      <c r="P2" s="1209" t="s">
        <v>1998</v>
      </c>
      <c r="Q2" s="1210"/>
      <c r="R2" s="1210"/>
      <c r="S2" s="1211"/>
      <c r="T2" s="1201" t="s">
        <v>1865</v>
      </c>
      <c r="U2" s="1202"/>
      <c r="V2" s="1203" t="s">
        <v>1866</v>
      </c>
      <c r="W2" s="1204"/>
      <c r="X2" s="1205" t="s">
        <v>1867</v>
      </c>
      <c r="Y2" s="1206"/>
      <c r="Z2" s="1207" t="s">
        <v>1868</v>
      </c>
      <c r="AA2" s="1208"/>
    </row>
    <row r="3" spans="1:27" ht="56.25" hidden="1" customHeight="1" thickBot="1" x14ac:dyDescent="0.25">
      <c r="R3" s="47"/>
      <c r="T3" s="267"/>
      <c r="U3" s="268"/>
      <c r="V3" s="273"/>
      <c r="W3" s="274"/>
      <c r="X3" s="269"/>
      <c r="Y3" s="270"/>
      <c r="Z3" s="271"/>
      <c r="AA3" s="272"/>
    </row>
    <row r="4" spans="1:27" ht="61.5" customHeight="1" thickBot="1" x14ac:dyDescent="0.25">
      <c r="A4" s="4" t="s">
        <v>4</v>
      </c>
      <c r="B4" s="5" t="s">
        <v>2</v>
      </c>
      <c r="C4" s="6" t="s">
        <v>3</v>
      </c>
      <c r="D4" s="6" t="s">
        <v>5</v>
      </c>
      <c r="E4" s="5" t="s">
        <v>2</v>
      </c>
      <c r="F4" s="6" t="s">
        <v>3</v>
      </c>
      <c r="G4" s="5" t="s">
        <v>2</v>
      </c>
      <c r="H4" s="6" t="s">
        <v>3</v>
      </c>
      <c r="I4" s="5" t="s">
        <v>2</v>
      </c>
      <c r="J4" s="6" t="s">
        <v>3</v>
      </c>
      <c r="K4" s="5" t="s">
        <v>2</v>
      </c>
      <c r="L4" s="6" t="s">
        <v>3</v>
      </c>
      <c r="M4" s="5" t="s">
        <v>2</v>
      </c>
      <c r="N4" s="6" t="s">
        <v>3</v>
      </c>
      <c r="P4" s="4"/>
      <c r="Q4" s="7" t="s">
        <v>4</v>
      </c>
      <c r="R4" s="366" t="s">
        <v>1</v>
      </c>
      <c r="S4" s="367" t="s">
        <v>3</v>
      </c>
      <c r="T4" s="366" t="s">
        <v>1</v>
      </c>
      <c r="U4" s="367" t="s">
        <v>3</v>
      </c>
      <c r="V4" s="366" t="s">
        <v>1</v>
      </c>
      <c r="W4" s="367" t="s">
        <v>3</v>
      </c>
      <c r="X4" s="366" t="s">
        <v>1</v>
      </c>
      <c r="Y4" s="367" t="s">
        <v>3</v>
      </c>
      <c r="Z4" s="366" t="s">
        <v>1</v>
      </c>
      <c r="AA4" s="367" t="s">
        <v>3</v>
      </c>
    </row>
    <row r="5" spans="1:27" ht="13.5" thickBot="1" x14ac:dyDescent="0.25">
      <c r="A5" s="8" t="s">
        <v>0</v>
      </c>
      <c r="B5" s="9"/>
      <c r="C5" s="10"/>
      <c r="D5" s="10"/>
      <c r="E5" s="9"/>
      <c r="F5" s="10"/>
      <c r="G5" s="9"/>
      <c r="H5" s="10"/>
      <c r="I5" s="9"/>
      <c r="J5" s="10"/>
      <c r="K5" s="9"/>
      <c r="L5" s="10"/>
      <c r="M5" s="9"/>
      <c r="N5" s="10"/>
      <c r="P5" s="258"/>
      <c r="Q5" s="252" t="s">
        <v>0</v>
      </c>
      <c r="R5" s="253"/>
      <c r="S5" s="254"/>
      <c r="T5" s="253"/>
      <c r="U5" s="254"/>
      <c r="V5" s="253"/>
      <c r="W5" s="254"/>
      <c r="X5" s="253"/>
      <c r="Y5" s="254"/>
      <c r="Z5" s="253"/>
      <c r="AA5" s="254"/>
    </row>
    <row r="6" spans="1:27" ht="13.5" thickBot="1" x14ac:dyDescent="0.25">
      <c r="A6" s="11" t="e">
        <f>#REF!</f>
        <v>#REF!</v>
      </c>
      <c r="B6" s="11" t="e">
        <f>#REF!</f>
        <v>#REF!</v>
      </c>
      <c r="C6" s="11" t="e">
        <f>#REF!</f>
        <v>#REF!</v>
      </c>
      <c r="D6" s="11" t="e">
        <f>#REF!</f>
        <v>#REF!</v>
      </c>
      <c r="E6" s="12" t="e">
        <f>B6+(D6*$F$1)</f>
        <v>#REF!</v>
      </c>
      <c r="F6" s="49" t="e">
        <f>C6+($D6*$F$1)</f>
        <v>#REF!</v>
      </c>
      <c r="G6" s="12" t="e">
        <f>B6+(D6*$H$1)</f>
        <v>#REF!</v>
      </c>
      <c r="H6" s="49" t="e">
        <f>C6+($D6*$H$1)</f>
        <v>#REF!</v>
      </c>
      <c r="I6" s="12" t="e">
        <f t="shared" ref="I6:J37" si="0">B6+($D6*$J$1)</f>
        <v>#REF!</v>
      </c>
      <c r="J6" s="49" t="e">
        <f t="shared" si="0"/>
        <v>#REF!</v>
      </c>
      <c r="K6" s="12" t="e">
        <f>$B6+($D6*$L$1)</f>
        <v>#REF!</v>
      </c>
      <c r="L6" s="49" t="e">
        <f>$C6+($D6*$L$1)</f>
        <v>#REF!</v>
      </c>
      <c r="M6" s="12" t="e">
        <f>$B6+($D6*$N$1)</f>
        <v>#REF!</v>
      </c>
      <c r="N6" s="49" t="e">
        <f>$C6+($D6*$N$1)</f>
        <v>#REF!</v>
      </c>
      <c r="P6" s="239"/>
      <c r="Q6" s="14" t="e">
        <f>A6</f>
        <v>#REF!</v>
      </c>
      <c r="R6" s="15" t="e">
        <f>B6*#REF!</f>
        <v>#REF!</v>
      </c>
      <c r="S6" s="62" t="e">
        <f>C6*#REF!</f>
        <v>#REF!</v>
      </c>
      <c r="T6" s="15" t="e">
        <f>E6*#REF!</f>
        <v>#REF!</v>
      </c>
      <c r="U6" s="50" t="e">
        <f>F6*#REF!</f>
        <v>#REF!</v>
      </c>
      <c r="V6" s="15" t="e">
        <f>G6*#REF!</f>
        <v>#REF!</v>
      </c>
      <c r="W6" s="50" t="e">
        <f>H6*#REF!</f>
        <v>#REF!</v>
      </c>
      <c r="X6" s="15" t="e">
        <f>I6*#REF!</f>
        <v>#REF!</v>
      </c>
      <c r="Y6" s="50" t="e">
        <f>J6*#REF!</f>
        <v>#REF!</v>
      </c>
      <c r="Z6" s="15" t="e">
        <f>K6*#REF!</f>
        <v>#REF!</v>
      </c>
      <c r="AA6" s="50" t="e">
        <f>L6*#REF!</f>
        <v>#REF!</v>
      </c>
    </row>
    <row r="7" spans="1:27" ht="13.5" thickBot="1" x14ac:dyDescent="0.25">
      <c r="A7" s="11" t="e">
        <f>#REF!</f>
        <v>#REF!</v>
      </c>
      <c r="B7" s="11" t="e">
        <f>#REF!</f>
        <v>#REF!</v>
      </c>
      <c r="C7" s="11" t="e">
        <f>#REF!</f>
        <v>#REF!</v>
      </c>
      <c r="D7" s="11" t="e">
        <f>#REF!</f>
        <v>#REF!</v>
      </c>
      <c r="E7" s="12" t="e">
        <f t="shared" ref="E7:E70" si="1">B7+(D7*$F$1)</f>
        <v>#REF!</v>
      </c>
      <c r="F7" s="49" t="e">
        <f t="shared" ref="F7:F70" si="2">C7+($D7*$F$1)</f>
        <v>#REF!</v>
      </c>
      <c r="G7" s="12" t="e">
        <f t="shared" ref="G7:G70" si="3">B7+(D7*$H$1)</f>
        <v>#REF!</v>
      </c>
      <c r="H7" s="49" t="e">
        <f t="shared" ref="H7:H70" si="4">C7+($D7*$H$1)</f>
        <v>#REF!</v>
      </c>
      <c r="I7" s="12" t="e">
        <f t="shared" si="0"/>
        <v>#REF!</v>
      </c>
      <c r="J7" s="49" t="e">
        <f t="shared" si="0"/>
        <v>#REF!</v>
      </c>
      <c r="K7" s="12" t="e">
        <f t="shared" ref="K7:K70" si="5">$B7+($D7*$L$1)</f>
        <v>#REF!</v>
      </c>
      <c r="L7" s="49" t="e">
        <f t="shared" ref="L7:L70" si="6">$C7+($D7*$L$1)</f>
        <v>#REF!</v>
      </c>
      <c r="M7" s="12" t="e">
        <f t="shared" ref="M7:M70" si="7">$B7+($D7*$N$1)</f>
        <v>#REF!</v>
      </c>
      <c r="N7" s="49" t="e">
        <f t="shared" ref="N7:N70" si="8">$C7+($D7*$N$1)</f>
        <v>#REF!</v>
      </c>
      <c r="P7" s="240"/>
      <c r="Q7" s="14" t="e">
        <f t="shared" ref="Q7:Q70" si="9">A7</f>
        <v>#REF!</v>
      </c>
      <c r="R7" s="19" t="e">
        <f>B7*#REF!</f>
        <v>#REF!</v>
      </c>
      <c r="S7" s="16" t="e">
        <f>C7*#REF!</f>
        <v>#REF!</v>
      </c>
      <c r="T7" s="15" t="e">
        <f>E7*#REF!</f>
        <v>#REF!</v>
      </c>
      <c r="U7" s="50" t="e">
        <f>F7*#REF!</f>
        <v>#REF!</v>
      </c>
      <c r="V7" s="15" t="e">
        <f>G7*#REF!</f>
        <v>#REF!</v>
      </c>
      <c r="W7" s="50" t="e">
        <f>H7*#REF!</f>
        <v>#REF!</v>
      </c>
      <c r="X7" s="15" t="e">
        <f>I7*#REF!</f>
        <v>#REF!</v>
      </c>
      <c r="Y7" s="50" t="e">
        <f>J7*#REF!</f>
        <v>#REF!</v>
      </c>
      <c r="Z7" s="15" t="e">
        <f>K7*#REF!</f>
        <v>#REF!</v>
      </c>
      <c r="AA7" s="50" t="e">
        <f>L7*#REF!</f>
        <v>#REF!</v>
      </c>
    </row>
    <row r="8" spans="1:27" ht="13.5" thickBot="1" x14ac:dyDescent="0.25">
      <c r="A8" s="11" t="e">
        <f>#REF!</f>
        <v>#REF!</v>
      </c>
      <c r="B8" s="11" t="e">
        <f>#REF!</f>
        <v>#REF!</v>
      </c>
      <c r="C8" s="11" t="e">
        <f>#REF!</f>
        <v>#REF!</v>
      </c>
      <c r="D8" s="11" t="e">
        <f>#REF!</f>
        <v>#REF!</v>
      </c>
      <c r="E8" s="12" t="e">
        <f t="shared" si="1"/>
        <v>#REF!</v>
      </c>
      <c r="F8" s="49" t="e">
        <f t="shared" si="2"/>
        <v>#REF!</v>
      </c>
      <c r="G8" s="12" t="e">
        <f t="shared" si="3"/>
        <v>#REF!</v>
      </c>
      <c r="H8" s="49" t="e">
        <f t="shared" si="4"/>
        <v>#REF!</v>
      </c>
      <c r="I8" s="12" t="e">
        <f t="shared" si="0"/>
        <v>#REF!</v>
      </c>
      <c r="J8" s="49" t="e">
        <f t="shared" si="0"/>
        <v>#REF!</v>
      </c>
      <c r="K8" s="12" t="e">
        <f t="shared" si="5"/>
        <v>#REF!</v>
      </c>
      <c r="L8" s="49" t="e">
        <f t="shared" si="6"/>
        <v>#REF!</v>
      </c>
      <c r="M8" s="12" t="e">
        <f t="shared" si="7"/>
        <v>#REF!</v>
      </c>
      <c r="N8" s="49" t="e">
        <f t="shared" si="8"/>
        <v>#REF!</v>
      </c>
      <c r="P8" s="240"/>
      <c r="Q8" s="14" t="e">
        <f t="shared" si="9"/>
        <v>#REF!</v>
      </c>
      <c r="R8" s="20" t="e">
        <f>B8*#REF!</f>
        <v>#REF!</v>
      </c>
      <c r="S8" s="16" t="e">
        <f>C8*#REF!</f>
        <v>#REF!</v>
      </c>
      <c r="T8" s="15" t="e">
        <f>E8*#REF!</f>
        <v>#REF!</v>
      </c>
      <c r="U8" s="50" t="e">
        <f>F8*#REF!</f>
        <v>#REF!</v>
      </c>
      <c r="V8" s="15" t="e">
        <f>G8*#REF!</f>
        <v>#REF!</v>
      </c>
      <c r="W8" s="50" t="e">
        <f>H8*#REF!</f>
        <v>#REF!</v>
      </c>
      <c r="X8" s="15" t="e">
        <f>I8*#REF!</f>
        <v>#REF!</v>
      </c>
      <c r="Y8" s="50" t="e">
        <f>J8*#REF!</f>
        <v>#REF!</v>
      </c>
      <c r="Z8" s="15" t="e">
        <f>K8*#REF!</f>
        <v>#REF!</v>
      </c>
      <c r="AA8" s="50" t="e">
        <f>L8*#REF!</f>
        <v>#REF!</v>
      </c>
    </row>
    <row r="9" spans="1:27" ht="12.75" customHeight="1" thickBot="1" x14ac:dyDescent="0.25">
      <c r="A9" s="11" t="e">
        <f>#REF!</f>
        <v>#REF!</v>
      </c>
      <c r="B9" s="11" t="e">
        <f>#REF!</f>
        <v>#REF!</v>
      </c>
      <c r="C9" s="11" t="e">
        <f>#REF!</f>
        <v>#REF!</v>
      </c>
      <c r="D9" s="11" t="e">
        <f>#REF!</f>
        <v>#REF!</v>
      </c>
      <c r="E9" s="12" t="e">
        <f t="shared" si="1"/>
        <v>#REF!</v>
      </c>
      <c r="F9" s="49" t="e">
        <f t="shared" si="2"/>
        <v>#REF!</v>
      </c>
      <c r="G9" s="12" t="e">
        <f t="shared" si="3"/>
        <v>#REF!</v>
      </c>
      <c r="H9" s="49" t="e">
        <f t="shared" si="4"/>
        <v>#REF!</v>
      </c>
      <c r="I9" s="12" t="e">
        <f t="shared" si="0"/>
        <v>#REF!</v>
      </c>
      <c r="J9" s="49" t="e">
        <f t="shared" si="0"/>
        <v>#REF!</v>
      </c>
      <c r="K9" s="12" t="e">
        <f t="shared" si="5"/>
        <v>#REF!</v>
      </c>
      <c r="L9" s="49" t="e">
        <f t="shared" si="6"/>
        <v>#REF!</v>
      </c>
      <c r="M9" s="12" t="e">
        <f t="shared" si="7"/>
        <v>#REF!</v>
      </c>
      <c r="N9" s="49" t="e">
        <f t="shared" si="8"/>
        <v>#REF!</v>
      </c>
      <c r="P9" s="240"/>
      <c r="Q9" s="14" t="e">
        <f t="shared" si="9"/>
        <v>#REF!</v>
      </c>
      <c r="R9" s="20" t="e">
        <f>B9*#REF!</f>
        <v>#REF!</v>
      </c>
      <c r="S9" s="16" t="e">
        <f>C9*#REF!</f>
        <v>#REF!</v>
      </c>
      <c r="T9" s="15" t="e">
        <f>E9*#REF!</f>
        <v>#REF!</v>
      </c>
      <c r="U9" s="50" t="e">
        <f>F9*#REF!</f>
        <v>#REF!</v>
      </c>
      <c r="V9" s="15" t="e">
        <f>G9*#REF!</f>
        <v>#REF!</v>
      </c>
      <c r="W9" s="50" t="e">
        <f>H9*#REF!</f>
        <v>#REF!</v>
      </c>
      <c r="X9" s="15" t="e">
        <f>I9*#REF!</f>
        <v>#REF!</v>
      </c>
      <c r="Y9" s="50" t="e">
        <f>J9*#REF!</f>
        <v>#REF!</v>
      </c>
      <c r="Z9" s="15" t="e">
        <f>K9*#REF!</f>
        <v>#REF!</v>
      </c>
      <c r="AA9" s="50" t="e">
        <f>L9*#REF!</f>
        <v>#REF!</v>
      </c>
    </row>
    <row r="10" spans="1:27" ht="13.5" thickBot="1" x14ac:dyDescent="0.25">
      <c r="A10" s="11" t="e">
        <f>#REF!</f>
        <v>#REF!</v>
      </c>
      <c r="B10" s="11" t="e">
        <f>#REF!</f>
        <v>#REF!</v>
      </c>
      <c r="C10" s="11" t="e">
        <f>#REF!</f>
        <v>#REF!</v>
      </c>
      <c r="D10" s="11" t="e">
        <f>#REF!</f>
        <v>#REF!</v>
      </c>
      <c r="E10" s="12" t="e">
        <f t="shared" si="1"/>
        <v>#REF!</v>
      </c>
      <c r="F10" s="49" t="e">
        <f t="shared" si="2"/>
        <v>#REF!</v>
      </c>
      <c r="G10" s="12" t="e">
        <f t="shared" si="3"/>
        <v>#REF!</v>
      </c>
      <c r="H10" s="49" t="e">
        <f t="shared" si="4"/>
        <v>#REF!</v>
      </c>
      <c r="I10" s="12" t="e">
        <f t="shared" si="0"/>
        <v>#REF!</v>
      </c>
      <c r="J10" s="49" t="e">
        <f t="shared" si="0"/>
        <v>#REF!</v>
      </c>
      <c r="K10" s="12" t="e">
        <f t="shared" si="5"/>
        <v>#REF!</v>
      </c>
      <c r="L10" s="49" t="e">
        <f t="shared" si="6"/>
        <v>#REF!</v>
      </c>
      <c r="M10" s="12" t="e">
        <f t="shared" si="7"/>
        <v>#REF!</v>
      </c>
      <c r="N10" s="49" t="e">
        <f t="shared" si="8"/>
        <v>#REF!</v>
      </c>
      <c r="P10" s="240"/>
      <c r="Q10" s="14" t="e">
        <f t="shared" si="9"/>
        <v>#REF!</v>
      </c>
      <c r="R10" s="20" t="e">
        <f>B10*#REF!</f>
        <v>#REF!</v>
      </c>
      <c r="S10" s="16" t="e">
        <f>C10*#REF!</f>
        <v>#REF!</v>
      </c>
      <c r="T10" s="15" t="e">
        <f>E10*#REF!</f>
        <v>#REF!</v>
      </c>
      <c r="U10" s="50" t="e">
        <f>F10*#REF!</f>
        <v>#REF!</v>
      </c>
      <c r="V10" s="15" t="e">
        <f>G10*#REF!</f>
        <v>#REF!</v>
      </c>
      <c r="W10" s="50" t="e">
        <f>H10*#REF!</f>
        <v>#REF!</v>
      </c>
      <c r="X10" s="15" t="e">
        <f>I10*#REF!</f>
        <v>#REF!</v>
      </c>
      <c r="Y10" s="50" t="e">
        <f>J10*#REF!</f>
        <v>#REF!</v>
      </c>
      <c r="Z10" s="15" t="e">
        <f>K10*#REF!</f>
        <v>#REF!</v>
      </c>
      <c r="AA10" s="50" t="e">
        <f>L10*#REF!</f>
        <v>#REF!</v>
      </c>
    </row>
    <row r="11" spans="1:27" s="21" customFormat="1" ht="13.5" thickBot="1" x14ac:dyDescent="0.25">
      <c r="A11" s="11" t="e">
        <f>#REF!</f>
        <v>#REF!</v>
      </c>
      <c r="B11" s="11" t="e">
        <f>#REF!</f>
        <v>#REF!</v>
      </c>
      <c r="C11" s="11" t="e">
        <f>#REF!</f>
        <v>#REF!</v>
      </c>
      <c r="D11" s="11" t="e">
        <f>#REF!</f>
        <v>#REF!</v>
      </c>
      <c r="E11" s="12" t="e">
        <f t="shared" si="1"/>
        <v>#REF!</v>
      </c>
      <c r="F11" s="49" t="e">
        <f t="shared" si="2"/>
        <v>#REF!</v>
      </c>
      <c r="G11" s="12" t="e">
        <f t="shared" si="3"/>
        <v>#REF!</v>
      </c>
      <c r="H11" s="49" t="e">
        <f t="shared" si="4"/>
        <v>#REF!</v>
      </c>
      <c r="I11" s="12" t="e">
        <f t="shared" si="0"/>
        <v>#REF!</v>
      </c>
      <c r="J11" s="49" t="e">
        <f t="shared" si="0"/>
        <v>#REF!</v>
      </c>
      <c r="K11" s="12" t="e">
        <f t="shared" si="5"/>
        <v>#REF!</v>
      </c>
      <c r="L11" s="49" t="e">
        <f t="shared" si="6"/>
        <v>#REF!</v>
      </c>
      <c r="M11" s="12" t="e">
        <f t="shared" si="7"/>
        <v>#REF!</v>
      </c>
      <c r="N11" s="49" t="e">
        <f t="shared" si="8"/>
        <v>#REF!</v>
      </c>
      <c r="P11" s="241"/>
      <c r="Q11" s="14" t="e">
        <f t="shared" si="9"/>
        <v>#REF!</v>
      </c>
      <c r="R11" s="20" t="e">
        <f>B11*#REF!</f>
        <v>#REF!</v>
      </c>
      <c r="S11" s="16" t="e">
        <f>C11*#REF!</f>
        <v>#REF!</v>
      </c>
      <c r="T11" s="15" t="e">
        <f>E11*#REF!</f>
        <v>#REF!</v>
      </c>
      <c r="U11" s="50" t="e">
        <f>F11*#REF!</f>
        <v>#REF!</v>
      </c>
      <c r="V11" s="15" t="e">
        <f>G11*#REF!</f>
        <v>#REF!</v>
      </c>
      <c r="W11" s="50" t="e">
        <f>H11*#REF!</f>
        <v>#REF!</v>
      </c>
      <c r="X11" s="15" t="e">
        <f>I11*#REF!</f>
        <v>#REF!</v>
      </c>
      <c r="Y11" s="50" t="e">
        <f>J11*#REF!</f>
        <v>#REF!</v>
      </c>
      <c r="Z11" s="15" t="e">
        <f>K11*#REF!</f>
        <v>#REF!</v>
      </c>
      <c r="AA11" s="50" t="e">
        <f>L11*#REF!</f>
        <v>#REF!</v>
      </c>
    </row>
    <row r="12" spans="1:27" ht="13.5" thickBot="1" x14ac:dyDescent="0.25">
      <c r="A12" s="11" t="e">
        <f>#REF!</f>
        <v>#REF!</v>
      </c>
      <c r="B12" s="11" t="e">
        <f>#REF!</f>
        <v>#REF!</v>
      </c>
      <c r="C12" s="11" t="e">
        <f>#REF!</f>
        <v>#REF!</v>
      </c>
      <c r="D12" s="11" t="e">
        <f>#REF!</f>
        <v>#REF!</v>
      </c>
      <c r="E12" s="12" t="e">
        <f t="shared" si="1"/>
        <v>#REF!</v>
      </c>
      <c r="F12" s="49" t="e">
        <f t="shared" si="2"/>
        <v>#REF!</v>
      </c>
      <c r="G12" s="12" t="e">
        <f t="shared" si="3"/>
        <v>#REF!</v>
      </c>
      <c r="H12" s="49" t="e">
        <f t="shared" si="4"/>
        <v>#REF!</v>
      </c>
      <c r="I12" s="12" t="e">
        <f t="shared" si="0"/>
        <v>#REF!</v>
      </c>
      <c r="J12" s="49" t="e">
        <f t="shared" si="0"/>
        <v>#REF!</v>
      </c>
      <c r="K12" s="12" t="e">
        <f t="shared" si="5"/>
        <v>#REF!</v>
      </c>
      <c r="L12" s="49" t="e">
        <f t="shared" si="6"/>
        <v>#REF!</v>
      </c>
      <c r="M12" s="12" t="e">
        <f t="shared" si="7"/>
        <v>#REF!</v>
      </c>
      <c r="N12" s="49" t="e">
        <f t="shared" si="8"/>
        <v>#REF!</v>
      </c>
      <c r="P12" s="240"/>
      <c r="Q12" s="14" t="e">
        <f t="shared" si="9"/>
        <v>#REF!</v>
      </c>
      <c r="R12" s="20" t="e">
        <f>B12*#REF!</f>
        <v>#REF!</v>
      </c>
      <c r="S12" s="16" t="e">
        <f>C12*#REF!</f>
        <v>#REF!</v>
      </c>
      <c r="T12" s="15" t="e">
        <f>E12*#REF!</f>
        <v>#REF!</v>
      </c>
      <c r="U12" s="50" t="e">
        <f>F12*#REF!</f>
        <v>#REF!</v>
      </c>
      <c r="V12" s="15" t="e">
        <f>G12*#REF!</f>
        <v>#REF!</v>
      </c>
      <c r="W12" s="50" t="e">
        <f>H12*#REF!</f>
        <v>#REF!</v>
      </c>
      <c r="X12" s="15" t="e">
        <f>I12*#REF!</f>
        <v>#REF!</v>
      </c>
      <c r="Y12" s="50" t="e">
        <f>J12*#REF!</f>
        <v>#REF!</v>
      </c>
      <c r="Z12" s="15" t="e">
        <f>K12*#REF!</f>
        <v>#REF!</v>
      </c>
      <c r="AA12" s="50" t="e">
        <f>L12*#REF!</f>
        <v>#REF!</v>
      </c>
    </row>
    <row r="13" spans="1:27" ht="13.5" thickBot="1" x14ac:dyDescent="0.25">
      <c r="A13" s="11" t="e">
        <f>#REF!</f>
        <v>#REF!</v>
      </c>
      <c r="B13" s="11" t="e">
        <f>#REF!</f>
        <v>#REF!</v>
      </c>
      <c r="C13" s="11" t="e">
        <f>#REF!</f>
        <v>#REF!</v>
      </c>
      <c r="D13" s="11" t="e">
        <f>#REF!</f>
        <v>#REF!</v>
      </c>
      <c r="E13" s="12" t="e">
        <f t="shared" si="1"/>
        <v>#REF!</v>
      </c>
      <c r="F13" s="49" t="e">
        <f t="shared" si="2"/>
        <v>#REF!</v>
      </c>
      <c r="G13" s="12" t="e">
        <f t="shared" si="3"/>
        <v>#REF!</v>
      </c>
      <c r="H13" s="49" t="e">
        <f t="shared" si="4"/>
        <v>#REF!</v>
      </c>
      <c r="I13" s="12" t="e">
        <f t="shared" si="0"/>
        <v>#REF!</v>
      </c>
      <c r="J13" s="49" t="e">
        <f t="shared" si="0"/>
        <v>#REF!</v>
      </c>
      <c r="K13" s="12" t="e">
        <f t="shared" si="5"/>
        <v>#REF!</v>
      </c>
      <c r="L13" s="49" t="e">
        <f t="shared" si="6"/>
        <v>#REF!</v>
      </c>
      <c r="M13" s="12" t="e">
        <f t="shared" si="7"/>
        <v>#REF!</v>
      </c>
      <c r="N13" s="49" t="e">
        <f t="shared" si="8"/>
        <v>#REF!</v>
      </c>
      <c r="P13" s="240"/>
      <c r="Q13" s="14" t="e">
        <f t="shared" si="9"/>
        <v>#REF!</v>
      </c>
      <c r="R13" s="20" t="e">
        <f>B13*#REF!</f>
        <v>#REF!</v>
      </c>
      <c r="S13" s="16" t="e">
        <f>C13*#REF!</f>
        <v>#REF!</v>
      </c>
      <c r="T13" s="15" t="e">
        <f>E13*#REF!</f>
        <v>#REF!</v>
      </c>
      <c r="U13" s="50" t="e">
        <f>F13*#REF!</f>
        <v>#REF!</v>
      </c>
      <c r="V13" s="15" t="e">
        <f>G13*#REF!</f>
        <v>#REF!</v>
      </c>
      <c r="W13" s="50" t="e">
        <f>H13*#REF!</f>
        <v>#REF!</v>
      </c>
      <c r="X13" s="15" t="e">
        <f>I13*#REF!</f>
        <v>#REF!</v>
      </c>
      <c r="Y13" s="50" t="e">
        <f>J13*#REF!</f>
        <v>#REF!</v>
      </c>
      <c r="Z13" s="15" t="e">
        <f>K13*#REF!</f>
        <v>#REF!</v>
      </c>
      <c r="AA13" s="50" t="e">
        <f>L13*#REF!</f>
        <v>#REF!</v>
      </c>
    </row>
    <row r="14" spans="1:27" ht="13.5" thickBot="1" x14ac:dyDescent="0.25">
      <c r="A14" s="11" t="e">
        <f>#REF!</f>
        <v>#REF!</v>
      </c>
      <c r="B14" s="11" t="e">
        <f>#REF!</f>
        <v>#REF!</v>
      </c>
      <c r="C14" s="11" t="e">
        <f>#REF!</f>
        <v>#REF!</v>
      </c>
      <c r="D14" s="11" t="e">
        <f>#REF!</f>
        <v>#REF!</v>
      </c>
      <c r="E14" s="12" t="e">
        <f t="shared" si="1"/>
        <v>#REF!</v>
      </c>
      <c r="F14" s="49" t="e">
        <f t="shared" si="2"/>
        <v>#REF!</v>
      </c>
      <c r="G14" s="12" t="e">
        <f t="shared" si="3"/>
        <v>#REF!</v>
      </c>
      <c r="H14" s="49" t="e">
        <f t="shared" si="4"/>
        <v>#REF!</v>
      </c>
      <c r="I14" s="12" t="e">
        <f t="shared" si="0"/>
        <v>#REF!</v>
      </c>
      <c r="J14" s="49" t="e">
        <f t="shared" si="0"/>
        <v>#REF!</v>
      </c>
      <c r="K14" s="12" t="e">
        <f t="shared" si="5"/>
        <v>#REF!</v>
      </c>
      <c r="L14" s="49" t="e">
        <f t="shared" si="6"/>
        <v>#REF!</v>
      </c>
      <c r="M14" s="12" t="e">
        <f t="shared" si="7"/>
        <v>#REF!</v>
      </c>
      <c r="N14" s="49" t="e">
        <f t="shared" si="8"/>
        <v>#REF!</v>
      </c>
      <c r="P14" s="240"/>
      <c r="Q14" s="14" t="e">
        <f t="shared" si="9"/>
        <v>#REF!</v>
      </c>
      <c r="R14" s="23" t="e">
        <f>B14*#REF!</f>
        <v>#REF!</v>
      </c>
      <c r="S14" s="16" t="e">
        <f>C14*#REF!</f>
        <v>#REF!</v>
      </c>
      <c r="T14" s="15" t="e">
        <f>E14*#REF!</f>
        <v>#REF!</v>
      </c>
      <c r="U14" s="50" t="e">
        <f>F14*#REF!</f>
        <v>#REF!</v>
      </c>
      <c r="V14" s="15" t="e">
        <f>G14*#REF!</f>
        <v>#REF!</v>
      </c>
      <c r="W14" s="50" t="e">
        <f>H14*#REF!</f>
        <v>#REF!</v>
      </c>
      <c r="X14" s="15" t="e">
        <f>I14*#REF!</f>
        <v>#REF!</v>
      </c>
      <c r="Y14" s="50" t="e">
        <f>J14*#REF!</f>
        <v>#REF!</v>
      </c>
      <c r="Z14" s="15" t="e">
        <f>K14*#REF!</f>
        <v>#REF!</v>
      </c>
      <c r="AA14" s="50" t="e">
        <f>L14*#REF!</f>
        <v>#REF!</v>
      </c>
    </row>
    <row r="15" spans="1:27" ht="13.5" thickBot="1" x14ac:dyDescent="0.25">
      <c r="A15" s="11" t="e">
        <f>#REF!</f>
        <v>#REF!</v>
      </c>
      <c r="B15" s="11" t="e">
        <f>#REF!</f>
        <v>#REF!</v>
      </c>
      <c r="C15" s="11" t="e">
        <f>#REF!</f>
        <v>#REF!</v>
      </c>
      <c r="D15" s="11" t="e">
        <f>#REF!</f>
        <v>#REF!</v>
      </c>
      <c r="E15" s="12" t="e">
        <f t="shared" si="1"/>
        <v>#REF!</v>
      </c>
      <c r="F15" s="49" t="e">
        <f t="shared" si="2"/>
        <v>#REF!</v>
      </c>
      <c r="G15" s="12" t="e">
        <f t="shared" si="3"/>
        <v>#REF!</v>
      </c>
      <c r="H15" s="49" t="e">
        <f t="shared" si="4"/>
        <v>#REF!</v>
      </c>
      <c r="I15" s="12" t="e">
        <f t="shared" si="0"/>
        <v>#REF!</v>
      </c>
      <c r="J15" s="49" t="e">
        <f t="shared" si="0"/>
        <v>#REF!</v>
      </c>
      <c r="K15" s="12" t="e">
        <f t="shared" si="5"/>
        <v>#REF!</v>
      </c>
      <c r="L15" s="49" t="e">
        <f t="shared" si="6"/>
        <v>#REF!</v>
      </c>
      <c r="M15" s="12" t="e">
        <f t="shared" si="7"/>
        <v>#REF!</v>
      </c>
      <c r="N15" s="49" t="e">
        <f t="shared" si="8"/>
        <v>#REF!</v>
      </c>
      <c r="P15" s="242"/>
      <c r="Q15" s="63" t="e">
        <f t="shared" si="9"/>
        <v>#REF!</v>
      </c>
      <c r="R15" s="27" t="e">
        <f>B15*#REF!</f>
        <v>#REF!</v>
      </c>
      <c r="S15" s="64" t="e">
        <f>C15*#REF!</f>
        <v>#REF!</v>
      </c>
      <c r="T15" s="15" t="e">
        <f>E15*#REF!</f>
        <v>#REF!</v>
      </c>
      <c r="U15" s="50" t="e">
        <f>F15*#REF!</f>
        <v>#REF!</v>
      </c>
      <c r="V15" s="65" t="e">
        <f>G15*#REF!</f>
        <v>#REF!</v>
      </c>
      <c r="W15" s="66" t="e">
        <f>H15*#REF!</f>
        <v>#REF!</v>
      </c>
      <c r="X15" s="65" t="e">
        <f>I15*#REF!</f>
        <v>#REF!</v>
      </c>
      <c r="Y15" s="66" t="e">
        <f>J15*#REF!</f>
        <v>#REF!</v>
      </c>
      <c r="Z15" s="65" t="e">
        <f>K15*#REF!</f>
        <v>#REF!</v>
      </c>
      <c r="AA15" s="66" t="e">
        <f>L15*#REF!</f>
        <v>#REF!</v>
      </c>
    </row>
    <row r="16" spans="1:27" ht="13.5" thickBot="1" x14ac:dyDescent="0.25">
      <c r="A16" s="11" t="e">
        <f>#REF!</f>
        <v>#REF!</v>
      </c>
      <c r="B16" s="11" t="e">
        <f>#REF!</f>
        <v>#REF!</v>
      </c>
      <c r="C16" s="11" t="e">
        <f>#REF!</f>
        <v>#REF!</v>
      </c>
      <c r="D16" s="11" t="e">
        <f>#REF!</f>
        <v>#REF!</v>
      </c>
      <c r="E16" s="12" t="e">
        <f t="shared" si="1"/>
        <v>#REF!</v>
      </c>
      <c r="F16" s="49" t="e">
        <f t="shared" si="2"/>
        <v>#REF!</v>
      </c>
      <c r="G16" s="12" t="e">
        <f t="shared" si="3"/>
        <v>#REF!</v>
      </c>
      <c r="H16" s="49" t="e">
        <f t="shared" si="4"/>
        <v>#REF!</v>
      </c>
      <c r="I16" s="12" t="e">
        <f t="shared" si="0"/>
        <v>#REF!</v>
      </c>
      <c r="J16" s="49" t="e">
        <f t="shared" si="0"/>
        <v>#REF!</v>
      </c>
      <c r="K16" s="12" t="e">
        <f t="shared" si="5"/>
        <v>#REF!</v>
      </c>
      <c r="L16" s="49" t="e">
        <f t="shared" si="6"/>
        <v>#REF!</v>
      </c>
      <c r="M16" s="12" t="e">
        <f t="shared" si="7"/>
        <v>#REF!</v>
      </c>
      <c r="N16" s="49" t="e">
        <f t="shared" si="8"/>
        <v>#REF!</v>
      </c>
      <c r="P16" s="94"/>
      <c r="Q16" s="14" t="e">
        <f t="shared" si="9"/>
        <v>#REF!</v>
      </c>
      <c r="R16" s="15" t="e">
        <f>B16*#REF!</f>
        <v>#REF!</v>
      </c>
      <c r="S16" s="62" t="e">
        <f>C16*#REF!</f>
        <v>#REF!</v>
      </c>
      <c r="T16" s="15" t="e">
        <f>E16*#REF!</f>
        <v>#REF!</v>
      </c>
      <c r="U16" s="50" t="e">
        <f>F16*#REF!</f>
        <v>#REF!</v>
      </c>
      <c r="V16" s="15" t="e">
        <f>G16*#REF!</f>
        <v>#REF!</v>
      </c>
      <c r="W16" s="50" t="e">
        <f>H16*#REF!</f>
        <v>#REF!</v>
      </c>
      <c r="X16" s="15" t="e">
        <f>I16*#REF!</f>
        <v>#REF!</v>
      </c>
      <c r="Y16" s="50" t="e">
        <f>J16*#REF!</f>
        <v>#REF!</v>
      </c>
      <c r="Z16" s="15" t="e">
        <f>K16*#REF!</f>
        <v>#REF!</v>
      </c>
      <c r="AA16" s="50" t="e">
        <f>L16*#REF!</f>
        <v>#REF!</v>
      </c>
    </row>
    <row r="17" spans="1:27" ht="13.5" thickBot="1" x14ac:dyDescent="0.25">
      <c r="A17" s="11" t="e">
        <f>#REF!</f>
        <v>#REF!</v>
      </c>
      <c r="B17" s="11" t="e">
        <f>#REF!</f>
        <v>#REF!</v>
      </c>
      <c r="C17" s="11" t="e">
        <f>#REF!</f>
        <v>#REF!</v>
      </c>
      <c r="D17" s="11" t="e">
        <f>#REF!</f>
        <v>#REF!</v>
      </c>
      <c r="E17" s="12" t="e">
        <f t="shared" si="1"/>
        <v>#REF!</v>
      </c>
      <c r="F17" s="49" t="e">
        <f t="shared" si="2"/>
        <v>#REF!</v>
      </c>
      <c r="G17" s="12" t="e">
        <f t="shared" si="3"/>
        <v>#REF!</v>
      </c>
      <c r="H17" s="49" t="e">
        <f t="shared" si="4"/>
        <v>#REF!</v>
      </c>
      <c r="I17" s="12" t="e">
        <f t="shared" si="0"/>
        <v>#REF!</v>
      </c>
      <c r="J17" s="49" t="e">
        <f t="shared" si="0"/>
        <v>#REF!</v>
      </c>
      <c r="K17" s="12" t="e">
        <f t="shared" si="5"/>
        <v>#REF!</v>
      </c>
      <c r="L17" s="49" t="e">
        <f t="shared" si="6"/>
        <v>#REF!</v>
      </c>
      <c r="M17" s="12" t="e">
        <f t="shared" si="7"/>
        <v>#REF!</v>
      </c>
      <c r="N17" s="49" t="e">
        <f t="shared" si="8"/>
        <v>#REF!</v>
      </c>
      <c r="Q17" s="14" t="e">
        <f t="shared" si="9"/>
        <v>#REF!</v>
      </c>
      <c r="R17" s="19" t="e">
        <f>B17*#REF!</f>
        <v>#REF!</v>
      </c>
      <c r="S17" s="16" t="e">
        <f>C17*#REF!</f>
        <v>#REF!</v>
      </c>
      <c r="T17" s="15" t="e">
        <f>E17*#REF!</f>
        <v>#REF!</v>
      </c>
      <c r="U17" s="50" t="e">
        <f>F17*#REF!</f>
        <v>#REF!</v>
      </c>
      <c r="V17" s="15" t="e">
        <f>G17*#REF!</f>
        <v>#REF!</v>
      </c>
      <c r="W17" s="50" t="e">
        <f>H17*#REF!</f>
        <v>#REF!</v>
      </c>
      <c r="X17" s="15" t="e">
        <f>I17*#REF!</f>
        <v>#REF!</v>
      </c>
      <c r="Y17" s="50" t="e">
        <f>J17*#REF!</f>
        <v>#REF!</v>
      </c>
      <c r="Z17" s="15" t="e">
        <f>K17*#REF!</f>
        <v>#REF!</v>
      </c>
      <c r="AA17" s="50" t="e">
        <f>L17*#REF!</f>
        <v>#REF!</v>
      </c>
    </row>
    <row r="18" spans="1:27" ht="13.5" thickBot="1" x14ac:dyDescent="0.25">
      <c r="A18" s="11" t="e">
        <f>#REF!</f>
        <v>#REF!</v>
      </c>
      <c r="B18" s="11" t="e">
        <f>#REF!</f>
        <v>#REF!</v>
      </c>
      <c r="C18" s="11" t="e">
        <f>#REF!</f>
        <v>#REF!</v>
      </c>
      <c r="D18" s="11" t="e">
        <f>#REF!</f>
        <v>#REF!</v>
      </c>
      <c r="E18" s="12" t="e">
        <f t="shared" si="1"/>
        <v>#REF!</v>
      </c>
      <c r="F18" s="49" t="e">
        <f t="shared" si="2"/>
        <v>#REF!</v>
      </c>
      <c r="G18" s="12" t="e">
        <f t="shared" si="3"/>
        <v>#REF!</v>
      </c>
      <c r="H18" s="49" t="e">
        <f t="shared" si="4"/>
        <v>#REF!</v>
      </c>
      <c r="I18" s="12" t="e">
        <f t="shared" si="0"/>
        <v>#REF!</v>
      </c>
      <c r="J18" s="49" t="e">
        <f t="shared" si="0"/>
        <v>#REF!</v>
      </c>
      <c r="K18" s="12" t="e">
        <f t="shared" si="5"/>
        <v>#REF!</v>
      </c>
      <c r="L18" s="49" t="e">
        <f t="shared" si="6"/>
        <v>#REF!</v>
      </c>
      <c r="M18" s="12" t="e">
        <f t="shared" si="7"/>
        <v>#REF!</v>
      </c>
      <c r="N18" s="49" t="e">
        <f t="shared" si="8"/>
        <v>#REF!</v>
      </c>
      <c r="Q18" s="14" t="e">
        <f t="shared" si="9"/>
        <v>#REF!</v>
      </c>
      <c r="R18" s="20" t="e">
        <f>B18*#REF!</f>
        <v>#REF!</v>
      </c>
      <c r="S18" s="16" t="e">
        <f>C18*#REF!</f>
        <v>#REF!</v>
      </c>
      <c r="T18" s="15" t="e">
        <f>E18*#REF!</f>
        <v>#REF!</v>
      </c>
      <c r="U18" s="50" t="e">
        <f>F18*#REF!</f>
        <v>#REF!</v>
      </c>
      <c r="V18" s="15" t="e">
        <f>G18*#REF!</f>
        <v>#REF!</v>
      </c>
      <c r="W18" s="50" t="e">
        <f>H18*#REF!</f>
        <v>#REF!</v>
      </c>
      <c r="X18" s="15" t="e">
        <f>I18*#REF!</f>
        <v>#REF!</v>
      </c>
      <c r="Y18" s="50" t="e">
        <f>J18*#REF!</f>
        <v>#REF!</v>
      </c>
      <c r="Z18" s="15" t="e">
        <f>K18*#REF!</f>
        <v>#REF!</v>
      </c>
      <c r="AA18" s="50" t="e">
        <f>L18*#REF!</f>
        <v>#REF!</v>
      </c>
    </row>
    <row r="19" spans="1:27" ht="13.5" thickBot="1" x14ac:dyDescent="0.25">
      <c r="A19" s="11" t="e">
        <f>#REF!</f>
        <v>#REF!</v>
      </c>
      <c r="B19" s="11" t="e">
        <f>#REF!</f>
        <v>#REF!</v>
      </c>
      <c r="C19" s="11" t="e">
        <f>#REF!</f>
        <v>#REF!</v>
      </c>
      <c r="D19" s="11" t="e">
        <f>#REF!</f>
        <v>#REF!</v>
      </c>
      <c r="E19" s="12" t="e">
        <f t="shared" si="1"/>
        <v>#REF!</v>
      </c>
      <c r="F19" s="49" t="e">
        <f t="shared" si="2"/>
        <v>#REF!</v>
      </c>
      <c r="G19" s="12" t="e">
        <f t="shared" si="3"/>
        <v>#REF!</v>
      </c>
      <c r="H19" s="49" t="e">
        <f t="shared" si="4"/>
        <v>#REF!</v>
      </c>
      <c r="I19" s="12" t="e">
        <f t="shared" si="0"/>
        <v>#REF!</v>
      </c>
      <c r="J19" s="49" t="e">
        <f t="shared" si="0"/>
        <v>#REF!</v>
      </c>
      <c r="K19" s="12" t="e">
        <f t="shared" si="5"/>
        <v>#REF!</v>
      </c>
      <c r="L19" s="49" t="e">
        <f t="shared" si="6"/>
        <v>#REF!</v>
      </c>
      <c r="M19" s="12" t="e">
        <f t="shared" si="7"/>
        <v>#REF!</v>
      </c>
      <c r="N19" s="49" t="e">
        <f t="shared" si="8"/>
        <v>#REF!</v>
      </c>
      <c r="Q19" s="14" t="e">
        <f t="shared" si="9"/>
        <v>#REF!</v>
      </c>
      <c r="R19" s="20" t="e">
        <f>B19*#REF!</f>
        <v>#REF!</v>
      </c>
      <c r="S19" s="16" t="e">
        <f>C19*#REF!</f>
        <v>#REF!</v>
      </c>
      <c r="T19" s="15" t="e">
        <f>E19*#REF!</f>
        <v>#REF!</v>
      </c>
      <c r="U19" s="50" t="e">
        <f>F19*#REF!</f>
        <v>#REF!</v>
      </c>
      <c r="V19" s="15" t="e">
        <f>G19*#REF!</f>
        <v>#REF!</v>
      </c>
      <c r="W19" s="50" t="e">
        <f>H19*#REF!</f>
        <v>#REF!</v>
      </c>
      <c r="X19" s="15" t="e">
        <f>I19*#REF!</f>
        <v>#REF!</v>
      </c>
      <c r="Y19" s="50" t="e">
        <f>J19*#REF!</f>
        <v>#REF!</v>
      </c>
      <c r="Z19" s="15" t="e">
        <f>K19*#REF!</f>
        <v>#REF!</v>
      </c>
      <c r="AA19" s="50" t="e">
        <f>L19*#REF!</f>
        <v>#REF!</v>
      </c>
    </row>
    <row r="20" spans="1:27" ht="13.5" thickBot="1" x14ac:dyDescent="0.25">
      <c r="A20" s="11" t="e">
        <f>#REF!</f>
        <v>#REF!</v>
      </c>
      <c r="B20" s="11" t="e">
        <f>#REF!</f>
        <v>#REF!</v>
      </c>
      <c r="C20" s="11" t="e">
        <f>#REF!</f>
        <v>#REF!</v>
      </c>
      <c r="D20" s="11" t="e">
        <f>#REF!</f>
        <v>#REF!</v>
      </c>
      <c r="E20" s="12" t="e">
        <f t="shared" si="1"/>
        <v>#REF!</v>
      </c>
      <c r="F20" s="49" t="e">
        <f t="shared" si="2"/>
        <v>#REF!</v>
      </c>
      <c r="G20" s="12" t="e">
        <f t="shared" si="3"/>
        <v>#REF!</v>
      </c>
      <c r="H20" s="49" t="e">
        <f t="shared" si="4"/>
        <v>#REF!</v>
      </c>
      <c r="I20" s="12" t="e">
        <f t="shared" si="0"/>
        <v>#REF!</v>
      </c>
      <c r="J20" s="49" t="e">
        <f t="shared" si="0"/>
        <v>#REF!</v>
      </c>
      <c r="K20" s="12" t="e">
        <f t="shared" si="5"/>
        <v>#REF!</v>
      </c>
      <c r="L20" s="49" t="e">
        <f t="shared" si="6"/>
        <v>#REF!</v>
      </c>
      <c r="M20" s="12" t="e">
        <f t="shared" si="7"/>
        <v>#REF!</v>
      </c>
      <c r="N20" s="49" t="e">
        <f t="shared" si="8"/>
        <v>#REF!</v>
      </c>
      <c r="Q20" s="14" t="e">
        <f t="shared" si="9"/>
        <v>#REF!</v>
      </c>
      <c r="R20" s="20" t="e">
        <f>B20*#REF!</f>
        <v>#REF!</v>
      </c>
      <c r="S20" s="16" t="e">
        <f>C20*#REF!</f>
        <v>#REF!</v>
      </c>
      <c r="T20" s="15" t="e">
        <f>E20*#REF!</f>
        <v>#REF!</v>
      </c>
      <c r="U20" s="50" t="e">
        <f>F20*#REF!</f>
        <v>#REF!</v>
      </c>
      <c r="V20" s="15" t="e">
        <f>G20*#REF!</f>
        <v>#REF!</v>
      </c>
      <c r="W20" s="50" t="e">
        <f>H20*#REF!</f>
        <v>#REF!</v>
      </c>
      <c r="X20" s="15" t="e">
        <f>I20*#REF!</f>
        <v>#REF!</v>
      </c>
      <c r="Y20" s="50" t="e">
        <f>J20*#REF!</f>
        <v>#REF!</v>
      </c>
      <c r="Z20" s="15" t="e">
        <f>K20*#REF!</f>
        <v>#REF!</v>
      </c>
      <c r="AA20" s="50" t="e">
        <f>L20*#REF!</f>
        <v>#REF!</v>
      </c>
    </row>
    <row r="21" spans="1:27" ht="13.5" thickBot="1" x14ac:dyDescent="0.25">
      <c r="A21" s="11" t="e">
        <f>#REF!</f>
        <v>#REF!</v>
      </c>
      <c r="B21" s="11" t="e">
        <f>#REF!</f>
        <v>#REF!</v>
      </c>
      <c r="C21" s="11" t="e">
        <f>#REF!</f>
        <v>#REF!</v>
      </c>
      <c r="D21" s="11" t="e">
        <f>#REF!</f>
        <v>#REF!</v>
      </c>
      <c r="E21" s="12" t="e">
        <f t="shared" si="1"/>
        <v>#REF!</v>
      </c>
      <c r="F21" s="49" t="e">
        <f t="shared" si="2"/>
        <v>#REF!</v>
      </c>
      <c r="G21" s="12" t="e">
        <f t="shared" si="3"/>
        <v>#REF!</v>
      </c>
      <c r="H21" s="49" t="e">
        <f t="shared" si="4"/>
        <v>#REF!</v>
      </c>
      <c r="I21" s="12" t="e">
        <f t="shared" si="0"/>
        <v>#REF!</v>
      </c>
      <c r="J21" s="49" t="e">
        <f t="shared" si="0"/>
        <v>#REF!</v>
      </c>
      <c r="K21" s="12" t="e">
        <f t="shared" si="5"/>
        <v>#REF!</v>
      </c>
      <c r="L21" s="49" t="e">
        <f t="shared" si="6"/>
        <v>#REF!</v>
      </c>
      <c r="M21" s="12" t="e">
        <f t="shared" si="7"/>
        <v>#REF!</v>
      </c>
      <c r="N21" s="49" t="e">
        <f t="shared" si="8"/>
        <v>#REF!</v>
      </c>
      <c r="Q21" s="14" t="e">
        <f t="shared" si="9"/>
        <v>#REF!</v>
      </c>
      <c r="R21" s="20" t="e">
        <f>B21*#REF!</f>
        <v>#REF!</v>
      </c>
      <c r="S21" s="16" t="e">
        <f>C21*#REF!</f>
        <v>#REF!</v>
      </c>
      <c r="T21" s="15" t="e">
        <f>E21*#REF!</f>
        <v>#REF!</v>
      </c>
      <c r="U21" s="50" t="e">
        <f>F21*#REF!</f>
        <v>#REF!</v>
      </c>
      <c r="V21" s="15" t="e">
        <f>G21*#REF!</f>
        <v>#REF!</v>
      </c>
      <c r="W21" s="50" t="e">
        <f>H21*#REF!</f>
        <v>#REF!</v>
      </c>
      <c r="X21" s="15" t="e">
        <f>I21*#REF!</f>
        <v>#REF!</v>
      </c>
      <c r="Y21" s="50" t="e">
        <f>J21*#REF!</f>
        <v>#REF!</v>
      </c>
      <c r="Z21" s="15" t="e">
        <f>K21*#REF!</f>
        <v>#REF!</v>
      </c>
      <c r="AA21" s="50" t="e">
        <f>L21*#REF!</f>
        <v>#REF!</v>
      </c>
    </row>
    <row r="22" spans="1:27" ht="13.5" thickBot="1" x14ac:dyDescent="0.25">
      <c r="A22" s="11" t="e">
        <f>#REF!</f>
        <v>#REF!</v>
      </c>
      <c r="B22" s="11" t="e">
        <f>#REF!</f>
        <v>#REF!</v>
      </c>
      <c r="C22" s="11" t="e">
        <f>#REF!</f>
        <v>#REF!</v>
      </c>
      <c r="D22" s="11" t="e">
        <f>#REF!</f>
        <v>#REF!</v>
      </c>
      <c r="E22" s="12" t="e">
        <f t="shared" si="1"/>
        <v>#REF!</v>
      </c>
      <c r="F22" s="49" t="e">
        <f t="shared" si="2"/>
        <v>#REF!</v>
      </c>
      <c r="G22" s="12" t="e">
        <f t="shared" si="3"/>
        <v>#REF!</v>
      </c>
      <c r="H22" s="49" t="e">
        <f t="shared" si="4"/>
        <v>#REF!</v>
      </c>
      <c r="I22" s="12" t="e">
        <f t="shared" si="0"/>
        <v>#REF!</v>
      </c>
      <c r="J22" s="49" t="e">
        <f t="shared" si="0"/>
        <v>#REF!</v>
      </c>
      <c r="K22" s="12" t="e">
        <f t="shared" si="5"/>
        <v>#REF!</v>
      </c>
      <c r="L22" s="49" t="e">
        <f t="shared" si="6"/>
        <v>#REF!</v>
      </c>
      <c r="M22" s="12" t="e">
        <f t="shared" si="7"/>
        <v>#REF!</v>
      </c>
      <c r="N22" s="49" t="e">
        <f t="shared" si="8"/>
        <v>#REF!</v>
      </c>
      <c r="Q22" s="14" t="e">
        <f t="shared" si="9"/>
        <v>#REF!</v>
      </c>
      <c r="R22" s="20" t="e">
        <f>B22*#REF!</f>
        <v>#REF!</v>
      </c>
      <c r="S22" s="16" t="e">
        <f>C22*#REF!</f>
        <v>#REF!</v>
      </c>
      <c r="T22" s="15" t="e">
        <f>E22*#REF!</f>
        <v>#REF!</v>
      </c>
      <c r="U22" s="50" t="e">
        <f>F22*#REF!</f>
        <v>#REF!</v>
      </c>
      <c r="V22" s="15" t="e">
        <f>G22*#REF!</f>
        <v>#REF!</v>
      </c>
      <c r="W22" s="50" t="e">
        <f>H22*#REF!</f>
        <v>#REF!</v>
      </c>
      <c r="X22" s="15" t="e">
        <f>I22*#REF!</f>
        <v>#REF!</v>
      </c>
      <c r="Y22" s="50" t="e">
        <f>J22*#REF!</f>
        <v>#REF!</v>
      </c>
      <c r="Z22" s="15" t="e">
        <f>K22*#REF!</f>
        <v>#REF!</v>
      </c>
      <c r="AA22" s="50" t="e">
        <f>L22*#REF!</f>
        <v>#REF!</v>
      </c>
    </row>
    <row r="23" spans="1:27" ht="13.5" thickBot="1" x14ac:dyDescent="0.25">
      <c r="A23" s="11" t="e">
        <f>#REF!</f>
        <v>#REF!</v>
      </c>
      <c r="B23" s="11" t="e">
        <f>#REF!</f>
        <v>#REF!</v>
      </c>
      <c r="C23" s="11" t="e">
        <f>#REF!</f>
        <v>#REF!</v>
      </c>
      <c r="D23" s="11" t="e">
        <f>#REF!</f>
        <v>#REF!</v>
      </c>
      <c r="E23" s="12" t="e">
        <f t="shared" si="1"/>
        <v>#REF!</v>
      </c>
      <c r="F23" s="49" t="e">
        <f t="shared" si="2"/>
        <v>#REF!</v>
      </c>
      <c r="G23" s="12" t="e">
        <f t="shared" si="3"/>
        <v>#REF!</v>
      </c>
      <c r="H23" s="49" t="e">
        <f t="shared" si="4"/>
        <v>#REF!</v>
      </c>
      <c r="I23" s="12" t="e">
        <f t="shared" si="0"/>
        <v>#REF!</v>
      </c>
      <c r="J23" s="49" t="e">
        <f t="shared" si="0"/>
        <v>#REF!</v>
      </c>
      <c r="K23" s="12" t="e">
        <f t="shared" si="5"/>
        <v>#REF!</v>
      </c>
      <c r="L23" s="49" t="e">
        <f t="shared" si="6"/>
        <v>#REF!</v>
      </c>
      <c r="M23" s="12" t="e">
        <f t="shared" si="7"/>
        <v>#REF!</v>
      </c>
      <c r="N23" s="49" t="e">
        <f t="shared" si="8"/>
        <v>#REF!</v>
      </c>
      <c r="Q23" s="14" t="e">
        <f t="shared" si="9"/>
        <v>#REF!</v>
      </c>
      <c r="R23" s="20" t="e">
        <f>B23*#REF!</f>
        <v>#REF!</v>
      </c>
      <c r="S23" s="16" t="e">
        <f>C23*#REF!</f>
        <v>#REF!</v>
      </c>
      <c r="T23" s="15" t="e">
        <f>E23*#REF!</f>
        <v>#REF!</v>
      </c>
      <c r="U23" s="50" t="e">
        <f>F23*#REF!</f>
        <v>#REF!</v>
      </c>
      <c r="V23" s="15" t="e">
        <f>G23*#REF!</f>
        <v>#REF!</v>
      </c>
      <c r="W23" s="50" t="e">
        <f>H23*#REF!</f>
        <v>#REF!</v>
      </c>
      <c r="X23" s="15" t="e">
        <f>I23*#REF!</f>
        <v>#REF!</v>
      </c>
      <c r="Y23" s="50" t="e">
        <f>J23*#REF!</f>
        <v>#REF!</v>
      </c>
      <c r="Z23" s="15" t="e">
        <f>K23*#REF!</f>
        <v>#REF!</v>
      </c>
      <c r="AA23" s="50" t="e">
        <f>L23*#REF!</f>
        <v>#REF!</v>
      </c>
    </row>
    <row r="24" spans="1:27" ht="13.5" thickBot="1" x14ac:dyDescent="0.25">
      <c r="A24" s="11" t="e">
        <f>#REF!</f>
        <v>#REF!</v>
      </c>
      <c r="B24" s="11" t="e">
        <f>#REF!</f>
        <v>#REF!</v>
      </c>
      <c r="C24" s="11" t="e">
        <f>#REF!</f>
        <v>#REF!</v>
      </c>
      <c r="D24" s="11" t="e">
        <f>#REF!</f>
        <v>#REF!</v>
      </c>
      <c r="E24" s="12" t="e">
        <f t="shared" si="1"/>
        <v>#REF!</v>
      </c>
      <c r="F24" s="49" t="e">
        <f t="shared" si="2"/>
        <v>#REF!</v>
      </c>
      <c r="G24" s="12" t="e">
        <f t="shared" si="3"/>
        <v>#REF!</v>
      </c>
      <c r="H24" s="49" t="e">
        <f t="shared" si="4"/>
        <v>#REF!</v>
      </c>
      <c r="I24" s="12" t="e">
        <f t="shared" si="0"/>
        <v>#REF!</v>
      </c>
      <c r="J24" s="49" t="e">
        <f t="shared" si="0"/>
        <v>#REF!</v>
      </c>
      <c r="K24" s="12" t="e">
        <f t="shared" si="5"/>
        <v>#REF!</v>
      </c>
      <c r="L24" s="49" t="e">
        <f t="shared" si="6"/>
        <v>#REF!</v>
      </c>
      <c r="M24" s="12" t="e">
        <f t="shared" si="7"/>
        <v>#REF!</v>
      </c>
      <c r="N24" s="49" t="e">
        <f t="shared" si="8"/>
        <v>#REF!</v>
      </c>
      <c r="Q24" s="14" t="e">
        <f t="shared" si="9"/>
        <v>#REF!</v>
      </c>
      <c r="R24" s="20" t="e">
        <f>B24*#REF!</f>
        <v>#REF!</v>
      </c>
      <c r="S24" s="16" t="e">
        <f>C24*#REF!</f>
        <v>#REF!</v>
      </c>
      <c r="T24" s="15" t="e">
        <f>E24*#REF!</f>
        <v>#REF!</v>
      </c>
      <c r="U24" s="50" t="e">
        <f>F24*#REF!</f>
        <v>#REF!</v>
      </c>
      <c r="V24" s="15" t="e">
        <f>G24*#REF!</f>
        <v>#REF!</v>
      </c>
      <c r="W24" s="50" t="e">
        <f>H24*#REF!</f>
        <v>#REF!</v>
      </c>
      <c r="X24" s="15" t="e">
        <f>I24*#REF!</f>
        <v>#REF!</v>
      </c>
      <c r="Y24" s="50" t="e">
        <f>J24*#REF!</f>
        <v>#REF!</v>
      </c>
      <c r="Z24" s="15" t="e">
        <f>K24*#REF!</f>
        <v>#REF!</v>
      </c>
      <c r="AA24" s="50" t="e">
        <f>L24*#REF!</f>
        <v>#REF!</v>
      </c>
    </row>
    <row r="25" spans="1:27" s="21" customFormat="1" ht="13.5" thickBot="1" x14ac:dyDescent="0.25">
      <c r="A25" s="11" t="e">
        <f>#REF!</f>
        <v>#REF!</v>
      </c>
      <c r="B25" s="11" t="e">
        <f>#REF!</f>
        <v>#REF!</v>
      </c>
      <c r="C25" s="11" t="e">
        <f>#REF!</f>
        <v>#REF!</v>
      </c>
      <c r="D25" s="11" t="e">
        <f>#REF!</f>
        <v>#REF!</v>
      </c>
      <c r="E25" s="12" t="e">
        <f t="shared" si="1"/>
        <v>#REF!</v>
      </c>
      <c r="F25" s="49" t="e">
        <f t="shared" si="2"/>
        <v>#REF!</v>
      </c>
      <c r="G25" s="12" t="e">
        <f t="shared" si="3"/>
        <v>#REF!</v>
      </c>
      <c r="H25" s="49" t="e">
        <f t="shared" si="4"/>
        <v>#REF!</v>
      </c>
      <c r="I25" s="12" t="e">
        <f t="shared" si="0"/>
        <v>#REF!</v>
      </c>
      <c r="J25" s="49" t="e">
        <f t="shared" si="0"/>
        <v>#REF!</v>
      </c>
      <c r="K25" s="12" t="e">
        <f t="shared" si="5"/>
        <v>#REF!</v>
      </c>
      <c r="L25" s="49" t="e">
        <f t="shared" si="6"/>
        <v>#REF!</v>
      </c>
      <c r="M25" s="12" t="e">
        <f t="shared" si="7"/>
        <v>#REF!</v>
      </c>
      <c r="N25" s="49" t="e">
        <f t="shared" si="8"/>
        <v>#REF!</v>
      </c>
      <c r="P25" s="244"/>
      <c r="Q25" s="14" t="e">
        <f t="shared" si="9"/>
        <v>#REF!</v>
      </c>
      <c r="R25" s="20" t="e">
        <f>B25*#REF!</f>
        <v>#REF!</v>
      </c>
      <c r="S25" s="16" t="e">
        <f>C25*#REF!</f>
        <v>#REF!</v>
      </c>
      <c r="T25" s="15" t="e">
        <f>E25*#REF!</f>
        <v>#REF!</v>
      </c>
      <c r="U25" s="50" t="e">
        <f>F25*#REF!</f>
        <v>#REF!</v>
      </c>
      <c r="V25" s="15" t="e">
        <f>G25*#REF!</f>
        <v>#REF!</v>
      </c>
      <c r="W25" s="50" t="e">
        <f>H25*#REF!</f>
        <v>#REF!</v>
      </c>
      <c r="X25" s="15" t="e">
        <f>I25*#REF!</f>
        <v>#REF!</v>
      </c>
      <c r="Y25" s="50" t="e">
        <f>J25*#REF!</f>
        <v>#REF!</v>
      </c>
      <c r="Z25" s="15" t="e">
        <f>K25*#REF!</f>
        <v>#REF!</v>
      </c>
      <c r="AA25" s="50" t="e">
        <f>L25*#REF!</f>
        <v>#REF!</v>
      </c>
    </row>
    <row r="26" spans="1:27" ht="13.5" thickBot="1" x14ac:dyDescent="0.25">
      <c r="A26" s="11" t="e">
        <f>#REF!</f>
        <v>#REF!</v>
      </c>
      <c r="B26" s="11" t="e">
        <f>#REF!</f>
        <v>#REF!</v>
      </c>
      <c r="C26" s="11" t="e">
        <f>#REF!</f>
        <v>#REF!</v>
      </c>
      <c r="D26" s="11" t="e">
        <f>#REF!</f>
        <v>#REF!</v>
      </c>
      <c r="E26" s="12" t="e">
        <f t="shared" si="1"/>
        <v>#REF!</v>
      </c>
      <c r="F26" s="49" t="e">
        <f t="shared" si="2"/>
        <v>#REF!</v>
      </c>
      <c r="G26" s="12" t="e">
        <f t="shared" si="3"/>
        <v>#REF!</v>
      </c>
      <c r="H26" s="49" t="e">
        <f t="shared" si="4"/>
        <v>#REF!</v>
      </c>
      <c r="I26" s="12" t="e">
        <f t="shared" si="0"/>
        <v>#REF!</v>
      </c>
      <c r="J26" s="49" t="e">
        <f t="shared" si="0"/>
        <v>#REF!</v>
      </c>
      <c r="K26" s="12" t="e">
        <f t="shared" si="5"/>
        <v>#REF!</v>
      </c>
      <c r="L26" s="49" t="e">
        <f t="shared" si="6"/>
        <v>#REF!</v>
      </c>
      <c r="M26" s="12" t="e">
        <f t="shared" si="7"/>
        <v>#REF!</v>
      </c>
      <c r="N26" s="49" t="e">
        <f t="shared" si="8"/>
        <v>#REF!</v>
      </c>
      <c r="Q26" s="14" t="e">
        <f t="shared" si="9"/>
        <v>#REF!</v>
      </c>
      <c r="R26" s="20" t="e">
        <f>B26*#REF!</f>
        <v>#REF!</v>
      </c>
      <c r="S26" s="16" t="e">
        <f>C26*#REF!</f>
        <v>#REF!</v>
      </c>
      <c r="T26" s="15" t="e">
        <f>E26*#REF!</f>
        <v>#REF!</v>
      </c>
      <c r="U26" s="50" t="e">
        <f>F26*#REF!</f>
        <v>#REF!</v>
      </c>
      <c r="V26" s="15" t="e">
        <f>G26*#REF!</f>
        <v>#REF!</v>
      </c>
      <c r="W26" s="50" t="e">
        <f>H26*#REF!</f>
        <v>#REF!</v>
      </c>
      <c r="X26" s="15" t="e">
        <f>I26*#REF!</f>
        <v>#REF!</v>
      </c>
      <c r="Y26" s="50" t="e">
        <f>J26*#REF!</f>
        <v>#REF!</v>
      </c>
      <c r="Z26" s="15" t="e">
        <f>K26*#REF!</f>
        <v>#REF!</v>
      </c>
      <c r="AA26" s="50" t="e">
        <f>L26*#REF!</f>
        <v>#REF!</v>
      </c>
    </row>
    <row r="27" spans="1:27" ht="13.5" thickBot="1" x14ac:dyDescent="0.25">
      <c r="A27" s="11" t="e">
        <f>#REF!</f>
        <v>#REF!</v>
      </c>
      <c r="B27" s="11" t="e">
        <f>#REF!</f>
        <v>#REF!</v>
      </c>
      <c r="C27" s="11" t="e">
        <f>#REF!</f>
        <v>#REF!</v>
      </c>
      <c r="D27" s="11" t="e">
        <f>#REF!</f>
        <v>#REF!</v>
      </c>
      <c r="E27" s="12" t="e">
        <f t="shared" si="1"/>
        <v>#REF!</v>
      </c>
      <c r="F27" s="49" t="e">
        <f t="shared" si="2"/>
        <v>#REF!</v>
      </c>
      <c r="G27" s="12" t="e">
        <f t="shared" si="3"/>
        <v>#REF!</v>
      </c>
      <c r="H27" s="49" t="e">
        <f t="shared" si="4"/>
        <v>#REF!</v>
      </c>
      <c r="I27" s="12" t="e">
        <f t="shared" si="0"/>
        <v>#REF!</v>
      </c>
      <c r="J27" s="49" t="e">
        <f t="shared" si="0"/>
        <v>#REF!</v>
      </c>
      <c r="K27" s="12" t="e">
        <f t="shared" si="5"/>
        <v>#REF!</v>
      </c>
      <c r="L27" s="49" t="e">
        <f t="shared" si="6"/>
        <v>#REF!</v>
      </c>
      <c r="M27" s="12" t="e">
        <f t="shared" si="7"/>
        <v>#REF!</v>
      </c>
      <c r="N27" s="49" t="e">
        <f t="shared" si="8"/>
        <v>#REF!</v>
      </c>
      <c r="Q27" s="14" t="e">
        <f t="shared" si="9"/>
        <v>#REF!</v>
      </c>
      <c r="R27" s="25" t="e">
        <f>B27*#REF!</f>
        <v>#REF!</v>
      </c>
      <c r="S27" s="16" t="e">
        <f>C27*#REF!</f>
        <v>#REF!</v>
      </c>
      <c r="T27" s="15" t="e">
        <f>E27*#REF!</f>
        <v>#REF!</v>
      </c>
      <c r="U27" s="50" t="e">
        <f>F27*#REF!</f>
        <v>#REF!</v>
      </c>
      <c r="V27" s="15" t="e">
        <f>G27*#REF!</f>
        <v>#REF!</v>
      </c>
      <c r="W27" s="50" t="e">
        <f>H27*#REF!</f>
        <v>#REF!</v>
      </c>
      <c r="X27" s="15" t="e">
        <f>I27*#REF!</f>
        <v>#REF!</v>
      </c>
      <c r="Y27" s="50" t="e">
        <f>J27*#REF!</f>
        <v>#REF!</v>
      </c>
      <c r="Z27" s="15" t="e">
        <f>K27*#REF!</f>
        <v>#REF!</v>
      </c>
      <c r="AA27" s="50" t="e">
        <f>L27*#REF!</f>
        <v>#REF!</v>
      </c>
    </row>
    <row r="28" spans="1:27" ht="13.5" thickBot="1" x14ac:dyDescent="0.25">
      <c r="A28" s="11" t="e">
        <f>#REF!</f>
        <v>#REF!</v>
      </c>
      <c r="B28" s="11" t="e">
        <f>#REF!</f>
        <v>#REF!</v>
      </c>
      <c r="C28" s="11" t="e">
        <f>#REF!</f>
        <v>#REF!</v>
      </c>
      <c r="D28" s="11" t="e">
        <f>#REF!</f>
        <v>#REF!</v>
      </c>
      <c r="E28" s="12" t="e">
        <f t="shared" si="1"/>
        <v>#REF!</v>
      </c>
      <c r="F28" s="49" t="e">
        <f t="shared" si="2"/>
        <v>#REF!</v>
      </c>
      <c r="G28" s="12" t="e">
        <f t="shared" si="3"/>
        <v>#REF!</v>
      </c>
      <c r="H28" s="49" t="e">
        <f t="shared" si="4"/>
        <v>#REF!</v>
      </c>
      <c r="I28" s="12" t="e">
        <f t="shared" si="0"/>
        <v>#REF!</v>
      </c>
      <c r="J28" s="49" t="e">
        <f t="shared" si="0"/>
        <v>#REF!</v>
      </c>
      <c r="K28" s="12" t="e">
        <f t="shared" si="5"/>
        <v>#REF!</v>
      </c>
      <c r="L28" s="49" t="e">
        <f t="shared" si="6"/>
        <v>#REF!</v>
      </c>
      <c r="M28" s="12" t="e">
        <f t="shared" si="7"/>
        <v>#REF!</v>
      </c>
      <c r="N28" s="49" t="e">
        <f t="shared" si="8"/>
        <v>#REF!</v>
      </c>
      <c r="Q28" s="14" t="e">
        <f t="shared" si="9"/>
        <v>#REF!</v>
      </c>
      <c r="R28" s="19" t="e">
        <f>B28*#REF!</f>
        <v>#REF!</v>
      </c>
      <c r="S28" s="16" t="e">
        <f>C28*#REF!</f>
        <v>#REF!</v>
      </c>
      <c r="T28" s="15" t="e">
        <f>E28*#REF!</f>
        <v>#REF!</v>
      </c>
      <c r="U28" s="50" t="e">
        <f>F28*#REF!</f>
        <v>#REF!</v>
      </c>
      <c r="V28" s="15" t="e">
        <f>G28*#REF!</f>
        <v>#REF!</v>
      </c>
      <c r="W28" s="50" t="e">
        <f>H28*#REF!</f>
        <v>#REF!</v>
      </c>
      <c r="X28" s="15" t="e">
        <f>I28*#REF!</f>
        <v>#REF!</v>
      </c>
      <c r="Y28" s="50" t="e">
        <f>J28*#REF!</f>
        <v>#REF!</v>
      </c>
      <c r="Z28" s="15" t="e">
        <f>K28*#REF!</f>
        <v>#REF!</v>
      </c>
      <c r="AA28" s="50" t="e">
        <f>L28*#REF!</f>
        <v>#REF!</v>
      </c>
    </row>
    <row r="29" spans="1:27" ht="13.5" thickBot="1" x14ac:dyDescent="0.25">
      <c r="A29" s="11" t="e">
        <f>#REF!</f>
        <v>#REF!</v>
      </c>
      <c r="B29" s="11" t="e">
        <f>#REF!</f>
        <v>#REF!</v>
      </c>
      <c r="C29" s="11" t="e">
        <f>#REF!</f>
        <v>#REF!</v>
      </c>
      <c r="D29" s="11" t="e">
        <f>#REF!</f>
        <v>#REF!</v>
      </c>
      <c r="E29" s="12" t="e">
        <f t="shared" si="1"/>
        <v>#REF!</v>
      </c>
      <c r="F29" s="49" t="e">
        <f t="shared" si="2"/>
        <v>#REF!</v>
      </c>
      <c r="G29" s="12" t="e">
        <f t="shared" si="3"/>
        <v>#REF!</v>
      </c>
      <c r="H29" s="49" t="e">
        <f t="shared" si="4"/>
        <v>#REF!</v>
      </c>
      <c r="I29" s="12" t="e">
        <f t="shared" si="0"/>
        <v>#REF!</v>
      </c>
      <c r="J29" s="49" t="e">
        <f t="shared" si="0"/>
        <v>#REF!</v>
      </c>
      <c r="K29" s="12" t="e">
        <f t="shared" si="5"/>
        <v>#REF!</v>
      </c>
      <c r="L29" s="49" t="e">
        <f t="shared" si="6"/>
        <v>#REF!</v>
      </c>
      <c r="M29" s="12" t="e">
        <f t="shared" si="7"/>
        <v>#REF!</v>
      </c>
      <c r="N29" s="49" t="e">
        <f t="shared" si="8"/>
        <v>#REF!</v>
      </c>
      <c r="Q29" s="14" t="e">
        <f t="shared" si="9"/>
        <v>#REF!</v>
      </c>
      <c r="R29" s="20" t="e">
        <f>B29*#REF!</f>
        <v>#REF!</v>
      </c>
      <c r="S29" s="16" t="e">
        <f>C29*#REF!</f>
        <v>#REF!</v>
      </c>
      <c r="T29" s="15" t="e">
        <f>E29*#REF!</f>
        <v>#REF!</v>
      </c>
      <c r="U29" s="50" t="e">
        <f>F29*#REF!</f>
        <v>#REF!</v>
      </c>
      <c r="V29" s="15" t="e">
        <f>G29*#REF!</f>
        <v>#REF!</v>
      </c>
      <c r="W29" s="50" t="e">
        <f>H29*#REF!</f>
        <v>#REF!</v>
      </c>
      <c r="X29" s="15" t="e">
        <f>I29*#REF!</f>
        <v>#REF!</v>
      </c>
      <c r="Y29" s="50" t="e">
        <f>J29*#REF!</f>
        <v>#REF!</v>
      </c>
      <c r="Z29" s="15" t="e">
        <f>K29*#REF!</f>
        <v>#REF!</v>
      </c>
      <c r="AA29" s="50" t="e">
        <f>L29*#REF!</f>
        <v>#REF!</v>
      </c>
    </row>
    <row r="30" spans="1:27" ht="13.5" thickBot="1" x14ac:dyDescent="0.25">
      <c r="A30" s="11" t="e">
        <f>#REF!</f>
        <v>#REF!</v>
      </c>
      <c r="B30" s="11" t="e">
        <f>#REF!</f>
        <v>#REF!</v>
      </c>
      <c r="C30" s="11" t="e">
        <f>#REF!</f>
        <v>#REF!</v>
      </c>
      <c r="D30" s="11" t="e">
        <f>#REF!</f>
        <v>#REF!</v>
      </c>
      <c r="E30" s="12" t="e">
        <f t="shared" si="1"/>
        <v>#REF!</v>
      </c>
      <c r="F30" s="49" t="e">
        <f t="shared" si="2"/>
        <v>#REF!</v>
      </c>
      <c r="G30" s="12" t="e">
        <f t="shared" si="3"/>
        <v>#REF!</v>
      </c>
      <c r="H30" s="49" t="e">
        <f t="shared" si="4"/>
        <v>#REF!</v>
      </c>
      <c r="I30" s="12" t="e">
        <f t="shared" si="0"/>
        <v>#REF!</v>
      </c>
      <c r="J30" s="49" t="e">
        <f t="shared" si="0"/>
        <v>#REF!</v>
      </c>
      <c r="K30" s="12" t="e">
        <f t="shared" si="5"/>
        <v>#REF!</v>
      </c>
      <c r="L30" s="49" t="e">
        <f t="shared" si="6"/>
        <v>#REF!</v>
      </c>
      <c r="M30" s="12" t="e">
        <f t="shared" si="7"/>
        <v>#REF!</v>
      </c>
      <c r="N30" s="49" t="e">
        <f t="shared" si="8"/>
        <v>#REF!</v>
      </c>
      <c r="Q30" s="14" t="e">
        <f t="shared" si="9"/>
        <v>#REF!</v>
      </c>
      <c r="R30" s="20" t="e">
        <f>B30*#REF!</f>
        <v>#REF!</v>
      </c>
      <c r="S30" s="16" t="e">
        <f>C30*#REF!</f>
        <v>#REF!</v>
      </c>
      <c r="T30" s="15" t="e">
        <f>E30*#REF!</f>
        <v>#REF!</v>
      </c>
      <c r="U30" s="50" t="e">
        <f>F30*#REF!</f>
        <v>#REF!</v>
      </c>
      <c r="V30" s="15" t="e">
        <f>G30*#REF!</f>
        <v>#REF!</v>
      </c>
      <c r="W30" s="50" t="e">
        <f>H30*#REF!</f>
        <v>#REF!</v>
      </c>
      <c r="X30" s="15" t="e">
        <f>I30*#REF!</f>
        <v>#REF!</v>
      </c>
      <c r="Y30" s="50" t="e">
        <f>J30*#REF!</f>
        <v>#REF!</v>
      </c>
      <c r="Z30" s="15" t="e">
        <f>K30*#REF!</f>
        <v>#REF!</v>
      </c>
      <c r="AA30" s="50" t="e">
        <f>L30*#REF!</f>
        <v>#REF!</v>
      </c>
    </row>
    <row r="31" spans="1:27" ht="13.5" thickBot="1" x14ac:dyDescent="0.25">
      <c r="A31" s="11" t="e">
        <f>#REF!</f>
        <v>#REF!</v>
      </c>
      <c r="B31" s="11" t="e">
        <f>#REF!</f>
        <v>#REF!</v>
      </c>
      <c r="C31" s="11" t="e">
        <f>#REF!</f>
        <v>#REF!</v>
      </c>
      <c r="D31" s="11" t="e">
        <f>#REF!</f>
        <v>#REF!</v>
      </c>
      <c r="E31" s="12" t="e">
        <f t="shared" si="1"/>
        <v>#REF!</v>
      </c>
      <c r="F31" s="49" t="e">
        <f t="shared" si="2"/>
        <v>#REF!</v>
      </c>
      <c r="G31" s="12" t="e">
        <f t="shared" si="3"/>
        <v>#REF!</v>
      </c>
      <c r="H31" s="49" t="e">
        <f t="shared" si="4"/>
        <v>#REF!</v>
      </c>
      <c r="I31" s="12" t="e">
        <f t="shared" si="0"/>
        <v>#REF!</v>
      </c>
      <c r="J31" s="49" t="e">
        <f t="shared" si="0"/>
        <v>#REF!</v>
      </c>
      <c r="K31" s="12" t="e">
        <f t="shared" si="5"/>
        <v>#REF!</v>
      </c>
      <c r="L31" s="49" t="e">
        <f t="shared" si="6"/>
        <v>#REF!</v>
      </c>
      <c r="M31" s="12" t="e">
        <f t="shared" si="7"/>
        <v>#REF!</v>
      </c>
      <c r="N31" s="49" t="e">
        <f t="shared" si="8"/>
        <v>#REF!</v>
      </c>
      <c r="Q31" s="14" t="e">
        <f t="shared" si="9"/>
        <v>#REF!</v>
      </c>
      <c r="R31" s="20" t="e">
        <f>B31*#REF!</f>
        <v>#REF!</v>
      </c>
      <c r="S31" s="16" t="e">
        <f>C31*#REF!</f>
        <v>#REF!</v>
      </c>
      <c r="T31" s="15" t="e">
        <f>E31*#REF!</f>
        <v>#REF!</v>
      </c>
      <c r="U31" s="50" t="e">
        <f>F31*#REF!</f>
        <v>#REF!</v>
      </c>
      <c r="V31" s="15" t="e">
        <f>G31*#REF!</f>
        <v>#REF!</v>
      </c>
      <c r="W31" s="50" t="e">
        <f>H31*#REF!</f>
        <v>#REF!</v>
      </c>
      <c r="X31" s="15" t="e">
        <f>I31*#REF!</f>
        <v>#REF!</v>
      </c>
      <c r="Y31" s="50" t="e">
        <f>J31*#REF!</f>
        <v>#REF!</v>
      </c>
      <c r="Z31" s="15" t="e">
        <f>K31*#REF!</f>
        <v>#REF!</v>
      </c>
      <c r="AA31" s="50" t="e">
        <f>L31*#REF!</f>
        <v>#REF!</v>
      </c>
    </row>
    <row r="32" spans="1:27" ht="13.5" thickBot="1" x14ac:dyDescent="0.25">
      <c r="A32" s="11" t="e">
        <f>#REF!</f>
        <v>#REF!</v>
      </c>
      <c r="B32" s="11" t="e">
        <f>#REF!</f>
        <v>#REF!</v>
      </c>
      <c r="C32" s="11" t="e">
        <f>#REF!</f>
        <v>#REF!</v>
      </c>
      <c r="D32" s="11" t="e">
        <f>#REF!</f>
        <v>#REF!</v>
      </c>
      <c r="E32" s="12" t="e">
        <f t="shared" si="1"/>
        <v>#REF!</v>
      </c>
      <c r="F32" s="49" t="e">
        <f t="shared" si="2"/>
        <v>#REF!</v>
      </c>
      <c r="G32" s="12" t="e">
        <f t="shared" si="3"/>
        <v>#REF!</v>
      </c>
      <c r="H32" s="49" t="e">
        <f t="shared" si="4"/>
        <v>#REF!</v>
      </c>
      <c r="I32" s="12" t="e">
        <f t="shared" si="0"/>
        <v>#REF!</v>
      </c>
      <c r="J32" s="49" t="e">
        <f t="shared" si="0"/>
        <v>#REF!</v>
      </c>
      <c r="K32" s="12" t="e">
        <f t="shared" si="5"/>
        <v>#REF!</v>
      </c>
      <c r="L32" s="49" t="e">
        <f t="shared" si="6"/>
        <v>#REF!</v>
      </c>
      <c r="M32" s="12" t="e">
        <f t="shared" si="7"/>
        <v>#REF!</v>
      </c>
      <c r="N32" s="49" t="e">
        <f t="shared" si="8"/>
        <v>#REF!</v>
      </c>
      <c r="Q32" s="14" t="e">
        <f t="shared" si="9"/>
        <v>#REF!</v>
      </c>
      <c r="R32" s="20" t="e">
        <f>B32*#REF!</f>
        <v>#REF!</v>
      </c>
      <c r="S32" s="16" t="e">
        <f>C32*#REF!</f>
        <v>#REF!</v>
      </c>
      <c r="T32" s="15" t="e">
        <f>E32*#REF!</f>
        <v>#REF!</v>
      </c>
      <c r="U32" s="50" t="e">
        <f>F32*#REF!</f>
        <v>#REF!</v>
      </c>
      <c r="V32" s="15" t="e">
        <f>G32*#REF!</f>
        <v>#REF!</v>
      </c>
      <c r="W32" s="50" t="e">
        <f>H32*#REF!</f>
        <v>#REF!</v>
      </c>
      <c r="X32" s="15" t="e">
        <f>I32*#REF!</f>
        <v>#REF!</v>
      </c>
      <c r="Y32" s="50" t="e">
        <f>J32*#REF!</f>
        <v>#REF!</v>
      </c>
      <c r="Z32" s="15" t="e">
        <f>K32*#REF!</f>
        <v>#REF!</v>
      </c>
      <c r="AA32" s="50" t="e">
        <f>L32*#REF!</f>
        <v>#REF!</v>
      </c>
    </row>
    <row r="33" spans="1:27" ht="13.5" thickBot="1" x14ac:dyDescent="0.25">
      <c r="A33" s="11" t="e">
        <f>#REF!</f>
        <v>#REF!</v>
      </c>
      <c r="B33" s="11" t="e">
        <f>#REF!</f>
        <v>#REF!</v>
      </c>
      <c r="C33" s="11" t="e">
        <f>#REF!</f>
        <v>#REF!</v>
      </c>
      <c r="D33" s="11" t="e">
        <f>#REF!</f>
        <v>#REF!</v>
      </c>
      <c r="E33" s="12" t="e">
        <f t="shared" si="1"/>
        <v>#REF!</v>
      </c>
      <c r="F33" s="49" t="e">
        <f t="shared" si="2"/>
        <v>#REF!</v>
      </c>
      <c r="G33" s="12" t="e">
        <f t="shared" si="3"/>
        <v>#REF!</v>
      </c>
      <c r="H33" s="49" t="e">
        <f t="shared" si="4"/>
        <v>#REF!</v>
      </c>
      <c r="I33" s="12" t="e">
        <f t="shared" si="0"/>
        <v>#REF!</v>
      </c>
      <c r="J33" s="49" t="e">
        <f t="shared" si="0"/>
        <v>#REF!</v>
      </c>
      <c r="K33" s="12" t="e">
        <f t="shared" si="5"/>
        <v>#REF!</v>
      </c>
      <c r="L33" s="49" t="e">
        <f t="shared" si="6"/>
        <v>#REF!</v>
      </c>
      <c r="M33" s="12" t="e">
        <f t="shared" si="7"/>
        <v>#REF!</v>
      </c>
      <c r="N33" s="49" t="e">
        <f t="shared" si="8"/>
        <v>#REF!</v>
      </c>
      <c r="Q33" s="14" t="e">
        <f t="shared" si="9"/>
        <v>#REF!</v>
      </c>
      <c r="R33" s="20" t="e">
        <f>B33*#REF!</f>
        <v>#REF!</v>
      </c>
      <c r="S33" s="16" t="e">
        <f>C33*#REF!</f>
        <v>#REF!</v>
      </c>
      <c r="T33" s="15" t="e">
        <f>E33*#REF!</f>
        <v>#REF!</v>
      </c>
      <c r="U33" s="50" t="e">
        <f>F33*#REF!</f>
        <v>#REF!</v>
      </c>
      <c r="V33" s="15" t="e">
        <f>G33*#REF!</f>
        <v>#REF!</v>
      </c>
      <c r="W33" s="50" t="e">
        <f>H33*#REF!</f>
        <v>#REF!</v>
      </c>
      <c r="X33" s="15" t="e">
        <f>I33*#REF!</f>
        <v>#REF!</v>
      </c>
      <c r="Y33" s="50" t="e">
        <f>J33*#REF!</f>
        <v>#REF!</v>
      </c>
      <c r="Z33" s="15" t="e">
        <f>K33*#REF!</f>
        <v>#REF!</v>
      </c>
      <c r="AA33" s="50" t="e">
        <f>L33*#REF!</f>
        <v>#REF!</v>
      </c>
    </row>
    <row r="34" spans="1:27" ht="13.5" thickBot="1" x14ac:dyDescent="0.25">
      <c r="A34" s="11" t="e">
        <f>#REF!</f>
        <v>#REF!</v>
      </c>
      <c r="B34" s="11" t="e">
        <f>#REF!</f>
        <v>#REF!</v>
      </c>
      <c r="C34" s="11" t="e">
        <f>#REF!</f>
        <v>#REF!</v>
      </c>
      <c r="D34" s="11" t="e">
        <f>#REF!</f>
        <v>#REF!</v>
      </c>
      <c r="E34" s="12" t="e">
        <f t="shared" si="1"/>
        <v>#REF!</v>
      </c>
      <c r="F34" s="49" t="e">
        <f t="shared" si="2"/>
        <v>#REF!</v>
      </c>
      <c r="G34" s="12" t="e">
        <f t="shared" si="3"/>
        <v>#REF!</v>
      </c>
      <c r="H34" s="49" t="e">
        <f t="shared" si="4"/>
        <v>#REF!</v>
      </c>
      <c r="I34" s="12" t="e">
        <f t="shared" si="0"/>
        <v>#REF!</v>
      </c>
      <c r="J34" s="49" t="e">
        <f t="shared" si="0"/>
        <v>#REF!</v>
      </c>
      <c r="K34" s="12" t="e">
        <f t="shared" si="5"/>
        <v>#REF!</v>
      </c>
      <c r="L34" s="49" t="e">
        <f t="shared" si="6"/>
        <v>#REF!</v>
      </c>
      <c r="M34" s="12" t="e">
        <f t="shared" si="7"/>
        <v>#REF!</v>
      </c>
      <c r="N34" s="49" t="e">
        <f t="shared" si="8"/>
        <v>#REF!</v>
      </c>
      <c r="Q34" s="14" t="e">
        <f t="shared" si="9"/>
        <v>#REF!</v>
      </c>
      <c r="R34" s="20" t="e">
        <f>B34*#REF!</f>
        <v>#REF!</v>
      </c>
      <c r="S34" s="16" t="e">
        <f>C34*#REF!</f>
        <v>#REF!</v>
      </c>
      <c r="T34" s="15" t="e">
        <f>E34*#REF!</f>
        <v>#REF!</v>
      </c>
      <c r="U34" s="50" t="e">
        <f>F34*#REF!</f>
        <v>#REF!</v>
      </c>
      <c r="V34" s="15" t="e">
        <f>G34*#REF!</f>
        <v>#REF!</v>
      </c>
      <c r="W34" s="50" t="e">
        <f>H34*#REF!</f>
        <v>#REF!</v>
      </c>
      <c r="X34" s="15" t="e">
        <f>I34*#REF!</f>
        <v>#REF!</v>
      </c>
      <c r="Y34" s="50" t="e">
        <f>J34*#REF!</f>
        <v>#REF!</v>
      </c>
      <c r="Z34" s="15" t="e">
        <f>K34*#REF!</f>
        <v>#REF!</v>
      </c>
      <c r="AA34" s="50" t="e">
        <f>L34*#REF!</f>
        <v>#REF!</v>
      </c>
    </row>
    <row r="35" spans="1:27" ht="13.5" thickBot="1" x14ac:dyDescent="0.25">
      <c r="A35" s="11" t="e">
        <f>#REF!</f>
        <v>#REF!</v>
      </c>
      <c r="B35" s="11" t="e">
        <f>#REF!</f>
        <v>#REF!</v>
      </c>
      <c r="C35" s="11" t="e">
        <f>#REF!</f>
        <v>#REF!</v>
      </c>
      <c r="D35" s="11" t="e">
        <f>#REF!</f>
        <v>#REF!</v>
      </c>
      <c r="E35" s="12" t="e">
        <f t="shared" si="1"/>
        <v>#REF!</v>
      </c>
      <c r="F35" s="49" t="e">
        <f t="shared" si="2"/>
        <v>#REF!</v>
      </c>
      <c r="G35" s="12" t="e">
        <f t="shared" si="3"/>
        <v>#REF!</v>
      </c>
      <c r="H35" s="49" t="e">
        <f t="shared" si="4"/>
        <v>#REF!</v>
      </c>
      <c r="I35" s="12" t="e">
        <f t="shared" si="0"/>
        <v>#REF!</v>
      </c>
      <c r="J35" s="49" t="e">
        <f t="shared" si="0"/>
        <v>#REF!</v>
      </c>
      <c r="K35" s="12" t="e">
        <f t="shared" si="5"/>
        <v>#REF!</v>
      </c>
      <c r="L35" s="49" t="e">
        <f t="shared" si="6"/>
        <v>#REF!</v>
      </c>
      <c r="M35" s="12" t="e">
        <f t="shared" si="7"/>
        <v>#REF!</v>
      </c>
      <c r="N35" s="49" t="e">
        <f t="shared" si="8"/>
        <v>#REF!</v>
      </c>
      <c r="Q35" s="14" t="e">
        <f t="shared" si="9"/>
        <v>#REF!</v>
      </c>
      <c r="R35" s="20" t="e">
        <f>B35*#REF!</f>
        <v>#REF!</v>
      </c>
      <c r="S35" s="16" t="e">
        <f>C35*#REF!</f>
        <v>#REF!</v>
      </c>
      <c r="T35" s="15" t="e">
        <f>E35*#REF!</f>
        <v>#REF!</v>
      </c>
      <c r="U35" s="50" t="e">
        <f>F35*#REF!</f>
        <v>#REF!</v>
      </c>
      <c r="V35" s="15" t="e">
        <f>G35*#REF!</f>
        <v>#REF!</v>
      </c>
      <c r="W35" s="50" t="e">
        <f>H35*#REF!</f>
        <v>#REF!</v>
      </c>
      <c r="X35" s="15" t="e">
        <f>I35*#REF!</f>
        <v>#REF!</v>
      </c>
      <c r="Y35" s="50" t="e">
        <f>J35*#REF!</f>
        <v>#REF!</v>
      </c>
      <c r="Z35" s="15" t="e">
        <f>K35*#REF!</f>
        <v>#REF!</v>
      </c>
      <c r="AA35" s="50" t="e">
        <f>L35*#REF!</f>
        <v>#REF!</v>
      </c>
    </row>
    <row r="36" spans="1:27" ht="13.5" thickBot="1" x14ac:dyDescent="0.25">
      <c r="A36" s="11" t="e">
        <f>#REF!</f>
        <v>#REF!</v>
      </c>
      <c r="B36" s="11" t="e">
        <f>#REF!</f>
        <v>#REF!</v>
      </c>
      <c r="C36" s="11" t="e">
        <f>#REF!</f>
        <v>#REF!</v>
      </c>
      <c r="D36" s="11" t="e">
        <f>#REF!</f>
        <v>#REF!</v>
      </c>
      <c r="E36" s="12" t="e">
        <f t="shared" si="1"/>
        <v>#REF!</v>
      </c>
      <c r="F36" s="49" t="e">
        <f t="shared" si="2"/>
        <v>#REF!</v>
      </c>
      <c r="G36" s="12" t="e">
        <f t="shared" si="3"/>
        <v>#REF!</v>
      </c>
      <c r="H36" s="49" t="e">
        <f t="shared" si="4"/>
        <v>#REF!</v>
      </c>
      <c r="I36" s="12" t="e">
        <f t="shared" si="0"/>
        <v>#REF!</v>
      </c>
      <c r="J36" s="49" t="e">
        <f t="shared" si="0"/>
        <v>#REF!</v>
      </c>
      <c r="K36" s="12" t="e">
        <f t="shared" si="5"/>
        <v>#REF!</v>
      </c>
      <c r="L36" s="49" t="e">
        <f t="shared" si="6"/>
        <v>#REF!</v>
      </c>
      <c r="M36" s="12" t="e">
        <f t="shared" si="7"/>
        <v>#REF!</v>
      </c>
      <c r="N36" s="49" t="e">
        <f t="shared" si="8"/>
        <v>#REF!</v>
      </c>
      <c r="P36" s="242"/>
      <c r="Q36" s="63" t="e">
        <f t="shared" si="9"/>
        <v>#REF!</v>
      </c>
      <c r="R36" s="27" t="e">
        <f>B36*#REF!</f>
        <v>#REF!</v>
      </c>
      <c r="S36" s="64" t="e">
        <f>C36*#REF!</f>
        <v>#REF!</v>
      </c>
      <c r="T36" s="15" t="e">
        <f>E36*#REF!</f>
        <v>#REF!</v>
      </c>
      <c r="U36" s="50" t="e">
        <f>F36*#REF!</f>
        <v>#REF!</v>
      </c>
      <c r="V36" s="65" t="e">
        <f>G36*#REF!</f>
        <v>#REF!</v>
      </c>
      <c r="W36" s="66" t="e">
        <f>H36*#REF!</f>
        <v>#REF!</v>
      </c>
      <c r="X36" s="65" t="e">
        <f>I36*#REF!</f>
        <v>#REF!</v>
      </c>
      <c r="Y36" s="66" t="e">
        <f>J36*#REF!</f>
        <v>#REF!</v>
      </c>
      <c r="Z36" s="65" t="e">
        <f>K36*#REF!</f>
        <v>#REF!</v>
      </c>
      <c r="AA36" s="66" t="e">
        <f>L36*#REF!</f>
        <v>#REF!</v>
      </c>
    </row>
    <row r="37" spans="1:27" ht="98.25" customHeight="1" thickBot="1" x14ac:dyDescent="0.25">
      <c r="A37" s="11" t="e">
        <f>#REF!</f>
        <v>#REF!</v>
      </c>
      <c r="B37" s="11" t="e">
        <f>#REF!</f>
        <v>#REF!</v>
      </c>
      <c r="C37" s="11" t="e">
        <f>#REF!</f>
        <v>#REF!</v>
      </c>
      <c r="D37" s="11" t="e">
        <f>#REF!</f>
        <v>#REF!</v>
      </c>
      <c r="E37" s="12" t="e">
        <f t="shared" si="1"/>
        <v>#REF!</v>
      </c>
      <c r="F37" s="49" t="e">
        <f t="shared" si="2"/>
        <v>#REF!</v>
      </c>
      <c r="G37" s="12" t="e">
        <f t="shared" si="3"/>
        <v>#REF!</v>
      </c>
      <c r="H37" s="49" t="e">
        <f t="shared" si="4"/>
        <v>#REF!</v>
      </c>
      <c r="I37" s="12" t="e">
        <f t="shared" si="0"/>
        <v>#REF!</v>
      </c>
      <c r="J37" s="49" t="e">
        <f t="shared" si="0"/>
        <v>#REF!</v>
      </c>
      <c r="K37" s="12" t="e">
        <f t="shared" si="5"/>
        <v>#REF!</v>
      </c>
      <c r="L37" s="49" t="e">
        <f t="shared" si="6"/>
        <v>#REF!</v>
      </c>
      <c r="M37" s="12" t="e">
        <f t="shared" si="7"/>
        <v>#REF!</v>
      </c>
      <c r="N37" s="49" t="e">
        <f t="shared" si="8"/>
        <v>#REF!</v>
      </c>
      <c r="P37" s="248"/>
      <c r="Q37" s="63" t="e">
        <f t="shared" si="9"/>
        <v>#REF!</v>
      </c>
      <c r="R37" s="39" t="e">
        <f>B37*#REF!</f>
        <v>#REF!</v>
      </c>
      <c r="S37" s="255" t="e">
        <f>C37*#REF!</f>
        <v>#REF!</v>
      </c>
      <c r="T37" s="15" t="e">
        <f>E37*#REF!</f>
        <v>#REF!</v>
      </c>
      <c r="U37" s="50" t="e">
        <f>F37*#REF!</f>
        <v>#REF!</v>
      </c>
      <c r="V37" s="65" t="e">
        <f>G37*#REF!</f>
        <v>#REF!</v>
      </c>
      <c r="W37" s="66" t="e">
        <f>H37*#REF!</f>
        <v>#REF!</v>
      </c>
      <c r="X37" s="65" t="e">
        <f>I37*#REF!</f>
        <v>#REF!</v>
      </c>
      <c r="Y37" s="66" t="e">
        <f>J37*#REF!</f>
        <v>#REF!</v>
      </c>
      <c r="Z37" s="65" t="e">
        <f>K37*#REF!</f>
        <v>#REF!</v>
      </c>
      <c r="AA37" s="66" t="e">
        <f>L37*#REF!</f>
        <v>#REF!</v>
      </c>
    </row>
    <row r="38" spans="1:27" ht="13.5" thickBot="1" x14ac:dyDescent="0.25">
      <c r="A38" s="11" t="e">
        <f>#REF!</f>
        <v>#REF!</v>
      </c>
      <c r="B38" s="11" t="e">
        <f>#REF!</f>
        <v>#REF!</v>
      </c>
      <c r="C38" s="11" t="e">
        <f>#REF!</f>
        <v>#REF!</v>
      </c>
      <c r="D38" s="11" t="e">
        <f>#REF!</f>
        <v>#REF!</v>
      </c>
      <c r="E38" s="12" t="e">
        <f t="shared" si="1"/>
        <v>#REF!</v>
      </c>
      <c r="F38" s="49" t="e">
        <f t="shared" si="2"/>
        <v>#REF!</v>
      </c>
      <c r="G38" s="12" t="e">
        <f t="shared" si="3"/>
        <v>#REF!</v>
      </c>
      <c r="H38" s="49" t="e">
        <f t="shared" si="4"/>
        <v>#REF!</v>
      </c>
      <c r="I38" s="12" t="e">
        <f t="shared" ref="I38:J66" si="10">B38+($D38*$J$1)</f>
        <v>#REF!</v>
      </c>
      <c r="J38" s="49" t="e">
        <f t="shared" si="10"/>
        <v>#REF!</v>
      </c>
      <c r="K38" s="12" t="e">
        <f t="shared" si="5"/>
        <v>#REF!</v>
      </c>
      <c r="L38" s="49" t="e">
        <f t="shared" si="6"/>
        <v>#REF!</v>
      </c>
      <c r="M38" s="12" t="e">
        <f t="shared" si="7"/>
        <v>#REF!</v>
      </c>
      <c r="N38" s="49" t="e">
        <f t="shared" si="8"/>
        <v>#REF!</v>
      </c>
      <c r="P38" s="94"/>
      <c r="Q38" s="14" t="e">
        <f t="shared" si="9"/>
        <v>#REF!</v>
      </c>
      <c r="R38" s="43" t="e">
        <f>B38*#REF!</f>
        <v>#REF!</v>
      </c>
      <c r="S38" s="62" t="e">
        <f>C38*#REF!</f>
        <v>#REF!</v>
      </c>
      <c r="T38" s="15" t="e">
        <f>E38*#REF!</f>
        <v>#REF!</v>
      </c>
      <c r="U38" s="50" t="e">
        <f>F38*#REF!</f>
        <v>#REF!</v>
      </c>
      <c r="V38" s="15" t="e">
        <f>G38*#REF!</f>
        <v>#REF!</v>
      </c>
      <c r="W38" s="50" t="e">
        <f>H38*#REF!</f>
        <v>#REF!</v>
      </c>
      <c r="X38" s="15" t="e">
        <f>I38*#REF!</f>
        <v>#REF!</v>
      </c>
      <c r="Y38" s="50" t="e">
        <f>J38*#REF!</f>
        <v>#REF!</v>
      </c>
      <c r="Z38" s="15" t="e">
        <f>K38*#REF!</f>
        <v>#REF!</v>
      </c>
      <c r="AA38" s="50" t="e">
        <f>L38*#REF!</f>
        <v>#REF!</v>
      </c>
    </row>
    <row r="39" spans="1:27" ht="13.5" thickBot="1" x14ac:dyDescent="0.25">
      <c r="A39" s="11" t="e">
        <f>#REF!</f>
        <v>#REF!</v>
      </c>
      <c r="B39" s="11" t="e">
        <f>#REF!</f>
        <v>#REF!</v>
      </c>
      <c r="C39" s="11" t="e">
        <f>#REF!</f>
        <v>#REF!</v>
      </c>
      <c r="D39" s="11" t="e">
        <f>#REF!</f>
        <v>#REF!</v>
      </c>
      <c r="E39" s="12" t="e">
        <f t="shared" si="1"/>
        <v>#REF!</v>
      </c>
      <c r="F39" s="49" t="e">
        <f t="shared" si="2"/>
        <v>#REF!</v>
      </c>
      <c r="G39" s="12" t="e">
        <f t="shared" si="3"/>
        <v>#REF!</v>
      </c>
      <c r="H39" s="49" t="e">
        <f t="shared" si="4"/>
        <v>#REF!</v>
      </c>
      <c r="I39" s="12" t="e">
        <f t="shared" si="10"/>
        <v>#REF!</v>
      </c>
      <c r="J39" s="49" t="e">
        <f t="shared" si="10"/>
        <v>#REF!</v>
      </c>
      <c r="K39" s="12" t="e">
        <f t="shared" si="5"/>
        <v>#REF!</v>
      </c>
      <c r="L39" s="49" t="e">
        <f t="shared" si="6"/>
        <v>#REF!</v>
      </c>
      <c r="M39" s="12" t="e">
        <f t="shared" si="7"/>
        <v>#REF!</v>
      </c>
      <c r="N39" s="49" t="e">
        <f t="shared" si="8"/>
        <v>#REF!</v>
      </c>
      <c r="Q39" s="14" t="e">
        <f t="shared" si="9"/>
        <v>#REF!</v>
      </c>
      <c r="R39" s="29" t="e">
        <f>B39*#REF!</f>
        <v>#REF!</v>
      </c>
      <c r="S39" s="16" t="e">
        <f>C39*#REF!</f>
        <v>#REF!</v>
      </c>
      <c r="T39" s="15" t="e">
        <f>E39*#REF!</f>
        <v>#REF!</v>
      </c>
      <c r="U39" s="50" t="e">
        <f>F39*#REF!</f>
        <v>#REF!</v>
      </c>
      <c r="V39" s="15" t="e">
        <f>G39*#REF!</f>
        <v>#REF!</v>
      </c>
      <c r="W39" s="50" t="e">
        <f>H39*#REF!</f>
        <v>#REF!</v>
      </c>
      <c r="X39" s="15" t="e">
        <f>I39*#REF!</f>
        <v>#REF!</v>
      </c>
      <c r="Y39" s="50" t="e">
        <f>J39*#REF!</f>
        <v>#REF!</v>
      </c>
      <c r="Z39" s="15" t="e">
        <f>K39*#REF!</f>
        <v>#REF!</v>
      </c>
      <c r="AA39" s="50" t="e">
        <f>L39*#REF!</f>
        <v>#REF!</v>
      </c>
    </row>
    <row r="40" spans="1:27" ht="13.5" thickBot="1" x14ac:dyDescent="0.25">
      <c r="A40" s="11" t="e">
        <f>#REF!</f>
        <v>#REF!</v>
      </c>
      <c r="B40" s="11" t="e">
        <f>#REF!</f>
        <v>#REF!</v>
      </c>
      <c r="C40" s="11" t="e">
        <f>#REF!</f>
        <v>#REF!</v>
      </c>
      <c r="D40" s="11" t="e">
        <f>#REF!</f>
        <v>#REF!</v>
      </c>
      <c r="E40" s="12" t="e">
        <f t="shared" si="1"/>
        <v>#REF!</v>
      </c>
      <c r="F40" s="49" t="e">
        <f t="shared" si="2"/>
        <v>#REF!</v>
      </c>
      <c r="G40" s="12" t="e">
        <f t="shared" si="3"/>
        <v>#REF!</v>
      </c>
      <c r="H40" s="49" t="e">
        <f t="shared" si="4"/>
        <v>#REF!</v>
      </c>
      <c r="I40" s="12" t="e">
        <f t="shared" si="10"/>
        <v>#REF!</v>
      </c>
      <c r="J40" s="49" t="e">
        <f t="shared" si="10"/>
        <v>#REF!</v>
      </c>
      <c r="K40" s="12" t="e">
        <f t="shared" si="5"/>
        <v>#REF!</v>
      </c>
      <c r="L40" s="49" t="e">
        <f t="shared" si="6"/>
        <v>#REF!</v>
      </c>
      <c r="M40" s="12" t="e">
        <f t="shared" si="7"/>
        <v>#REF!</v>
      </c>
      <c r="N40" s="49" t="e">
        <f t="shared" si="8"/>
        <v>#REF!</v>
      </c>
      <c r="Q40" s="14" t="e">
        <f t="shared" si="9"/>
        <v>#REF!</v>
      </c>
      <c r="R40" s="29" t="e">
        <f>B40*#REF!</f>
        <v>#REF!</v>
      </c>
      <c r="S40" s="16" t="e">
        <f>C40*#REF!</f>
        <v>#REF!</v>
      </c>
      <c r="T40" s="15" t="e">
        <f>E40*#REF!</f>
        <v>#REF!</v>
      </c>
      <c r="U40" s="50" t="e">
        <f>F40*#REF!</f>
        <v>#REF!</v>
      </c>
      <c r="V40" s="15" t="e">
        <f>G40*#REF!</f>
        <v>#REF!</v>
      </c>
      <c r="W40" s="50" t="e">
        <f>H40*#REF!</f>
        <v>#REF!</v>
      </c>
      <c r="X40" s="15" t="e">
        <f>I40*#REF!</f>
        <v>#REF!</v>
      </c>
      <c r="Y40" s="50" t="e">
        <f>J40*#REF!</f>
        <v>#REF!</v>
      </c>
      <c r="Z40" s="15" t="e">
        <f>K40*#REF!</f>
        <v>#REF!</v>
      </c>
      <c r="AA40" s="50" t="e">
        <f>L40*#REF!</f>
        <v>#REF!</v>
      </c>
    </row>
    <row r="41" spans="1:27" ht="13.5" thickBot="1" x14ac:dyDescent="0.25">
      <c r="A41" s="11" t="e">
        <f>#REF!</f>
        <v>#REF!</v>
      </c>
      <c r="B41" s="11" t="e">
        <f>#REF!</f>
        <v>#REF!</v>
      </c>
      <c r="C41" s="11" t="e">
        <f>#REF!</f>
        <v>#REF!</v>
      </c>
      <c r="D41" s="11" t="e">
        <f>#REF!</f>
        <v>#REF!</v>
      </c>
      <c r="E41" s="12" t="e">
        <f t="shared" si="1"/>
        <v>#REF!</v>
      </c>
      <c r="F41" s="49" t="e">
        <f t="shared" si="2"/>
        <v>#REF!</v>
      </c>
      <c r="G41" s="12" t="e">
        <f t="shared" si="3"/>
        <v>#REF!</v>
      </c>
      <c r="H41" s="49" t="e">
        <f t="shared" si="4"/>
        <v>#REF!</v>
      </c>
      <c r="I41" s="12" t="e">
        <f t="shared" si="10"/>
        <v>#REF!</v>
      </c>
      <c r="J41" s="49" t="e">
        <f t="shared" si="10"/>
        <v>#REF!</v>
      </c>
      <c r="K41" s="12" t="e">
        <f t="shared" si="5"/>
        <v>#REF!</v>
      </c>
      <c r="L41" s="49" t="e">
        <f t="shared" si="6"/>
        <v>#REF!</v>
      </c>
      <c r="M41" s="12" t="e">
        <f t="shared" si="7"/>
        <v>#REF!</v>
      </c>
      <c r="N41" s="49" t="e">
        <f t="shared" si="8"/>
        <v>#REF!</v>
      </c>
      <c r="Q41" s="14" t="e">
        <f t="shared" si="9"/>
        <v>#REF!</v>
      </c>
      <c r="R41" s="29" t="e">
        <f>B41*#REF!</f>
        <v>#REF!</v>
      </c>
      <c r="S41" s="16" t="e">
        <f>C41*#REF!</f>
        <v>#REF!</v>
      </c>
      <c r="T41" s="15" t="e">
        <f>E41*#REF!</f>
        <v>#REF!</v>
      </c>
      <c r="U41" s="50" t="e">
        <f>F41*#REF!</f>
        <v>#REF!</v>
      </c>
      <c r="V41" s="15" t="e">
        <f>G41*#REF!</f>
        <v>#REF!</v>
      </c>
      <c r="W41" s="50" t="e">
        <f>H41*#REF!</f>
        <v>#REF!</v>
      </c>
      <c r="X41" s="15" t="e">
        <f>I41*#REF!</f>
        <v>#REF!</v>
      </c>
      <c r="Y41" s="50" t="e">
        <f>J41*#REF!</f>
        <v>#REF!</v>
      </c>
      <c r="Z41" s="15" t="e">
        <f>K41*#REF!</f>
        <v>#REF!</v>
      </c>
      <c r="AA41" s="50" t="e">
        <f>L41*#REF!</f>
        <v>#REF!</v>
      </c>
    </row>
    <row r="42" spans="1:27" ht="13.5" thickBot="1" x14ac:dyDescent="0.25">
      <c r="A42" s="11" t="e">
        <f>#REF!</f>
        <v>#REF!</v>
      </c>
      <c r="B42" s="11" t="e">
        <f>#REF!</f>
        <v>#REF!</v>
      </c>
      <c r="C42" s="11" t="e">
        <f>#REF!</f>
        <v>#REF!</v>
      </c>
      <c r="D42" s="11" t="e">
        <f>#REF!</f>
        <v>#REF!</v>
      </c>
      <c r="E42" s="12" t="e">
        <f t="shared" si="1"/>
        <v>#REF!</v>
      </c>
      <c r="F42" s="49" t="e">
        <f t="shared" si="2"/>
        <v>#REF!</v>
      </c>
      <c r="G42" s="12" t="e">
        <f t="shared" si="3"/>
        <v>#REF!</v>
      </c>
      <c r="H42" s="49" t="e">
        <f t="shared" si="4"/>
        <v>#REF!</v>
      </c>
      <c r="I42" s="12" t="e">
        <f t="shared" si="10"/>
        <v>#REF!</v>
      </c>
      <c r="J42" s="49" t="e">
        <f t="shared" si="10"/>
        <v>#REF!</v>
      </c>
      <c r="K42" s="12" t="e">
        <f t="shared" si="5"/>
        <v>#REF!</v>
      </c>
      <c r="L42" s="49" t="e">
        <f t="shared" si="6"/>
        <v>#REF!</v>
      </c>
      <c r="M42" s="12" t="e">
        <f t="shared" si="7"/>
        <v>#REF!</v>
      </c>
      <c r="N42" s="49" t="e">
        <f t="shared" si="8"/>
        <v>#REF!</v>
      </c>
      <c r="Q42" s="14" t="e">
        <f t="shared" si="9"/>
        <v>#REF!</v>
      </c>
      <c r="R42" s="29" t="e">
        <f>B42*#REF!</f>
        <v>#REF!</v>
      </c>
      <c r="S42" s="16" t="e">
        <f>C42*#REF!</f>
        <v>#REF!</v>
      </c>
      <c r="T42" s="15" t="e">
        <f>E42*#REF!</f>
        <v>#REF!</v>
      </c>
      <c r="U42" s="50" t="e">
        <f>F42*#REF!</f>
        <v>#REF!</v>
      </c>
      <c r="V42" s="15" t="e">
        <f>G42*#REF!</f>
        <v>#REF!</v>
      </c>
      <c r="W42" s="50" t="e">
        <f>H42*#REF!</f>
        <v>#REF!</v>
      </c>
      <c r="X42" s="15" t="e">
        <f>I42*#REF!</f>
        <v>#REF!</v>
      </c>
      <c r="Y42" s="50" t="e">
        <f>J42*#REF!</f>
        <v>#REF!</v>
      </c>
      <c r="Z42" s="15" t="e">
        <f>K42*#REF!</f>
        <v>#REF!</v>
      </c>
      <c r="AA42" s="50" t="e">
        <f>L42*#REF!</f>
        <v>#REF!</v>
      </c>
    </row>
    <row r="43" spans="1:27" ht="13.5" thickBot="1" x14ac:dyDescent="0.25">
      <c r="A43" s="11" t="e">
        <f>#REF!</f>
        <v>#REF!</v>
      </c>
      <c r="B43" s="11" t="e">
        <f>#REF!</f>
        <v>#REF!</v>
      </c>
      <c r="C43" s="11" t="e">
        <f>#REF!</f>
        <v>#REF!</v>
      </c>
      <c r="D43" s="11" t="e">
        <f>#REF!</f>
        <v>#REF!</v>
      </c>
      <c r="E43" s="12" t="e">
        <f t="shared" si="1"/>
        <v>#REF!</v>
      </c>
      <c r="F43" s="49" t="e">
        <f t="shared" si="2"/>
        <v>#REF!</v>
      </c>
      <c r="G43" s="12" t="e">
        <f t="shared" si="3"/>
        <v>#REF!</v>
      </c>
      <c r="H43" s="49" t="e">
        <f t="shared" si="4"/>
        <v>#REF!</v>
      </c>
      <c r="I43" s="12" t="e">
        <f t="shared" si="10"/>
        <v>#REF!</v>
      </c>
      <c r="J43" s="49" t="e">
        <f t="shared" si="10"/>
        <v>#REF!</v>
      </c>
      <c r="K43" s="12" t="e">
        <f t="shared" si="5"/>
        <v>#REF!</v>
      </c>
      <c r="L43" s="49" t="e">
        <f t="shared" si="6"/>
        <v>#REF!</v>
      </c>
      <c r="M43" s="12" t="e">
        <f t="shared" si="7"/>
        <v>#REF!</v>
      </c>
      <c r="N43" s="49" t="e">
        <f t="shared" si="8"/>
        <v>#REF!</v>
      </c>
      <c r="P43" s="247"/>
      <c r="Q43" s="63" t="e">
        <f t="shared" si="9"/>
        <v>#REF!</v>
      </c>
      <c r="R43" s="31" t="e">
        <f>B43*#REF!</f>
        <v>#REF!</v>
      </c>
      <c r="S43" s="64" t="e">
        <f>C43*#REF!</f>
        <v>#REF!</v>
      </c>
      <c r="T43" s="15" t="e">
        <f>E43*#REF!</f>
        <v>#REF!</v>
      </c>
      <c r="U43" s="50" t="e">
        <f>F43*#REF!</f>
        <v>#REF!</v>
      </c>
      <c r="V43" s="65" t="e">
        <f>G43*#REF!</f>
        <v>#REF!</v>
      </c>
      <c r="W43" s="66" t="e">
        <f>H43*#REF!</f>
        <v>#REF!</v>
      </c>
      <c r="X43" s="65" t="e">
        <f>I43*#REF!</f>
        <v>#REF!</v>
      </c>
      <c r="Y43" s="66" t="e">
        <f>J43*#REF!</f>
        <v>#REF!</v>
      </c>
      <c r="Z43" s="65" t="e">
        <f>K43*#REF!</f>
        <v>#REF!</v>
      </c>
      <c r="AA43" s="66" t="e">
        <f>L43*#REF!</f>
        <v>#REF!</v>
      </c>
    </row>
    <row r="44" spans="1:27" ht="70.5" customHeight="1" thickBot="1" x14ac:dyDescent="0.25">
      <c r="A44" s="11" t="e">
        <f>#REF!</f>
        <v>#REF!</v>
      </c>
      <c r="B44" s="11" t="e">
        <f>#REF!</f>
        <v>#REF!</v>
      </c>
      <c r="C44" s="11" t="e">
        <f>#REF!</f>
        <v>#REF!</v>
      </c>
      <c r="D44" s="11" t="e">
        <f>#REF!</f>
        <v>#REF!</v>
      </c>
      <c r="E44" s="12" t="e">
        <f t="shared" si="1"/>
        <v>#REF!</v>
      </c>
      <c r="F44" s="49" t="e">
        <f t="shared" si="2"/>
        <v>#REF!</v>
      </c>
      <c r="G44" s="12" t="e">
        <f t="shared" si="3"/>
        <v>#REF!</v>
      </c>
      <c r="H44" s="49" t="e">
        <f t="shared" si="4"/>
        <v>#REF!</v>
      </c>
      <c r="I44" s="12" t="e">
        <f t="shared" si="10"/>
        <v>#REF!</v>
      </c>
      <c r="J44" s="49" t="e">
        <f t="shared" si="10"/>
        <v>#REF!</v>
      </c>
      <c r="K44" s="12" t="e">
        <f t="shared" si="5"/>
        <v>#REF!</v>
      </c>
      <c r="L44" s="49" t="e">
        <f t="shared" si="6"/>
        <v>#REF!</v>
      </c>
      <c r="M44" s="12" t="e">
        <f t="shared" si="7"/>
        <v>#REF!</v>
      </c>
      <c r="N44" s="49" t="e">
        <f t="shared" si="8"/>
        <v>#REF!</v>
      </c>
      <c r="P44" s="94"/>
      <c r="Q44" s="14" t="e">
        <f t="shared" si="9"/>
        <v>#REF!</v>
      </c>
      <c r="R44" s="32" t="e">
        <f>B44*#REF!</f>
        <v>#REF!</v>
      </c>
      <c r="S44" s="62" t="e">
        <f>C44*#REF!</f>
        <v>#REF!</v>
      </c>
      <c r="T44" s="15" t="e">
        <f>E44*#REF!</f>
        <v>#REF!</v>
      </c>
      <c r="U44" s="50" t="e">
        <f>F44*#REF!</f>
        <v>#REF!</v>
      </c>
      <c r="V44" s="15" t="e">
        <f>G44*#REF!</f>
        <v>#REF!</v>
      </c>
      <c r="W44" s="50" t="e">
        <f>H44*#REF!</f>
        <v>#REF!</v>
      </c>
      <c r="X44" s="15" t="e">
        <f>I44*#REF!</f>
        <v>#REF!</v>
      </c>
      <c r="Y44" s="50" t="e">
        <f>J44*#REF!</f>
        <v>#REF!</v>
      </c>
      <c r="Z44" s="15" t="e">
        <f>K44*#REF!</f>
        <v>#REF!</v>
      </c>
      <c r="AA44" s="50" t="e">
        <f>L44*#REF!</f>
        <v>#REF!</v>
      </c>
    </row>
    <row r="45" spans="1:27" s="21" customFormat="1" ht="70.5" customHeight="1" thickBot="1" x14ac:dyDescent="0.25">
      <c r="A45" s="11" t="e">
        <f>#REF!</f>
        <v>#REF!</v>
      </c>
      <c r="B45" s="11" t="e">
        <f>#REF!</f>
        <v>#REF!</v>
      </c>
      <c r="C45" s="11" t="e">
        <f>#REF!</f>
        <v>#REF!</v>
      </c>
      <c r="D45" s="11" t="e">
        <f>#REF!</f>
        <v>#REF!</v>
      </c>
      <c r="E45" s="12" t="e">
        <f t="shared" si="1"/>
        <v>#REF!</v>
      </c>
      <c r="F45" s="49" t="e">
        <f t="shared" si="2"/>
        <v>#REF!</v>
      </c>
      <c r="G45" s="12" t="e">
        <f t="shared" si="3"/>
        <v>#REF!</v>
      </c>
      <c r="H45" s="49" t="e">
        <f t="shared" si="4"/>
        <v>#REF!</v>
      </c>
      <c r="I45" s="12" t="e">
        <f t="shared" si="10"/>
        <v>#REF!</v>
      </c>
      <c r="J45" s="49" t="e">
        <f t="shared" si="10"/>
        <v>#REF!</v>
      </c>
      <c r="K45" s="12" t="e">
        <f t="shared" si="5"/>
        <v>#REF!</v>
      </c>
      <c r="L45" s="49" t="e">
        <f t="shared" si="6"/>
        <v>#REF!</v>
      </c>
      <c r="M45" s="12" t="e">
        <f t="shared" si="7"/>
        <v>#REF!</v>
      </c>
      <c r="N45" s="49" t="e">
        <f t="shared" si="8"/>
        <v>#REF!</v>
      </c>
      <c r="P45" s="245"/>
      <c r="Q45" s="63" t="e">
        <f t="shared" si="9"/>
        <v>#REF!</v>
      </c>
      <c r="R45" s="31" t="e">
        <f>B45*#REF!</f>
        <v>#REF!</v>
      </c>
      <c r="S45" s="64" t="e">
        <f>C45*#REF!</f>
        <v>#REF!</v>
      </c>
      <c r="T45" s="15" t="e">
        <f>E45*#REF!</f>
        <v>#REF!</v>
      </c>
      <c r="U45" s="50" t="e">
        <f>F45*#REF!</f>
        <v>#REF!</v>
      </c>
      <c r="V45" s="65" t="e">
        <f>G45*#REF!</f>
        <v>#REF!</v>
      </c>
      <c r="W45" s="66" t="e">
        <f>H45*#REF!</f>
        <v>#REF!</v>
      </c>
      <c r="X45" s="65" t="e">
        <f>I45*#REF!</f>
        <v>#REF!</v>
      </c>
      <c r="Y45" s="66" t="e">
        <f>J45*#REF!</f>
        <v>#REF!</v>
      </c>
      <c r="Z45" s="65" t="e">
        <f>K45*#REF!</f>
        <v>#REF!</v>
      </c>
      <c r="AA45" s="66" t="e">
        <f>L45*#REF!</f>
        <v>#REF!</v>
      </c>
    </row>
    <row r="46" spans="1:27" ht="13.5" thickBot="1" x14ac:dyDescent="0.25">
      <c r="A46" s="11" t="e">
        <f>#REF!</f>
        <v>#REF!</v>
      </c>
      <c r="B46" s="11" t="e">
        <f>#REF!</f>
        <v>#REF!</v>
      </c>
      <c r="C46" s="11" t="e">
        <f>#REF!</f>
        <v>#REF!</v>
      </c>
      <c r="D46" s="11" t="e">
        <f>#REF!</f>
        <v>#REF!</v>
      </c>
      <c r="E46" s="12" t="e">
        <f t="shared" si="1"/>
        <v>#REF!</v>
      </c>
      <c r="F46" s="49" t="e">
        <f t="shared" si="2"/>
        <v>#REF!</v>
      </c>
      <c r="G46" s="12" t="e">
        <f t="shared" si="3"/>
        <v>#REF!</v>
      </c>
      <c r="H46" s="49" t="e">
        <f t="shared" si="4"/>
        <v>#REF!</v>
      </c>
      <c r="I46" s="12" t="e">
        <f t="shared" si="10"/>
        <v>#REF!</v>
      </c>
      <c r="J46" s="49" t="e">
        <f t="shared" si="10"/>
        <v>#REF!</v>
      </c>
      <c r="K46" s="12" t="e">
        <f t="shared" si="5"/>
        <v>#REF!</v>
      </c>
      <c r="L46" s="49" t="e">
        <f t="shared" si="6"/>
        <v>#REF!</v>
      </c>
      <c r="M46" s="12" t="e">
        <f t="shared" si="7"/>
        <v>#REF!</v>
      </c>
      <c r="N46" s="49" t="e">
        <f t="shared" si="8"/>
        <v>#REF!</v>
      </c>
      <c r="P46" s="94"/>
      <c r="Q46" s="14" t="e">
        <f t="shared" si="9"/>
        <v>#REF!</v>
      </c>
      <c r="R46" s="32" t="e">
        <f>B46*#REF!</f>
        <v>#REF!</v>
      </c>
      <c r="S46" s="62" t="e">
        <f>C46*#REF!</f>
        <v>#REF!</v>
      </c>
      <c r="T46" s="15" t="e">
        <f>E46*#REF!</f>
        <v>#REF!</v>
      </c>
      <c r="U46" s="50" t="e">
        <f>F46*#REF!</f>
        <v>#REF!</v>
      </c>
      <c r="V46" s="15" t="e">
        <f>G46*#REF!</f>
        <v>#REF!</v>
      </c>
      <c r="W46" s="50" t="e">
        <f>H46*#REF!</f>
        <v>#REF!</v>
      </c>
      <c r="X46" s="15" t="e">
        <f>I46*#REF!</f>
        <v>#REF!</v>
      </c>
      <c r="Y46" s="50" t="e">
        <f>J46*#REF!</f>
        <v>#REF!</v>
      </c>
      <c r="Z46" s="15" t="e">
        <f>K46*#REF!</f>
        <v>#REF!</v>
      </c>
      <c r="AA46" s="50" t="e">
        <f>L46*#REF!</f>
        <v>#REF!</v>
      </c>
    </row>
    <row r="47" spans="1:27" s="21" customFormat="1" ht="13.5" thickBot="1" x14ac:dyDescent="0.25">
      <c r="A47" s="11" t="e">
        <f>#REF!</f>
        <v>#REF!</v>
      </c>
      <c r="B47" s="11" t="e">
        <f>#REF!</f>
        <v>#REF!</v>
      </c>
      <c r="C47" s="11" t="e">
        <f>#REF!</f>
        <v>#REF!</v>
      </c>
      <c r="D47" s="11" t="e">
        <f>#REF!</f>
        <v>#REF!</v>
      </c>
      <c r="E47" s="12" t="e">
        <f t="shared" si="1"/>
        <v>#REF!</v>
      </c>
      <c r="F47" s="49" t="e">
        <f t="shared" si="2"/>
        <v>#REF!</v>
      </c>
      <c r="G47" s="12" t="e">
        <f t="shared" si="3"/>
        <v>#REF!</v>
      </c>
      <c r="H47" s="49" t="e">
        <f t="shared" si="4"/>
        <v>#REF!</v>
      </c>
      <c r="I47" s="12" t="e">
        <f t="shared" si="10"/>
        <v>#REF!</v>
      </c>
      <c r="J47" s="49" t="e">
        <f t="shared" si="10"/>
        <v>#REF!</v>
      </c>
      <c r="K47" s="12" t="e">
        <f t="shared" si="5"/>
        <v>#REF!</v>
      </c>
      <c r="L47" s="49" t="e">
        <f t="shared" si="6"/>
        <v>#REF!</v>
      </c>
      <c r="M47" s="12" t="e">
        <f t="shared" si="7"/>
        <v>#REF!</v>
      </c>
      <c r="N47" s="49" t="e">
        <f t="shared" si="8"/>
        <v>#REF!</v>
      </c>
      <c r="P47" s="244"/>
      <c r="Q47" s="14" t="e">
        <f t="shared" si="9"/>
        <v>#REF!</v>
      </c>
      <c r="R47" s="28" t="e">
        <f>B47*#REF!</f>
        <v>#REF!</v>
      </c>
      <c r="S47" s="16" t="e">
        <f>C47*#REF!</f>
        <v>#REF!</v>
      </c>
      <c r="T47" s="15" t="e">
        <f>E47*#REF!</f>
        <v>#REF!</v>
      </c>
      <c r="U47" s="50" t="e">
        <f>F47*#REF!</f>
        <v>#REF!</v>
      </c>
      <c r="V47" s="15" t="e">
        <f>G47*#REF!</f>
        <v>#REF!</v>
      </c>
      <c r="W47" s="50" t="e">
        <f>H47*#REF!</f>
        <v>#REF!</v>
      </c>
      <c r="X47" s="15" t="e">
        <f>I47*#REF!</f>
        <v>#REF!</v>
      </c>
      <c r="Y47" s="50" t="e">
        <f>J47*#REF!</f>
        <v>#REF!</v>
      </c>
      <c r="Z47" s="15" t="e">
        <f>K47*#REF!</f>
        <v>#REF!</v>
      </c>
      <c r="AA47" s="50" t="e">
        <f>L47*#REF!</f>
        <v>#REF!</v>
      </c>
    </row>
    <row r="48" spans="1:27" ht="13.5" thickBot="1" x14ac:dyDescent="0.25">
      <c r="A48" s="11" t="e">
        <f>#REF!</f>
        <v>#REF!</v>
      </c>
      <c r="B48" s="11" t="e">
        <f>#REF!</f>
        <v>#REF!</v>
      </c>
      <c r="C48" s="11" t="e">
        <f>#REF!</f>
        <v>#REF!</v>
      </c>
      <c r="D48" s="11" t="e">
        <f>#REF!</f>
        <v>#REF!</v>
      </c>
      <c r="E48" s="12" t="e">
        <f t="shared" si="1"/>
        <v>#REF!</v>
      </c>
      <c r="F48" s="49" t="e">
        <f t="shared" si="2"/>
        <v>#REF!</v>
      </c>
      <c r="G48" s="12" t="e">
        <f t="shared" si="3"/>
        <v>#REF!</v>
      </c>
      <c r="H48" s="49" t="e">
        <f t="shared" si="4"/>
        <v>#REF!</v>
      </c>
      <c r="I48" s="12" t="e">
        <f t="shared" si="10"/>
        <v>#REF!</v>
      </c>
      <c r="J48" s="49" t="e">
        <f t="shared" si="10"/>
        <v>#REF!</v>
      </c>
      <c r="K48" s="12" t="e">
        <f t="shared" si="5"/>
        <v>#REF!</v>
      </c>
      <c r="L48" s="49" t="e">
        <f t="shared" si="6"/>
        <v>#REF!</v>
      </c>
      <c r="M48" s="12" t="e">
        <f t="shared" si="7"/>
        <v>#REF!</v>
      </c>
      <c r="N48" s="49" t="e">
        <f t="shared" si="8"/>
        <v>#REF!</v>
      </c>
      <c r="Q48" s="14" t="e">
        <f t="shared" si="9"/>
        <v>#REF!</v>
      </c>
      <c r="R48" s="28" t="e">
        <f>B48*#REF!</f>
        <v>#REF!</v>
      </c>
      <c r="S48" s="16" t="e">
        <f>C48*#REF!</f>
        <v>#REF!</v>
      </c>
      <c r="T48" s="15" t="e">
        <f>E48*#REF!</f>
        <v>#REF!</v>
      </c>
      <c r="U48" s="50" t="e">
        <f>F48*#REF!</f>
        <v>#REF!</v>
      </c>
      <c r="V48" s="15" t="e">
        <f>G48*#REF!</f>
        <v>#REF!</v>
      </c>
      <c r="W48" s="50" t="e">
        <f>H48*#REF!</f>
        <v>#REF!</v>
      </c>
      <c r="X48" s="15" t="e">
        <f>I48*#REF!</f>
        <v>#REF!</v>
      </c>
      <c r="Y48" s="50" t="e">
        <f>J48*#REF!</f>
        <v>#REF!</v>
      </c>
      <c r="Z48" s="15" t="e">
        <f>K48*#REF!</f>
        <v>#REF!</v>
      </c>
      <c r="AA48" s="50" t="e">
        <f>L48*#REF!</f>
        <v>#REF!</v>
      </c>
    </row>
    <row r="49" spans="1:27" s="21" customFormat="1" ht="13.5" thickBot="1" x14ac:dyDescent="0.25">
      <c r="A49" s="11" t="e">
        <f>#REF!</f>
        <v>#REF!</v>
      </c>
      <c r="B49" s="11" t="e">
        <f>#REF!</f>
        <v>#REF!</v>
      </c>
      <c r="C49" s="11" t="e">
        <f>#REF!</f>
        <v>#REF!</v>
      </c>
      <c r="D49" s="11" t="e">
        <f>#REF!</f>
        <v>#REF!</v>
      </c>
      <c r="E49" s="12" t="e">
        <f t="shared" si="1"/>
        <v>#REF!</v>
      </c>
      <c r="F49" s="49" t="e">
        <f t="shared" si="2"/>
        <v>#REF!</v>
      </c>
      <c r="G49" s="12" t="e">
        <f t="shared" si="3"/>
        <v>#REF!</v>
      </c>
      <c r="H49" s="49" t="e">
        <f t="shared" si="4"/>
        <v>#REF!</v>
      </c>
      <c r="I49" s="12" t="e">
        <f t="shared" si="10"/>
        <v>#REF!</v>
      </c>
      <c r="J49" s="49" t="e">
        <f t="shared" si="10"/>
        <v>#REF!</v>
      </c>
      <c r="K49" s="12" t="e">
        <f t="shared" si="5"/>
        <v>#REF!</v>
      </c>
      <c r="L49" s="49" t="e">
        <f t="shared" si="6"/>
        <v>#REF!</v>
      </c>
      <c r="M49" s="12" t="e">
        <f t="shared" si="7"/>
        <v>#REF!</v>
      </c>
      <c r="N49" s="49" t="e">
        <f t="shared" si="8"/>
        <v>#REF!</v>
      </c>
      <c r="P49" s="244"/>
      <c r="Q49" s="14" t="e">
        <f t="shared" si="9"/>
        <v>#REF!</v>
      </c>
      <c r="R49" s="25" t="e">
        <f>B49*#REF!</f>
        <v>#REF!</v>
      </c>
      <c r="S49" s="16" t="e">
        <f>C49*#REF!</f>
        <v>#REF!</v>
      </c>
      <c r="T49" s="15" t="e">
        <f>E49*#REF!</f>
        <v>#REF!</v>
      </c>
      <c r="U49" s="50" t="e">
        <f>F49*#REF!</f>
        <v>#REF!</v>
      </c>
      <c r="V49" s="15" t="e">
        <f>G49*#REF!</f>
        <v>#REF!</v>
      </c>
      <c r="W49" s="50" t="e">
        <f>H49*#REF!</f>
        <v>#REF!</v>
      </c>
      <c r="X49" s="15" t="e">
        <f>I49*#REF!</f>
        <v>#REF!</v>
      </c>
      <c r="Y49" s="50" t="e">
        <f>J49*#REF!</f>
        <v>#REF!</v>
      </c>
      <c r="Z49" s="15" t="e">
        <f>K49*#REF!</f>
        <v>#REF!</v>
      </c>
      <c r="AA49" s="50" t="e">
        <f>L49*#REF!</f>
        <v>#REF!</v>
      </c>
    </row>
    <row r="50" spans="1:27" ht="13.5" thickBot="1" x14ac:dyDescent="0.25">
      <c r="A50" s="11" t="e">
        <f>#REF!</f>
        <v>#REF!</v>
      </c>
      <c r="B50" s="11" t="e">
        <f>#REF!</f>
        <v>#REF!</v>
      </c>
      <c r="C50" s="11" t="e">
        <f>#REF!</f>
        <v>#REF!</v>
      </c>
      <c r="D50" s="11" t="e">
        <f>#REF!</f>
        <v>#REF!</v>
      </c>
      <c r="E50" s="12" t="e">
        <f t="shared" si="1"/>
        <v>#REF!</v>
      </c>
      <c r="F50" s="49" t="e">
        <f t="shared" si="2"/>
        <v>#REF!</v>
      </c>
      <c r="G50" s="12" t="e">
        <f t="shared" si="3"/>
        <v>#REF!</v>
      </c>
      <c r="H50" s="49" t="e">
        <f t="shared" si="4"/>
        <v>#REF!</v>
      </c>
      <c r="I50" s="12" t="e">
        <f t="shared" si="10"/>
        <v>#REF!</v>
      </c>
      <c r="J50" s="49" t="e">
        <f t="shared" si="10"/>
        <v>#REF!</v>
      </c>
      <c r="K50" s="12" t="e">
        <f t="shared" si="5"/>
        <v>#REF!</v>
      </c>
      <c r="L50" s="49" t="e">
        <f t="shared" si="6"/>
        <v>#REF!</v>
      </c>
      <c r="M50" s="12" t="e">
        <f t="shared" si="7"/>
        <v>#REF!</v>
      </c>
      <c r="N50" s="49" t="e">
        <f t="shared" si="8"/>
        <v>#REF!</v>
      </c>
      <c r="Q50" s="14" t="e">
        <f t="shared" si="9"/>
        <v>#REF!</v>
      </c>
      <c r="R50" s="25" t="e">
        <f>B50*#REF!</f>
        <v>#REF!</v>
      </c>
      <c r="S50" s="16" t="e">
        <f>C50*#REF!</f>
        <v>#REF!</v>
      </c>
      <c r="T50" s="15" t="e">
        <f>E50*#REF!</f>
        <v>#REF!</v>
      </c>
      <c r="U50" s="50" t="e">
        <f>F50*#REF!</f>
        <v>#REF!</v>
      </c>
      <c r="V50" s="15" t="e">
        <f>G50*#REF!</f>
        <v>#REF!</v>
      </c>
      <c r="W50" s="50" t="e">
        <f>H50*#REF!</f>
        <v>#REF!</v>
      </c>
      <c r="X50" s="15" t="e">
        <f>I50*#REF!</f>
        <v>#REF!</v>
      </c>
      <c r="Y50" s="50" t="e">
        <f>J50*#REF!</f>
        <v>#REF!</v>
      </c>
      <c r="Z50" s="15" t="e">
        <f>K50*#REF!</f>
        <v>#REF!</v>
      </c>
      <c r="AA50" s="50" t="e">
        <f>L50*#REF!</f>
        <v>#REF!</v>
      </c>
    </row>
    <row r="51" spans="1:27" ht="13.5" thickBot="1" x14ac:dyDescent="0.25">
      <c r="A51" s="11" t="e">
        <f>#REF!</f>
        <v>#REF!</v>
      </c>
      <c r="B51" s="11" t="e">
        <f>#REF!</f>
        <v>#REF!</v>
      </c>
      <c r="C51" s="11" t="e">
        <f>#REF!</f>
        <v>#REF!</v>
      </c>
      <c r="D51" s="11" t="e">
        <f>#REF!</f>
        <v>#REF!</v>
      </c>
      <c r="E51" s="12" t="e">
        <f t="shared" si="1"/>
        <v>#REF!</v>
      </c>
      <c r="F51" s="49" t="e">
        <f t="shared" si="2"/>
        <v>#REF!</v>
      </c>
      <c r="G51" s="12" t="e">
        <f t="shared" si="3"/>
        <v>#REF!</v>
      </c>
      <c r="H51" s="49" t="e">
        <f t="shared" si="4"/>
        <v>#REF!</v>
      </c>
      <c r="I51" s="12" t="e">
        <f t="shared" si="10"/>
        <v>#REF!</v>
      </c>
      <c r="J51" s="49" t="e">
        <f t="shared" si="10"/>
        <v>#REF!</v>
      </c>
      <c r="K51" s="12" t="e">
        <f t="shared" si="5"/>
        <v>#REF!</v>
      </c>
      <c r="L51" s="49" t="e">
        <f t="shared" si="6"/>
        <v>#REF!</v>
      </c>
      <c r="M51" s="12" t="e">
        <f t="shared" si="7"/>
        <v>#REF!</v>
      </c>
      <c r="N51" s="49" t="e">
        <f t="shared" si="8"/>
        <v>#REF!</v>
      </c>
      <c r="Q51" s="14" t="e">
        <f t="shared" si="9"/>
        <v>#REF!</v>
      </c>
      <c r="R51" s="25" t="e">
        <f>B51*#REF!</f>
        <v>#REF!</v>
      </c>
      <c r="S51" s="16" t="e">
        <f>C51*#REF!</f>
        <v>#REF!</v>
      </c>
      <c r="T51" s="15" t="e">
        <f>E51*#REF!</f>
        <v>#REF!</v>
      </c>
      <c r="U51" s="50" t="e">
        <f>F51*#REF!</f>
        <v>#REF!</v>
      </c>
      <c r="V51" s="15" t="e">
        <f>G51*#REF!</f>
        <v>#REF!</v>
      </c>
      <c r="W51" s="50" t="e">
        <f>H51*#REF!</f>
        <v>#REF!</v>
      </c>
      <c r="X51" s="15" t="e">
        <f>I51*#REF!</f>
        <v>#REF!</v>
      </c>
      <c r="Y51" s="50" t="e">
        <f>J51*#REF!</f>
        <v>#REF!</v>
      </c>
      <c r="Z51" s="15" t="e">
        <f>K51*#REF!</f>
        <v>#REF!</v>
      </c>
      <c r="AA51" s="50" t="e">
        <f>L51*#REF!</f>
        <v>#REF!</v>
      </c>
    </row>
    <row r="52" spans="1:27" ht="13.5" thickBot="1" x14ac:dyDescent="0.25">
      <c r="A52" s="11" t="e">
        <f>#REF!</f>
        <v>#REF!</v>
      </c>
      <c r="B52" s="11" t="e">
        <f>#REF!</f>
        <v>#REF!</v>
      </c>
      <c r="C52" s="11" t="e">
        <f>#REF!</f>
        <v>#REF!</v>
      </c>
      <c r="D52" s="11" t="e">
        <f>#REF!</f>
        <v>#REF!</v>
      </c>
      <c r="E52" s="12" t="e">
        <f t="shared" si="1"/>
        <v>#REF!</v>
      </c>
      <c r="F52" s="49" t="e">
        <f t="shared" si="2"/>
        <v>#REF!</v>
      </c>
      <c r="G52" s="12" t="e">
        <f t="shared" si="3"/>
        <v>#REF!</v>
      </c>
      <c r="H52" s="49" t="e">
        <f t="shared" si="4"/>
        <v>#REF!</v>
      </c>
      <c r="I52" s="12" t="e">
        <f t="shared" si="10"/>
        <v>#REF!</v>
      </c>
      <c r="J52" s="49" t="e">
        <f t="shared" si="10"/>
        <v>#REF!</v>
      </c>
      <c r="K52" s="12" t="e">
        <f t="shared" si="5"/>
        <v>#REF!</v>
      </c>
      <c r="L52" s="49" t="e">
        <f t="shared" si="6"/>
        <v>#REF!</v>
      </c>
      <c r="M52" s="12" t="e">
        <f t="shared" si="7"/>
        <v>#REF!</v>
      </c>
      <c r="N52" s="49" t="e">
        <f t="shared" si="8"/>
        <v>#REF!</v>
      </c>
      <c r="Q52" s="14" t="e">
        <f t="shared" si="9"/>
        <v>#REF!</v>
      </c>
      <c r="R52" s="25" t="e">
        <f>B52*#REF!</f>
        <v>#REF!</v>
      </c>
      <c r="S52" s="16" t="e">
        <f>C52*#REF!</f>
        <v>#REF!</v>
      </c>
      <c r="T52" s="15" t="e">
        <f>E52*#REF!</f>
        <v>#REF!</v>
      </c>
      <c r="U52" s="50" t="e">
        <f>F52*#REF!</f>
        <v>#REF!</v>
      </c>
      <c r="V52" s="15" t="e">
        <f>G52*#REF!</f>
        <v>#REF!</v>
      </c>
      <c r="W52" s="50" t="e">
        <f>H52*#REF!</f>
        <v>#REF!</v>
      </c>
      <c r="X52" s="15" t="e">
        <f>I52*#REF!</f>
        <v>#REF!</v>
      </c>
      <c r="Y52" s="50" t="e">
        <f>J52*#REF!</f>
        <v>#REF!</v>
      </c>
      <c r="Z52" s="15" t="e">
        <f>K52*#REF!</f>
        <v>#REF!</v>
      </c>
      <c r="AA52" s="50" t="e">
        <f>L52*#REF!</f>
        <v>#REF!</v>
      </c>
    </row>
    <row r="53" spans="1:27" s="21" customFormat="1" ht="13.5" thickBot="1" x14ac:dyDescent="0.25">
      <c r="A53" s="11" t="e">
        <f>#REF!</f>
        <v>#REF!</v>
      </c>
      <c r="B53" s="11" t="e">
        <f>#REF!</f>
        <v>#REF!</v>
      </c>
      <c r="C53" s="11" t="e">
        <f>#REF!</f>
        <v>#REF!</v>
      </c>
      <c r="D53" s="11" t="e">
        <f>#REF!</f>
        <v>#REF!</v>
      </c>
      <c r="E53" s="12" t="e">
        <f t="shared" si="1"/>
        <v>#REF!</v>
      </c>
      <c r="F53" s="49" t="e">
        <f t="shared" si="2"/>
        <v>#REF!</v>
      </c>
      <c r="G53" s="12" t="e">
        <f t="shared" si="3"/>
        <v>#REF!</v>
      </c>
      <c r="H53" s="49" t="e">
        <f t="shared" si="4"/>
        <v>#REF!</v>
      </c>
      <c r="I53" s="12" t="e">
        <f t="shared" si="10"/>
        <v>#REF!</v>
      </c>
      <c r="J53" s="49" t="e">
        <f t="shared" si="10"/>
        <v>#REF!</v>
      </c>
      <c r="K53" s="12" t="e">
        <f t="shared" si="5"/>
        <v>#REF!</v>
      </c>
      <c r="L53" s="49" t="e">
        <f t="shared" si="6"/>
        <v>#REF!</v>
      </c>
      <c r="M53" s="12" t="e">
        <f t="shared" si="7"/>
        <v>#REF!</v>
      </c>
      <c r="N53" s="49" t="e">
        <f t="shared" si="8"/>
        <v>#REF!</v>
      </c>
      <c r="P53" s="244"/>
      <c r="Q53" s="14" t="e">
        <f t="shared" si="9"/>
        <v>#REF!</v>
      </c>
      <c r="R53" s="25" t="e">
        <f>B53*#REF!</f>
        <v>#REF!</v>
      </c>
      <c r="S53" s="16" t="e">
        <f>C53*#REF!</f>
        <v>#REF!</v>
      </c>
      <c r="T53" s="15" t="e">
        <f>E53*#REF!</f>
        <v>#REF!</v>
      </c>
      <c r="U53" s="50" t="e">
        <f>F53*#REF!</f>
        <v>#REF!</v>
      </c>
      <c r="V53" s="15" t="e">
        <f>G53*#REF!</f>
        <v>#REF!</v>
      </c>
      <c r="W53" s="50" t="e">
        <f>H53*#REF!</f>
        <v>#REF!</v>
      </c>
      <c r="X53" s="15" t="e">
        <f>I53*#REF!</f>
        <v>#REF!</v>
      </c>
      <c r="Y53" s="50" t="e">
        <f>J53*#REF!</f>
        <v>#REF!</v>
      </c>
      <c r="Z53" s="15" t="e">
        <f>K53*#REF!</f>
        <v>#REF!</v>
      </c>
      <c r="AA53" s="50" t="e">
        <f>L53*#REF!</f>
        <v>#REF!</v>
      </c>
    </row>
    <row r="54" spans="1:27" ht="13.5" thickBot="1" x14ac:dyDescent="0.25">
      <c r="A54" s="11" t="e">
        <f>#REF!</f>
        <v>#REF!</v>
      </c>
      <c r="B54" s="11" t="e">
        <f>#REF!</f>
        <v>#REF!</v>
      </c>
      <c r="C54" s="11" t="e">
        <f>#REF!</f>
        <v>#REF!</v>
      </c>
      <c r="D54" s="11" t="e">
        <f>#REF!</f>
        <v>#REF!</v>
      </c>
      <c r="E54" s="12" t="e">
        <f t="shared" si="1"/>
        <v>#REF!</v>
      </c>
      <c r="F54" s="49" t="e">
        <f t="shared" si="2"/>
        <v>#REF!</v>
      </c>
      <c r="G54" s="12" t="e">
        <f t="shared" si="3"/>
        <v>#REF!</v>
      </c>
      <c r="H54" s="49" t="e">
        <f t="shared" si="4"/>
        <v>#REF!</v>
      </c>
      <c r="I54" s="12" t="e">
        <f t="shared" si="10"/>
        <v>#REF!</v>
      </c>
      <c r="J54" s="49" t="e">
        <f t="shared" si="10"/>
        <v>#REF!</v>
      </c>
      <c r="K54" s="12" t="e">
        <f t="shared" si="5"/>
        <v>#REF!</v>
      </c>
      <c r="L54" s="49" t="e">
        <f t="shared" si="6"/>
        <v>#REF!</v>
      </c>
      <c r="M54" s="12" t="e">
        <f t="shared" si="7"/>
        <v>#REF!</v>
      </c>
      <c r="N54" s="49" t="e">
        <f t="shared" si="8"/>
        <v>#REF!</v>
      </c>
      <c r="Q54" s="14" t="e">
        <f t="shared" si="9"/>
        <v>#REF!</v>
      </c>
      <c r="R54" s="25" t="e">
        <f>B54*#REF!</f>
        <v>#REF!</v>
      </c>
      <c r="S54" s="16" t="e">
        <f>C54*#REF!</f>
        <v>#REF!</v>
      </c>
      <c r="T54" s="15" t="e">
        <f>E54*#REF!</f>
        <v>#REF!</v>
      </c>
      <c r="U54" s="50" t="e">
        <f>F54*#REF!</f>
        <v>#REF!</v>
      </c>
      <c r="V54" s="15" t="e">
        <f>G54*#REF!</f>
        <v>#REF!</v>
      </c>
      <c r="W54" s="50" t="e">
        <f>H54*#REF!</f>
        <v>#REF!</v>
      </c>
      <c r="X54" s="15" t="e">
        <f>I54*#REF!</f>
        <v>#REF!</v>
      </c>
      <c r="Y54" s="50" t="e">
        <f>J54*#REF!</f>
        <v>#REF!</v>
      </c>
      <c r="Z54" s="15" t="e">
        <f>K54*#REF!</f>
        <v>#REF!</v>
      </c>
      <c r="AA54" s="50" t="e">
        <f>L54*#REF!</f>
        <v>#REF!</v>
      </c>
    </row>
    <row r="55" spans="1:27" ht="13.5" thickBot="1" x14ac:dyDescent="0.25">
      <c r="A55" s="11" t="e">
        <f>#REF!</f>
        <v>#REF!</v>
      </c>
      <c r="B55" s="11" t="e">
        <f>#REF!</f>
        <v>#REF!</v>
      </c>
      <c r="C55" s="11" t="e">
        <f>#REF!</f>
        <v>#REF!</v>
      </c>
      <c r="D55" s="11" t="e">
        <f>#REF!</f>
        <v>#REF!</v>
      </c>
      <c r="E55" s="12" t="e">
        <f t="shared" si="1"/>
        <v>#REF!</v>
      </c>
      <c r="F55" s="49" t="e">
        <f t="shared" si="2"/>
        <v>#REF!</v>
      </c>
      <c r="G55" s="12" t="e">
        <f t="shared" si="3"/>
        <v>#REF!</v>
      </c>
      <c r="H55" s="49" t="e">
        <f t="shared" si="4"/>
        <v>#REF!</v>
      </c>
      <c r="I55" s="12" t="e">
        <f t="shared" si="10"/>
        <v>#REF!</v>
      </c>
      <c r="J55" s="49" t="e">
        <f t="shared" si="10"/>
        <v>#REF!</v>
      </c>
      <c r="K55" s="12" t="e">
        <f t="shared" si="5"/>
        <v>#REF!</v>
      </c>
      <c r="L55" s="49" t="e">
        <f t="shared" si="6"/>
        <v>#REF!</v>
      </c>
      <c r="M55" s="12" t="e">
        <f t="shared" si="7"/>
        <v>#REF!</v>
      </c>
      <c r="N55" s="49" t="e">
        <f t="shared" si="8"/>
        <v>#REF!</v>
      </c>
      <c r="Q55" s="14" t="e">
        <f t="shared" si="9"/>
        <v>#REF!</v>
      </c>
      <c r="R55" s="25" t="e">
        <f>B55*#REF!</f>
        <v>#REF!</v>
      </c>
      <c r="S55" s="16" t="e">
        <f>C55*#REF!</f>
        <v>#REF!</v>
      </c>
      <c r="T55" s="15" t="e">
        <f>E55*#REF!</f>
        <v>#REF!</v>
      </c>
      <c r="U55" s="50" t="e">
        <f>F55*#REF!</f>
        <v>#REF!</v>
      </c>
      <c r="V55" s="15" t="e">
        <f>G55*#REF!</f>
        <v>#REF!</v>
      </c>
      <c r="W55" s="50" t="e">
        <f>H55*#REF!</f>
        <v>#REF!</v>
      </c>
      <c r="X55" s="15" t="e">
        <f>I55*#REF!</f>
        <v>#REF!</v>
      </c>
      <c r="Y55" s="50" t="e">
        <f>J55*#REF!</f>
        <v>#REF!</v>
      </c>
      <c r="Z55" s="15" t="e">
        <f>K55*#REF!</f>
        <v>#REF!</v>
      </c>
      <c r="AA55" s="50" t="e">
        <f>L55*#REF!</f>
        <v>#REF!</v>
      </c>
    </row>
    <row r="56" spans="1:27" ht="13.5" thickBot="1" x14ac:dyDescent="0.25">
      <c r="A56" s="11" t="e">
        <f>#REF!</f>
        <v>#REF!</v>
      </c>
      <c r="B56" s="11" t="e">
        <f>#REF!</f>
        <v>#REF!</v>
      </c>
      <c r="C56" s="11" t="e">
        <f>#REF!</f>
        <v>#REF!</v>
      </c>
      <c r="D56" s="11" t="e">
        <f>#REF!</f>
        <v>#REF!</v>
      </c>
      <c r="E56" s="12" t="e">
        <f t="shared" si="1"/>
        <v>#REF!</v>
      </c>
      <c r="F56" s="49" t="e">
        <f t="shared" si="2"/>
        <v>#REF!</v>
      </c>
      <c r="G56" s="12" t="e">
        <f t="shared" si="3"/>
        <v>#REF!</v>
      </c>
      <c r="H56" s="49" t="e">
        <f t="shared" si="4"/>
        <v>#REF!</v>
      </c>
      <c r="I56" s="12" t="e">
        <f t="shared" si="10"/>
        <v>#REF!</v>
      </c>
      <c r="J56" s="49" t="e">
        <f t="shared" si="10"/>
        <v>#REF!</v>
      </c>
      <c r="K56" s="12" t="e">
        <f t="shared" si="5"/>
        <v>#REF!</v>
      </c>
      <c r="L56" s="49" t="e">
        <f t="shared" si="6"/>
        <v>#REF!</v>
      </c>
      <c r="M56" s="12" t="e">
        <f t="shared" si="7"/>
        <v>#REF!</v>
      </c>
      <c r="N56" s="49" t="e">
        <f t="shared" si="8"/>
        <v>#REF!</v>
      </c>
      <c r="Q56" s="14" t="e">
        <f t="shared" si="9"/>
        <v>#REF!</v>
      </c>
      <c r="R56" s="25" t="e">
        <f>B56*#REF!</f>
        <v>#REF!</v>
      </c>
      <c r="S56" s="16" t="e">
        <f>C56*#REF!</f>
        <v>#REF!</v>
      </c>
      <c r="T56" s="15" t="e">
        <f>E56*#REF!</f>
        <v>#REF!</v>
      </c>
      <c r="U56" s="50" t="e">
        <f>F56*#REF!</f>
        <v>#REF!</v>
      </c>
      <c r="V56" s="15" t="e">
        <f>G56*#REF!</f>
        <v>#REF!</v>
      </c>
      <c r="W56" s="50" t="e">
        <f>H56*#REF!</f>
        <v>#REF!</v>
      </c>
      <c r="X56" s="15" t="e">
        <f>I56*#REF!</f>
        <v>#REF!</v>
      </c>
      <c r="Y56" s="50" t="e">
        <f>J56*#REF!</f>
        <v>#REF!</v>
      </c>
      <c r="Z56" s="15" t="e">
        <f>K56*#REF!</f>
        <v>#REF!</v>
      </c>
      <c r="AA56" s="50" t="e">
        <f>L56*#REF!</f>
        <v>#REF!</v>
      </c>
    </row>
    <row r="57" spans="1:27" ht="13.5" thickBot="1" x14ac:dyDescent="0.25">
      <c r="A57" s="11" t="e">
        <f>#REF!</f>
        <v>#REF!</v>
      </c>
      <c r="B57" s="11" t="e">
        <f>#REF!</f>
        <v>#REF!</v>
      </c>
      <c r="C57" s="11" t="e">
        <f>#REF!</f>
        <v>#REF!</v>
      </c>
      <c r="D57" s="11" t="e">
        <f>#REF!</f>
        <v>#REF!</v>
      </c>
      <c r="E57" s="12" t="e">
        <f t="shared" si="1"/>
        <v>#REF!</v>
      </c>
      <c r="F57" s="49" t="e">
        <f t="shared" si="2"/>
        <v>#REF!</v>
      </c>
      <c r="G57" s="12" t="e">
        <f t="shared" si="3"/>
        <v>#REF!</v>
      </c>
      <c r="H57" s="49" t="e">
        <f t="shared" si="4"/>
        <v>#REF!</v>
      </c>
      <c r="I57" s="12" t="e">
        <f t="shared" si="10"/>
        <v>#REF!</v>
      </c>
      <c r="J57" s="49" t="e">
        <f t="shared" si="10"/>
        <v>#REF!</v>
      </c>
      <c r="K57" s="12" t="e">
        <f t="shared" si="5"/>
        <v>#REF!</v>
      </c>
      <c r="L57" s="49" t="e">
        <f t="shared" si="6"/>
        <v>#REF!</v>
      </c>
      <c r="M57" s="12" t="e">
        <f t="shared" si="7"/>
        <v>#REF!</v>
      </c>
      <c r="N57" s="49" t="e">
        <f t="shared" si="8"/>
        <v>#REF!</v>
      </c>
      <c r="Q57" s="14" t="e">
        <f t="shared" si="9"/>
        <v>#REF!</v>
      </c>
      <c r="R57" s="25" t="e">
        <f>B57*#REF!</f>
        <v>#REF!</v>
      </c>
      <c r="S57" s="16" t="e">
        <f>C57*#REF!</f>
        <v>#REF!</v>
      </c>
      <c r="T57" s="15" t="e">
        <f>E57*#REF!</f>
        <v>#REF!</v>
      </c>
      <c r="U57" s="50" t="e">
        <f>F57*#REF!</f>
        <v>#REF!</v>
      </c>
      <c r="V57" s="15" t="e">
        <f>G57*#REF!</f>
        <v>#REF!</v>
      </c>
      <c r="W57" s="50" t="e">
        <f>H57*#REF!</f>
        <v>#REF!</v>
      </c>
      <c r="X57" s="15" t="e">
        <f>I57*#REF!</f>
        <v>#REF!</v>
      </c>
      <c r="Y57" s="50" t="e">
        <f>J57*#REF!</f>
        <v>#REF!</v>
      </c>
      <c r="Z57" s="15" t="e">
        <f>K57*#REF!</f>
        <v>#REF!</v>
      </c>
      <c r="AA57" s="50" t="e">
        <f>L57*#REF!</f>
        <v>#REF!</v>
      </c>
    </row>
    <row r="58" spans="1:27" s="21" customFormat="1" ht="13.5" thickBot="1" x14ac:dyDescent="0.25">
      <c r="A58" s="11" t="e">
        <f>#REF!</f>
        <v>#REF!</v>
      </c>
      <c r="B58" s="11" t="e">
        <f>#REF!</f>
        <v>#REF!</v>
      </c>
      <c r="C58" s="11" t="e">
        <f>#REF!</f>
        <v>#REF!</v>
      </c>
      <c r="D58" s="11" t="e">
        <f>#REF!</f>
        <v>#REF!</v>
      </c>
      <c r="E58" s="12" t="e">
        <f t="shared" si="1"/>
        <v>#REF!</v>
      </c>
      <c r="F58" s="49" t="e">
        <f t="shared" si="2"/>
        <v>#REF!</v>
      </c>
      <c r="G58" s="12" t="e">
        <f t="shared" si="3"/>
        <v>#REF!</v>
      </c>
      <c r="H58" s="49" t="e">
        <f t="shared" si="4"/>
        <v>#REF!</v>
      </c>
      <c r="I58" s="12" t="e">
        <f t="shared" si="10"/>
        <v>#REF!</v>
      </c>
      <c r="J58" s="49" t="e">
        <f t="shared" si="10"/>
        <v>#REF!</v>
      </c>
      <c r="K58" s="12" t="e">
        <f t="shared" si="5"/>
        <v>#REF!</v>
      </c>
      <c r="L58" s="49" t="e">
        <f t="shared" si="6"/>
        <v>#REF!</v>
      </c>
      <c r="M58" s="12" t="e">
        <f t="shared" si="7"/>
        <v>#REF!</v>
      </c>
      <c r="N58" s="49" t="e">
        <f t="shared" si="8"/>
        <v>#REF!</v>
      </c>
      <c r="P58" s="244"/>
      <c r="Q58" s="14" t="e">
        <f t="shared" si="9"/>
        <v>#REF!</v>
      </c>
      <c r="R58" s="29" t="e">
        <f>B58*#REF!</f>
        <v>#REF!</v>
      </c>
      <c r="S58" s="16" t="e">
        <f>C58*#REF!</f>
        <v>#REF!</v>
      </c>
      <c r="T58" s="15" t="e">
        <f>E58*#REF!</f>
        <v>#REF!</v>
      </c>
      <c r="U58" s="50" t="e">
        <f>F58*#REF!</f>
        <v>#REF!</v>
      </c>
      <c r="V58" s="15" t="e">
        <f>G58*#REF!</f>
        <v>#REF!</v>
      </c>
      <c r="W58" s="50" t="e">
        <f>H58*#REF!</f>
        <v>#REF!</v>
      </c>
      <c r="X58" s="15" t="e">
        <f>I58*#REF!</f>
        <v>#REF!</v>
      </c>
      <c r="Y58" s="50" t="e">
        <f>J58*#REF!</f>
        <v>#REF!</v>
      </c>
      <c r="Z58" s="15" t="e">
        <f>K58*#REF!</f>
        <v>#REF!</v>
      </c>
      <c r="AA58" s="50" t="e">
        <f>L58*#REF!</f>
        <v>#REF!</v>
      </c>
    </row>
    <row r="59" spans="1:27" s="21" customFormat="1" ht="13.5" thickBot="1" x14ac:dyDescent="0.25">
      <c r="A59" s="11" t="e">
        <f>#REF!</f>
        <v>#REF!</v>
      </c>
      <c r="B59" s="11" t="e">
        <f>#REF!</f>
        <v>#REF!</v>
      </c>
      <c r="C59" s="11" t="e">
        <f>#REF!</f>
        <v>#REF!</v>
      </c>
      <c r="D59" s="11" t="e">
        <f>#REF!</f>
        <v>#REF!</v>
      </c>
      <c r="E59" s="12" t="e">
        <f t="shared" si="1"/>
        <v>#REF!</v>
      </c>
      <c r="F59" s="49" t="e">
        <f t="shared" si="2"/>
        <v>#REF!</v>
      </c>
      <c r="G59" s="12" t="e">
        <f t="shared" si="3"/>
        <v>#REF!</v>
      </c>
      <c r="H59" s="49" t="e">
        <f t="shared" si="4"/>
        <v>#REF!</v>
      </c>
      <c r="I59" s="12" t="e">
        <f t="shared" si="10"/>
        <v>#REF!</v>
      </c>
      <c r="J59" s="49" t="e">
        <f t="shared" si="10"/>
        <v>#REF!</v>
      </c>
      <c r="K59" s="12" t="e">
        <f t="shared" si="5"/>
        <v>#REF!</v>
      </c>
      <c r="L59" s="49" t="e">
        <f t="shared" si="6"/>
        <v>#REF!</v>
      </c>
      <c r="M59" s="12" t="e">
        <f t="shared" si="7"/>
        <v>#REF!</v>
      </c>
      <c r="N59" s="49" t="e">
        <f t="shared" si="8"/>
        <v>#REF!</v>
      </c>
      <c r="P59" s="245"/>
      <c r="Q59" s="63" t="e">
        <f t="shared" si="9"/>
        <v>#REF!</v>
      </c>
      <c r="R59" s="31" t="e">
        <f>B59*#REF!</f>
        <v>#REF!</v>
      </c>
      <c r="S59" s="64" t="e">
        <f>C59*#REF!</f>
        <v>#REF!</v>
      </c>
      <c r="T59" s="15" t="e">
        <f>E59*#REF!</f>
        <v>#REF!</v>
      </c>
      <c r="U59" s="50" t="e">
        <f>F59*#REF!</f>
        <v>#REF!</v>
      </c>
      <c r="V59" s="65" t="e">
        <f>G59*#REF!</f>
        <v>#REF!</v>
      </c>
      <c r="W59" s="66" t="e">
        <f>H59*#REF!</f>
        <v>#REF!</v>
      </c>
      <c r="X59" s="65" t="e">
        <f>I59*#REF!</f>
        <v>#REF!</v>
      </c>
      <c r="Y59" s="66" t="e">
        <f>J59*#REF!</f>
        <v>#REF!</v>
      </c>
      <c r="Z59" s="65" t="e">
        <f>K59*#REF!</f>
        <v>#REF!</v>
      </c>
      <c r="AA59" s="66" t="e">
        <f>L59*#REF!</f>
        <v>#REF!</v>
      </c>
    </row>
    <row r="60" spans="1:27" s="21" customFormat="1" ht="13.5" thickBot="1" x14ac:dyDescent="0.25">
      <c r="A60" s="11" t="e">
        <f>#REF!</f>
        <v>#REF!</v>
      </c>
      <c r="B60" s="11" t="e">
        <f>#REF!</f>
        <v>#REF!</v>
      </c>
      <c r="C60" s="11" t="e">
        <f>#REF!</f>
        <v>#REF!</v>
      </c>
      <c r="D60" s="11" t="e">
        <f>#REF!</f>
        <v>#REF!</v>
      </c>
      <c r="E60" s="12" t="e">
        <f t="shared" si="1"/>
        <v>#REF!</v>
      </c>
      <c r="F60" s="49" t="e">
        <f t="shared" si="2"/>
        <v>#REF!</v>
      </c>
      <c r="G60" s="12" t="e">
        <f t="shared" si="3"/>
        <v>#REF!</v>
      </c>
      <c r="H60" s="49" t="e">
        <f t="shared" si="4"/>
        <v>#REF!</v>
      </c>
      <c r="I60" s="12" t="e">
        <f t="shared" si="10"/>
        <v>#REF!</v>
      </c>
      <c r="J60" s="49" t="e">
        <f t="shared" si="10"/>
        <v>#REF!</v>
      </c>
      <c r="K60" s="12" t="e">
        <f t="shared" si="5"/>
        <v>#REF!</v>
      </c>
      <c r="L60" s="49" t="e">
        <f t="shared" si="6"/>
        <v>#REF!</v>
      </c>
      <c r="M60" s="12" t="e">
        <f t="shared" si="7"/>
        <v>#REF!</v>
      </c>
      <c r="N60" s="49" t="e">
        <f t="shared" si="8"/>
        <v>#REF!</v>
      </c>
      <c r="P60" s="246"/>
      <c r="Q60" s="14" t="e">
        <f t="shared" si="9"/>
        <v>#REF!</v>
      </c>
      <c r="R60" s="32" t="e">
        <f>B60*#REF!</f>
        <v>#REF!</v>
      </c>
      <c r="S60" s="62" t="e">
        <f>C60*#REF!</f>
        <v>#REF!</v>
      </c>
      <c r="T60" s="15" t="e">
        <f>E60*#REF!</f>
        <v>#REF!</v>
      </c>
      <c r="U60" s="50" t="e">
        <f>F60*#REF!</f>
        <v>#REF!</v>
      </c>
      <c r="V60" s="15" t="e">
        <f>G60*#REF!</f>
        <v>#REF!</v>
      </c>
      <c r="W60" s="50" t="e">
        <f>H60*#REF!</f>
        <v>#REF!</v>
      </c>
      <c r="X60" s="15" t="e">
        <f>I60*#REF!</f>
        <v>#REF!</v>
      </c>
      <c r="Y60" s="50" t="e">
        <f>J60*#REF!</f>
        <v>#REF!</v>
      </c>
      <c r="Z60" s="15" t="e">
        <f>K60*#REF!</f>
        <v>#REF!</v>
      </c>
      <c r="AA60" s="50" t="e">
        <f>L60*#REF!</f>
        <v>#REF!</v>
      </c>
    </row>
    <row r="61" spans="1:27" s="21" customFormat="1" ht="13.5" thickBot="1" x14ac:dyDescent="0.25">
      <c r="A61" s="11" t="e">
        <f>#REF!</f>
        <v>#REF!</v>
      </c>
      <c r="B61" s="11" t="e">
        <f>#REF!</f>
        <v>#REF!</v>
      </c>
      <c r="C61" s="11" t="e">
        <f>#REF!</f>
        <v>#REF!</v>
      </c>
      <c r="D61" s="11" t="e">
        <f>#REF!</f>
        <v>#REF!</v>
      </c>
      <c r="E61" s="12" t="e">
        <f t="shared" si="1"/>
        <v>#REF!</v>
      </c>
      <c r="F61" s="49" t="e">
        <f t="shared" si="2"/>
        <v>#REF!</v>
      </c>
      <c r="G61" s="12" t="e">
        <f t="shared" si="3"/>
        <v>#REF!</v>
      </c>
      <c r="H61" s="49" t="e">
        <f t="shared" si="4"/>
        <v>#REF!</v>
      </c>
      <c r="I61" s="12" t="e">
        <f t="shared" si="10"/>
        <v>#REF!</v>
      </c>
      <c r="J61" s="49" t="e">
        <f t="shared" si="10"/>
        <v>#REF!</v>
      </c>
      <c r="K61" s="12" t="e">
        <f t="shared" si="5"/>
        <v>#REF!</v>
      </c>
      <c r="L61" s="49" t="e">
        <f t="shared" si="6"/>
        <v>#REF!</v>
      </c>
      <c r="M61" s="12" t="e">
        <f t="shared" si="7"/>
        <v>#REF!</v>
      </c>
      <c r="N61" s="49" t="e">
        <f t="shared" si="8"/>
        <v>#REF!</v>
      </c>
      <c r="P61" s="244"/>
      <c r="Q61" s="14" t="e">
        <f t="shared" si="9"/>
        <v>#REF!</v>
      </c>
      <c r="R61" s="28" t="e">
        <f>B61*#REF!</f>
        <v>#REF!</v>
      </c>
      <c r="S61" s="16" t="e">
        <f>C61*#REF!</f>
        <v>#REF!</v>
      </c>
      <c r="T61" s="15" t="e">
        <f>E61*#REF!</f>
        <v>#REF!</v>
      </c>
      <c r="U61" s="50" t="e">
        <f>F61*#REF!</f>
        <v>#REF!</v>
      </c>
      <c r="V61" s="15" t="e">
        <f>G61*#REF!</f>
        <v>#REF!</v>
      </c>
      <c r="W61" s="50" t="e">
        <f>H61*#REF!</f>
        <v>#REF!</v>
      </c>
      <c r="X61" s="15" t="e">
        <f>I61*#REF!</f>
        <v>#REF!</v>
      </c>
      <c r="Y61" s="50" t="e">
        <f>J61*#REF!</f>
        <v>#REF!</v>
      </c>
      <c r="Z61" s="15" t="e">
        <f>K61*#REF!</f>
        <v>#REF!</v>
      </c>
      <c r="AA61" s="50" t="e">
        <f>L61*#REF!</f>
        <v>#REF!</v>
      </c>
    </row>
    <row r="62" spans="1:27" ht="13.5" thickBot="1" x14ac:dyDescent="0.25">
      <c r="A62" s="11" t="e">
        <f>#REF!</f>
        <v>#REF!</v>
      </c>
      <c r="B62" s="11" t="e">
        <f>#REF!</f>
        <v>#REF!</v>
      </c>
      <c r="C62" s="11" t="e">
        <f>#REF!</f>
        <v>#REF!</v>
      </c>
      <c r="D62" s="11" t="e">
        <f>#REF!</f>
        <v>#REF!</v>
      </c>
      <c r="E62" s="12" t="e">
        <f t="shared" si="1"/>
        <v>#REF!</v>
      </c>
      <c r="F62" s="49" t="e">
        <f t="shared" si="2"/>
        <v>#REF!</v>
      </c>
      <c r="G62" s="12" t="e">
        <f t="shared" si="3"/>
        <v>#REF!</v>
      </c>
      <c r="H62" s="49" t="e">
        <f t="shared" si="4"/>
        <v>#REF!</v>
      </c>
      <c r="I62" s="12" t="e">
        <f t="shared" si="10"/>
        <v>#REF!</v>
      </c>
      <c r="J62" s="49" t="e">
        <f t="shared" si="10"/>
        <v>#REF!</v>
      </c>
      <c r="K62" s="12" t="e">
        <f t="shared" si="5"/>
        <v>#REF!</v>
      </c>
      <c r="L62" s="49" t="e">
        <f t="shared" si="6"/>
        <v>#REF!</v>
      </c>
      <c r="M62" s="12" t="e">
        <f t="shared" si="7"/>
        <v>#REF!</v>
      </c>
      <c r="N62" s="49" t="e">
        <f t="shared" si="8"/>
        <v>#REF!</v>
      </c>
      <c r="Q62" s="14" t="e">
        <f t="shared" si="9"/>
        <v>#REF!</v>
      </c>
      <c r="R62" s="28" t="e">
        <f>B62*#REF!</f>
        <v>#REF!</v>
      </c>
      <c r="S62" s="16" t="e">
        <f>C62*#REF!</f>
        <v>#REF!</v>
      </c>
      <c r="T62" s="15" t="e">
        <f>E62*#REF!</f>
        <v>#REF!</v>
      </c>
      <c r="U62" s="50" t="e">
        <f>F62*#REF!</f>
        <v>#REF!</v>
      </c>
      <c r="V62" s="15" t="e">
        <f>G62*#REF!</f>
        <v>#REF!</v>
      </c>
      <c r="W62" s="50" t="e">
        <f>H62*#REF!</f>
        <v>#REF!</v>
      </c>
      <c r="X62" s="15" t="e">
        <f>I62*#REF!</f>
        <v>#REF!</v>
      </c>
      <c r="Y62" s="50" t="e">
        <f>J62*#REF!</f>
        <v>#REF!</v>
      </c>
      <c r="Z62" s="15" t="e">
        <f>K62*#REF!</f>
        <v>#REF!</v>
      </c>
      <c r="AA62" s="50" t="e">
        <f>L62*#REF!</f>
        <v>#REF!</v>
      </c>
    </row>
    <row r="63" spans="1:27" s="21" customFormat="1" ht="13.5" thickBot="1" x14ac:dyDescent="0.25">
      <c r="A63" s="11" t="e">
        <f>#REF!</f>
        <v>#REF!</v>
      </c>
      <c r="B63" s="11" t="e">
        <f>#REF!</f>
        <v>#REF!</v>
      </c>
      <c r="C63" s="11" t="e">
        <f>#REF!</f>
        <v>#REF!</v>
      </c>
      <c r="D63" s="11" t="e">
        <f>#REF!</f>
        <v>#REF!</v>
      </c>
      <c r="E63" s="12" t="e">
        <f t="shared" si="1"/>
        <v>#REF!</v>
      </c>
      <c r="F63" s="49" t="e">
        <f t="shared" si="2"/>
        <v>#REF!</v>
      </c>
      <c r="G63" s="12" t="e">
        <f t="shared" si="3"/>
        <v>#REF!</v>
      </c>
      <c r="H63" s="49" t="e">
        <f t="shared" si="4"/>
        <v>#REF!</v>
      </c>
      <c r="I63" s="12" t="e">
        <f t="shared" si="10"/>
        <v>#REF!</v>
      </c>
      <c r="J63" s="49" t="e">
        <f t="shared" si="10"/>
        <v>#REF!</v>
      </c>
      <c r="K63" s="12" t="e">
        <f t="shared" si="5"/>
        <v>#REF!</v>
      </c>
      <c r="L63" s="49" t="e">
        <f t="shared" si="6"/>
        <v>#REF!</v>
      </c>
      <c r="M63" s="12" t="e">
        <f t="shared" si="7"/>
        <v>#REF!</v>
      </c>
      <c r="N63" s="49" t="e">
        <f t="shared" si="8"/>
        <v>#REF!</v>
      </c>
      <c r="P63" s="244"/>
      <c r="Q63" s="14" t="e">
        <f t="shared" si="9"/>
        <v>#REF!</v>
      </c>
      <c r="R63" s="25" t="e">
        <f>B63*#REF!</f>
        <v>#REF!</v>
      </c>
      <c r="S63" s="16" t="e">
        <f>C63*#REF!</f>
        <v>#REF!</v>
      </c>
      <c r="T63" s="15" t="e">
        <f>E63*#REF!</f>
        <v>#REF!</v>
      </c>
      <c r="U63" s="50" t="e">
        <f>F63*#REF!</f>
        <v>#REF!</v>
      </c>
      <c r="V63" s="15" t="e">
        <f>G63*#REF!</f>
        <v>#REF!</v>
      </c>
      <c r="W63" s="50" t="e">
        <f>H63*#REF!</f>
        <v>#REF!</v>
      </c>
      <c r="X63" s="15" t="e">
        <f>I63*#REF!</f>
        <v>#REF!</v>
      </c>
      <c r="Y63" s="50" t="e">
        <f>J63*#REF!</f>
        <v>#REF!</v>
      </c>
      <c r="Z63" s="15" t="e">
        <f>K63*#REF!</f>
        <v>#REF!</v>
      </c>
      <c r="AA63" s="50" t="e">
        <f>L63*#REF!</f>
        <v>#REF!</v>
      </c>
    </row>
    <row r="64" spans="1:27" ht="13.5" thickBot="1" x14ac:dyDescent="0.25">
      <c r="A64" s="11" t="e">
        <f>#REF!</f>
        <v>#REF!</v>
      </c>
      <c r="B64" s="11" t="e">
        <f>#REF!</f>
        <v>#REF!</v>
      </c>
      <c r="C64" s="11" t="e">
        <f>#REF!</f>
        <v>#REF!</v>
      </c>
      <c r="D64" s="11" t="e">
        <f>#REF!</f>
        <v>#REF!</v>
      </c>
      <c r="E64" s="12" t="e">
        <f t="shared" si="1"/>
        <v>#REF!</v>
      </c>
      <c r="F64" s="49" t="e">
        <f t="shared" si="2"/>
        <v>#REF!</v>
      </c>
      <c r="G64" s="12" t="e">
        <f t="shared" si="3"/>
        <v>#REF!</v>
      </c>
      <c r="H64" s="49" t="e">
        <f t="shared" si="4"/>
        <v>#REF!</v>
      </c>
      <c r="I64" s="12" t="e">
        <f t="shared" si="10"/>
        <v>#REF!</v>
      </c>
      <c r="J64" s="49" t="e">
        <f t="shared" si="10"/>
        <v>#REF!</v>
      </c>
      <c r="K64" s="12" t="e">
        <f t="shared" si="5"/>
        <v>#REF!</v>
      </c>
      <c r="L64" s="49" t="e">
        <f t="shared" si="6"/>
        <v>#REF!</v>
      </c>
      <c r="M64" s="12" t="e">
        <f t="shared" si="7"/>
        <v>#REF!</v>
      </c>
      <c r="N64" s="49" t="e">
        <f t="shared" si="8"/>
        <v>#REF!</v>
      </c>
      <c r="Q64" s="14" t="e">
        <f t="shared" si="9"/>
        <v>#REF!</v>
      </c>
      <c r="R64" s="25" t="e">
        <f>B64*#REF!</f>
        <v>#REF!</v>
      </c>
      <c r="S64" s="16" t="e">
        <f>C64*#REF!</f>
        <v>#REF!</v>
      </c>
      <c r="T64" s="15" t="e">
        <f>E64*#REF!</f>
        <v>#REF!</v>
      </c>
      <c r="U64" s="50" t="e">
        <f>F64*#REF!</f>
        <v>#REF!</v>
      </c>
      <c r="V64" s="15" t="e">
        <f>G64*#REF!</f>
        <v>#REF!</v>
      </c>
      <c r="W64" s="50" t="e">
        <f>H64*#REF!</f>
        <v>#REF!</v>
      </c>
      <c r="X64" s="15" t="e">
        <f>I64*#REF!</f>
        <v>#REF!</v>
      </c>
      <c r="Y64" s="50" t="e">
        <f>J64*#REF!</f>
        <v>#REF!</v>
      </c>
      <c r="Z64" s="15" t="e">
        <f>K64*#REF!</f>
        <v>#REF!</v>
      </c>
      <c r="AA64" s="50" t="e">
        <f>L64*#REF!</f>
        <v>#REF!</v>
      </c>
    </row>
    <row r="65" spans="1:27" ht="13.5" thickBot="1" x14ac:dyDescent="0.25">
      <c r="A65" s="11" t="e">
        <f>#REF!</f>
        <v>#REF!</v>
      </c>
      <c r="B65" s="11" t="e">
        <f>#REF!</f>
        <v>#REF!</v>
      </c>
      <c r="C65" s="11" t="e">
        <f>#REF!</f>
        <v>#REF!</v>
      </c>
      <c r="D65" s="11" t="e">
        <f>#REF!</f>
        <v>#REF!</v>
      </c>
      <c r="E65" s="12" t="e">
        <f t="shared" si="1"/>
        <v>#REF!</v>
      </c>
      <c r="F65" s="49" t="e">
        <f t="shared" si="2"/>
        <v>#REF!</v>
      </c>
      <c r="G65" s="12" t="e">
        <f t="shared" si="3"/>
        <v>#REF!</v>
      </c>
      <c r="H65" s="49" t="e">
        <f t="shared" si="4"/>
        <v>#REF!</v>
      </c>
      <c r="I65" s="12" t="e">
        <f t="shared" si="10"/>
        <v>#REF!</v>
      </c>
      <c r="J65" s="49" t="e">
        <f t="shared" si="10"/>
        <v>#REF!</v>
      </c>
      <c r="K65" s="12" t="e">
        <f t="shared" si="5"/>
        <v>#REF!</v>
      </c>
      <c r="L65" s="49" t="e">
        <f t="shared" si="6"/>
        <v>#REF!</v>
      </c>
      <c r="M65" s="12" t="e">
        <f t="shared" si="7"/>
        <v>#REF!</v>
      </c>
      <c r="N65" s="49" t="e">
        <f t="shared" si="8"/>
        <v>#REF!</v>
      </c>
      <c r="Q65" s="14" t="e">
        <f t="shared" si="9"/>
        <v>#REF!</v>
      </c>
      <c r="R65" s="25" t="e">
        <f>B65*#REF!</f>
        <v>#REF!</v>
      </c>
      <c r="S65" s="16" t="e">
        <f>C65*#REF!</f>
        <v>#REF!</v>
      </c>
      <c r="T65" s="15" t="e">
        <f>E65*#REF!</f>
        <v>#REF!</v>
      </c>
      <c r="U65" s="50" t="e">
        <f>F65*#REF!</f>
        <v>#REF!</v>
      </c>
      <c r="V65" s="15" t="e">
        <f>G65*#REF!</f>
        <v>#REF!</v>
      </c>
      <c r="W65" s="50" t="e">
        <f>H65*#REF!</f>
        <v>#REF!</v>
      </c>
      <c r="X65" s="15" t="e">
        <f>I65*#REF!</f>
        <v>#REF!</v>
      </c>
      <c r="Y65" s="50" t="e">
        <f>J65*#REF!</f>
        <v>#REF!</v>
      </c>
      <c r="Z65" s="15" t="e">
        <f>K65*#REF!</f>
        <v>#REF!</v>
      </c>
      <c r="AA65" s="50" t="e">
        <f>L65*#REF!</f>
        <v>#REF!</v>
      </c>
    </row>
    <row r="66" spans="1:27" s="21" customFormat="1" ht="13.5" thickBot="1" x14ac:dyDescent="0.25">
      <c r="A66" s="11" t="e">
        <f>#REF!</f>
        <v>#REF!</v>
      </c>
      <c r="B66" s="11" t="e">
        <f>#REF!</f>
        <v>#REF!</v>
      </c>
      <c r="C66" s="11" t="e">
        <f>#REF!</f>
        <v>#REF!</v>
      </c>
      <c r="D66" s="11" t="e">
        <f>#REF!</f>
        <v>#REF!</v>
      </c>
      <c r="E66" s="12" t="e">
        <f t="shared" si="1"/>
        <v>#REF!</v>
      </c>
      <c r="F66" s="49" t="e">
        <f t="shared" si="2"/>
        <v>#REF!</v>
      </c>
      <c r="G66" s="12" t="e">
        <f t="shared" si="3"/>
        <v>#REF!</v>
      </c>
      <c r="H66" s="49" t="e">
        <f t="shared" si="4"/>
        <v>#REF!</v>
      </c>
      <c r="I66" s="12" t="e">
        <f t="shared" si="10"/>
        <v>#REF!</v>
      </c>
      <c r="J66" s="49" t="e">
        <f t="shared" si="10"/>
        <v>#REF!</v>
      </c>
      <c r="K66" s="12" t="e">
        <f t="shared" si="5"/>
        <v>#REF!</v>
      </c>
      <c r="L66" s="49" t="e">
        <f t="shared" si="6"/>
        <v>#REF!</v>
      </c>
      <c r="M66" s="12" t="e">
        <f t="shared" si="7"/>
        <v>#REF!</v>
      </c>
      <c r="N66" s="49" t="e">
        <f t="shared" si="8"/>
        <v>#REF!</v>
      </c>
      <c r="P66" s="245"/>
      <c r="Q66" s="63" t="e">
        <f t="shared" si="9"/>
        <v>#REF!</v>
      </c>
      <c r="R66" s="33" t="e">
        <f>B66*#REF!</f>
        <v>#REF!</v>
      </c>
      <c r="S66" s="64" t="e">
        <f>C66*#REF!</f>
        <v>#REF!</v>
      </c>
      <c r="T66" s="15" t="e">
        <f>E66*#REF!</f>
        <v>#REF!</v>
      </c>
      <c r="U66" s="50" t="e">
        <f>F66*#REF!</f>
        <v>#REF!</v>
      </c>
      <c r="V66" s="65" t="e">
        <f>G66*#REF!</f>
        <v>#REF!</v>
      </c>
      <c r="W66" s="66" t="e">
        <f>H66*#REF!</f>
        <v>#REF!</v>
      </c>
      <c r="X66" s="65" t="e">
        <f>I66*#REF!</f>
        <v>#REF!</v>
      </c>
      <c r="Y66" s="66" t="e">
        <f>J66*#REF!</f>
        <v>#REF!</v>
      </c>
      <c r="Z66" s="65" t="e">
        <f>K66*#REF!</f>
        <v>#REF!</v>
      </c>
      <c r="AA66" s="66" t="e">
        <f>L66*#REF!</f>
        <v>#REF!</v>
      </c>
    </row>
    <row r="67" spans="1:27" ht="13.5" thickBot="1" x14ac:dyDescent="0.25">
      <c r="A67" s="11" t="e">
        <f>#REF!</f>
        <v>#REF!</v>
      </c>
      <c r="B67" s="11" t="e">
        <f>#REF!</f>
        <v>#REF!</v>
      </c>
      <c r="C67" s="11" t="e">
        <f>#REF!</f>
        <v>#REF!</v>
      </c>
      <c r="D67" s="11" t="e">
        <f>#REF!</f>
        <v>#REF!</v>
      </c>
      <c r="E67" s="12" t="e">
        <f t="shared" si="1"/>
        <v>#REF!</v>
      </c>
      <c r="F67" s="49" t="e">
        <f t="shared" si="2"/>
        <v>#REF!</v>
      </c>
      <c r="G67" s="12"/>
      <c r="H67" s="49"/>
      <c r="I67" s="12"/>
      <c r="J67" s="49"/>
      <c r="K67" s="12"/>
      <c r="L67" s="49"/>
      <c r="M67" s="12"/>
      <c r="N67" s="49" t="e">
        <f t="shared" si="8"/>
        <v>#REF!</v>
      </c>
      <c r="P67" s="260"/>
      <c r="Q67" s="250" t="e">
        <f t="shared" si="9"/>
        <v>#REF!</v>
      </c>
      <c r="R67" s="251"/>
      <c r="S67" s="251"/>
      <c r="T67" s="15" t="e">
        <f>E67*#REF!</f>
        <v>#REF!</v>
      </c>
      <c r="U67" s="50" t="e">
        <f>F67*#REF!</f>
        <v>#REF!</v>
      </c>
      <c r="V67" s="41"/>
      <c r="W67" s="41"/>
      <c r="X67" s="41"/>
      <c r="Y67" s="41"/>
      <c r="Z67" s="41"/>
      <c r="AA67" s="41"/>
    </row>
    <row r="68" spans="1:27" ht="13.5" thickBot="1" x14ac:dyDescent="0.25">
      <c r="A68" s="11" t="e">
        <f>#REF!</f>
        <v>#REF!</v>
      </c>
      <c r="B68" s="11" t="e">
        <f>#REF!</f>
        <v>#REF!</v>
      </c>
      <c r="C68" s="11" t="e">
        <f>#REF!</f>
        <v>#REF!</v>
      </c>
      <c r="D68" s="11" t="e">
        <f>#REF!</f>
        <v>#REF!</v>
      </c>
      <c r="E68" s="12" t="e">
        <f t="shared" si="1"/>
        <v>#REF!</v>
      </c>
      <c r="F68" s="49" t="e">
        <f t="shared" si="2"/>
        <v>#REF!</v>
      </c>
      <c r="G68" s="12" t="e">
        <f t="shared" si="3"/>
        <v>#REF!</v>
      </c>
      <c r="H68" s="49" t="e">
        <f t="shared" si="4"/>
        <v>#REF!</v>
      </c>
      <c r="I68" s="12" t="e">
        <f t="shared" ref="I68:J99" si="11">B68+($D68*$J$1)</f>
        <v>#REF!</v>
      </c>
      <c r="J68" s="49" t="e">
        <f t="shared" si="11"/>
        <v>#REF!</v>
      </c>
      <c r="K68" s="12" t="e">
        <f t="shared" si="5"/>
        <v>#REF!</v>
      </c>
      <c r="L68" s="49" t="e">
        <f t="shared" si="6"/>
        <v>#REF!</v>
      </c>
      <c r="M68" s="12" t="e">
        <f t="shared" si="7"/>
        <v>#REF!</v>
      </c>
      <c r="N68" s="49" t="e">
        <f t="shared" si="8"/>
        <v>#REF!</v>
      </c>
      <c r="P68" s="94"/>
      <c r="Q68" s="14" t="e">
        <f t="shared" si="9"/>
        <v>#REF!</v>
      </c>
      <c r="R68" s="32" t="e">
        <f>B68*#REF!</f>
        <v>#REF!</v>
      </c>
      <c r="S68" s="62" t="e">
        <f>C68*#REF!</f>
        <v>#REF!</v>
      </c>
      <c r="T68" s="15" t="e">
        <f>E68*#REF!</f>
        <v>#REF!</v>
      </c>
      <c r="U68" s="50" t="e">
        <f>F68*#REF!</f>
        <v>#REF!</v>
      </c>
      <c r="V68" s="15" t="e">
        <f>G68*#REF!</f>
        <v>#REF!</v>
      </c>
      <c r="W68" s="50" t="e">
        <f>H68*#REF!</f>
        <v>#REF!</v>
      </c>
      <c r="X68" s="15" t="e">
        <f>I68*#REF!</f>
        <v>#REF!</v>
      </c>
      <c r="Y68" s="50" t="e">
        <f>J68*#REF!</f>
        <v>#REF!</v>
      </c>
      <c r="Z68" s="15" t="e">
        <f>K68*#REF!</f>
        <v>#REF!</v>
      </c>
      <c r="AA68" s="50" t="e">
        <f>L68*#REF!</f>
        <v>#REF!</v>
      </c>
    </row>
    <row r="69" spans="1:27" ht="13.5" thickBot="1" x14ac:dyDescent="0.25">
      <c r="A69" s="11" t="e">
        <f>#REF!</f>
        <v>#REF!</v>
      </c>
      <c r="B69" s="11" t="e">
        <f>#REF!</f>
        <v>#REF!</v>
      </c>
      <c r="C69" s="11" t="e">
        <f>#REF!</f>
        <v>#REF!</v>
      </c>
      <c r="D69" s="11" t="e">
        <f>#REF!</f>
        <v>#REF!</v>
      </c>
      <c r="E69" s="12" t="e">
        <f t="shared" si="1"/>
        <v>#REF!</v>
      </c>
      <c r="F69" s="49" t="e">
        <f t="shared" si="2"/>
        <v>#REF!</v>
      </c>
      <c r="G69" s="12" t="e">
        <f t="shared" si="3"/>
        <v>#REF!</v>
      </c>
      <c r="H69" s="49" t="e">
        <f t="shared" si="4"/>
        <v>#REF!</v>
      </c>
      <c r="I69" s="12" t="e">
        <f t="shared" si="11"/>
        <v>#REF!</v>
      </c>
      <c r="J69" s="49" t="e">
        <f t="shared" si="11"/>
        <v>#REF!</v>
      </c>
      <c r="K69" s="12" t="e">
        <f t="shared" si="5"/>
        <v>#REF!</v>
      </c>
      <c r="L69" s="49" t="e">
        <f t="shared" si="6"/>
        <v>#REF!</v>
      </c>
      <c r="M69" s="12" t="e">
        <f t="shared" si="7"/>
        <v>#REF!</v>
      </c>
      <c r="N69" s="49" t="e">
        <f t="shared" si="8"/>
        <v>#REF!</v>
      </c>
      <c r="Q69" s="14" t="e">
        <f t="shared" si="9"/>
        <v>#REF!</v>
      </c>
      <c r="R69" s="28" t="e">
        <f>B69*#REF!</f>
        <v>#REF!</v>
      </c>
      <c r="S69" s="16" t="e">
        <f>C69*#REF!</f>
        <v>#REF!</v>
      </c>
      <c r="T69" s="15" t="e">
        <f>E69*#REF!</f>
        <v>#REF!</v>
      </c>
      <c r="U69" s="50" t="e">
        <f>F69*#REF!</f>
        <v>#REF!</v>
      </c>
      <c r="V69" s="15" t="e">
        <f>G69*#REF!</f>
        <v>#REF!</v>
      </c>
      <c r="W69" s="50" t="e">
        <f>H69*#REF!</f>
        <v>#REF!</v>
      </c>
      <c r="X69" s="15" t="e">
        <f>I69*#REF!</f>
        <v>#REF!</v>
      </c>
      <c r="Y69" s="50" t="e">
        <f>J69*#REF!</f>
        <v>#REF!</v>
      </c>
      <c r="Z69" s="15" t="e">
        <f>K69*#REF!</f>
        <v>#REF!</v>
      </c>
      <c r="AA69" s="50" t="e">
        <f>L69*#REF!</f>
        <v>#REF!</v>
      </c>
    </row>
    <row r="70" spans="1:27" ht="13.5" thickBot="1" x14ac:dyDescent="0.25">
      <c r="A70" s="11" t="e">
        <f>#REF!</f>
        <v>#REF!</v>
      </c>
      <c r="B70" s="11" t="e">
        <f>#REF!</f>
        <v>#REF!</v>
      </c>
      <c r="C70" s="11" t="e">
        <f>#REF!</f>
        <v>#REF!</v>
      </c>
      <c r="D70" s="11" t="e">
        <f>#REF!</f>
        <v>#REF!</v>
      </c>
      <c r="E70" s="12" t="e">
        <f t="shared" si="1"/>
        <v>#REF!</v>
      </c>
      <c r="F70" s="49" t="e">
        <f t="shared" si="2"/>
        <v>#REF!</v>
      </c>
      <c r="G70" s="12" t="e">
        <f t="shared" si="3"/>
        <v>#REF!</v>
      </c>
      <c r="H70" s="49" t="e">
        <f t="shared" si="4"/>
        <v>#REF!</v>
      </c>
      <c r="I70" s="12" t="e">
        <f t="shared" si="11"/>
        <v>#REF!</v>
      </c>
      <c r="J70" s="49" t="e">
        <f t="shared" si="11"/>
        <v>#REF!</v>
      </c>
      <c r="K70" s="12" t="e">
        <f t="shared" si="5"/>
        <v>#REF!</v>
      </c>
      <c r="L70" s="49" t="e">
        <f t="shared" si="6"/>
        <v>#REF!</v>
      </c>
      <c r="M70" s="12" t="e">
        <f t="shared" si="7"/>
        <v>#REF!</v>
      </c>
      <c r="N70" s="49" t="e">
        <f t="shared" si="8"/>
        <v>#REF!</v>
      </c>
      <c r="Q70" s="14" t="e">
        <f t="shared" si="9"/>
        <v>#REF!</v>
      </c>
      <c r="R70" s="25" t="e">
        <f>B70*#REF!</f>
        <v>#REF!</v>
      </c>
      <c r="S70" s="16" t="e">
        <f>C70*#REF!</f>
        <v>#REF!</v>
      </c>
      <c r="T70" s="15" t="e">
        <f>E70*#REF!</f>
        <v>#REF!</v>
      </c>
      <c r="U70" s="50" t="e">
        <f>F70*#REF!</f>
        <v>#REF!</v>
      </c>
      <c r="V70" s="15" t="e">
        <f>G70*#REF!</f>
        <v>#REF!</v>
      </c>
      <c r="W70" s="50" t="e">
        <f>H70*#REF!</f>
        <v>#REF!</v>
      </c>
      <c r="X70" s="15" t="e">
        <f>I70*#REF!</f>
        <v>#REF!</v>
      </c>
      <c r="Y70" s="50" t="e">
        <f>J70*#REF!</f>
        <v>#REF!</v>
      </c>
      <c r="Z70" s="15" t="e">
        <f>K70*#REF!</f>
        <v>#REF!</v>
      </c>
      <c r="AA70" s="50" t="e">
        <f>L70*#REF!</f>
        <v>#REF!</v>
      </c>
    </row>
    <row r="71" spans="1:27" ht="13.5" thickBot="1" x14ac:dyDescent="0.25">
      <c r="A71" s="11" t="e">
        <f>#REF!</f>
        <v>#REF!</v>
      </c>
      <c r="B71" s="11" t="e">
        <f>#REF!</f>
        <v>#REF!</v>
      </c>
      <c r="C71" s="11" t="e">
        <f>#REF!</f>
        <v>#REF!</v>
      </c>
      <c r="D71" s="11" t="e">
        <f>#REF!</f>
        <v>#REF!</v>
      </c>
      <c r="E71" s="12" t="e">
        <f t="shared" ref="E71:E134" si="12">B71+(D71*$F$1)</f>
        <v>#REF!</v>
      </c>
      <c r="F71" s="49" t="e">
        <f t="shared" ref="F71:F134" si="13">C71+($D71*$F$1)</f>
        <v>#REF!</v>
      </c>
      <c r="G71" s="12" t="e">
        <f t="shared" ref="G71:G134" si="14">B71+(D71*$H$1)</f>
        <v>#REF!</v>
      </c>
      <c r="H71" s="49" t="e">
        <f t="shared" ref="H71:H134" si="15">C71+($D71*$H$1)</f>
        <v>#REF!</v>
      </c>
      <c r="I71" s="12" t="e">
        <f t="shared" si="11"/>
        <v>#REF!</v>
      </c>
      <c r="J71" s="49" t="e">
        <f t="shared" si="11"/>
        <v>#REF!</v>
      </c>
      <c r="K71" s="12" t="e">
        <f t="shared" ref="K71:K134" si="16">$B71+($D71*$L$1)</f>
        <v>#REF!</v>
      </c>
      <c r="L71" s="49" t="e">
        <f t="shared" ref="L71:L134" si="17">$C71+($D71*$L$1)</f>
        <v>#REF!</v>
      </c>
      <c r="M71" s="12" t="e">
        <f t="shared" ref="M71:M134" si="18">$B71+($D71*$N$1)</f>
        <v>#REF!</v>
      </c>
      <c r="N71" s="49" t="e">
        <f t="shared" ref="N71:N134" si="19">$C71+($D71*$N$1)</f>
        <v>#REF!</v>
      </c>
      <c r="Q71" s="14" t="e">
        <f t="shared" ref="Q71:Q134" si="20">A71</f>
        <v>#REF!</v>
      </c>
      <c r="R71" s="25" t="e">
        <f>B71*#REF!</f>
        <v>#REF!</v>
      </c>
      <c r="S71" s="16" t="e">
        <f>C71*#REF!</f>
        <v>#REF!</v>
      </c>
      <c r="T71" s="15" t="e">
        <f>E71*#REF!</f>
        <v>#REF!</v>
      </c>
      <c r="U71" s="50" t="e">
        <f>F71*#REF!</f>
        <v>#REF!</v>
      </c>
      <c r="V71" s="15" t="e">
        <f>G71*#REF!</f>
        <v>#REF!</v>
      </c>
      <c r="W71" s="50" t="e">
        <f>H71*#REF!</f>
        <v>#REF!</v>
      </c>
      <c r="X71" s="15" t="e">
        <f>I71*#REF!</f>
        <v>#REF!</v>
      </c>
      <c r="Y71" s="50" t="e">
        <f>J71*#REF!</f>
        <v>#REF!</v>
      </c>
      <c r="Z71" s="15" t="e">
        <f>K71*#REF!</f>
        <v>#REF!</v>
      </c>
      <c r="AA71" s="50" t="e">
        <f>L71*#REF!</f>
        <v>#REF!</v>
      </c>
    </row>
    <row r="72" spans="1:27" ht="13.5" thickBot="1" x14ac:dyDescent="0.25">
      <c r="A72" s="11" t="e">
        <f>#REF!</f>
        <v>#REF!</v>
      </c>
      <c r="B72" s="11" t="e">
        <f>#REF!</f>
        <v>#REF!</v>
      </c>
      <c r="C72" s="11" t="e">
        <f>#REF!</f>
        <v>#REF!</v>
      </c>
      <c r="D72" s="11" t="e">
        <f>#REF!</f>
        <v>#REF!</v>
      </c>
      <c r="E72" s="12" t="e">
        <f t="shared" si="12"/>
        <v>#REF!</v>
      </c>
      <c r="F72" s="49" t="e">
        <f t="shared" si="13"/>
        <v>#REF!</v>
      </c>
      <c r="G72" s="12" t="e">
        <f t="shared" si="14"/>
        <v>#REF!</v>
      </c>
      <c r="H72" s="49" t="e">
        <f t="shared" si="15"/>
        <v>#REF!</v>
      </c>
      <c r="I72" s="12" t="e">
        <f t="shared" si="11"/>
        <v>#REF!</v>
      </c>
      <c r="J72" s="49" t="e">
        <f t="shared" si="11"/>
        <v>#REF!</v>
      </c>
      <c r="K72" s="12" t="e">
        <f t="shared" si="16"/>
        <v>#REF!</v>
      </c>
      <c r="L72" s="49" t="e">
        <f t="shared" si="17"/>
        <v>#REF!</v>
      </c>
      <c r="M72" s="12" t="e">
        <f t="shared" si="18"/>
        <v>#REF!</v>
      </c>
      <c r="N72" s="49" t="e">
        <f t="shared" si="19"/>
        <v>#REF!</v>
      </c>
      <c r="Q72" s="14" t="e">
        <f t="shared" si="20"/>
        <v>#REF!</v>
      </c>
      <c r="R72" s="25" t="e">
        <f>B72*#REF!</f>
        <v>#REF!</v>
      </c>
      <c r="S72" s="16" t="e">
        <f>C72*#REF!</f>
        <v>#REF!</v>
      </c>
      <c r="T72" s="15" t="e">
        <f>E72*#REF!</f>
        <v>#REF!</v>
      </c>
      <c r="U72" s="50" t="e">
        <f>F72*#REF!</f>
        <v>#REF!</v>
      </c>
      <c r="V72" s="15" t="e">
        <f>G72*#REF!</f>
        <v>#REF!</v>
      </c>
      <c r="W72" s="50" t="e">
        <f>H72*#REF!</f>
        <v>#REF!</v>
      </c>
      <c r="X72" s="15" t="e">
        <f>I72*#REF!</f>
        <v>#REF!</v>
      </c>
      <c r="Y72" s="50" t="e">
        <f>J72*#REF!</f>
        <v>#REF!</v>
      </c>
      <c r="Z72" s="15" t="e">
        <f>K72*#REF!</f>
        <v>#REF!</v>
      </c>
      <c r="AA72" s="50" t="e">
        <f>L72*#REF!</f>
        <v>#REF!</v>
      </c>
    </row>
    <row r="73" spans="1:27" s="21" customFormat="1" ht="13.5" thickBot="1" x14ac:dyDescent="0.25">
      <c r="A73" s="11" t="e">
        <f>#REF!</f>
        <v>#REF!</v>
      </c>
      <c r="B73" s="11" t="e">
        <f>#REF!</f>
        <v>#REF!</v>
      </c>
      <c r="C73" s="11" t="e">
        <f>#REF!</f>
        <v>#REF!</v>
      </c>
      <c r="D73" s="11" t="e">
        <f>#REF!</f>
        <v>#REF!</v>
      </c>
      <c r="E73" s="12" t="e">
        <f t="shared" si="12"/>
        <v>#REF!</v>
      </c>
      <c r="F73" s="49" t="e">
        <f t="shared" si="13"/>
        <v>#REF!</v>
      </c>
      <c r="G73" s="12" t="e">
        <f t="shared" si="14"/>
        <v>#REF!</v>
      </c>
      <c r="H73" s="49" t="e">
        <f t="shared" si="15"/>
        <v>#REF!</v>
      </c>
      <c r="I73" s="12" t="e">
        <f t="shared" si="11"/>
        <v>#REF!</v>
      </c>
      <c r="J73" s="49" t="e">
        <f t="shared" si="11"/>
        <v>#REF!</v>
      </c>
      <c r="K73" s="12" t="e">
        <f t="shared" si="16"/>
        <v>#REF!</v>
      </c>
      <c r="L73" s="49" t="e">
        <f t="shared" si="17"/>
        <v>#REF!</v>
      </c>
      <c r="M73" s="12" t="e">
        <f t="shared" si="18"/>
        <v>#REF!</v>
      </c>
      <c r="N73" s="49" t="e">
        <f t="shared" si="19"/>
        <v>#REF!</v>
      </c>
      <c r="P73" s="244"/>
      <c r="Q73" s="14" t="e">
        <f t="shared" si="20"/>
        <v>#REF!</v>
      </c>
      <c r="R73" s="25" t="e">
        <f>B73*#REF!</f>
        <v>#REF!</v>
      </c>
      <c r="S73" s="16" t="e">
        <f>C73*#REF!</f>
        <v>#REF!</v>
      </c>
      <c r="T73" s="15" t="e">
        <f>E73*#REF!</f>
        <v>#REF!</v>
      </c>
      <c r="U73" s="50" t="e">
        <f>F73*#REF!</f>
        <v>#REF!</v>
      </c>
      <c r="V73" s="15" t="e">
        <f>G73*#REF!</f>
        <v>#REF!</v>
      </c>
      <c r="W73" s="50" t="e">
        <f>H73*#REF!</f>
        <v>#REF!</v>
      </c>
      <c r="X73" s="15" t="e">
        <f>I73*#REF!</f>
        <v>#REF!</v>
      </c>
      <c r="Y73" s="50" t="e">
        <f>J73*#REF!</f>
        <v>#REF!</v>
      </c>
      <c r="Z73" s="15" t="e">
        <f>K73*#REF!</f>
        <v>#REF!</v>
      </c>
      <c r="AA73" s="50" t="e">
        <f>L73*#REF!</f>
        <v>#REF!</v>
      </c>
    </row>
    <row r="74" spans="1:27" ht="13.5" thickBot="1" x14ac:dyDescent="0.25">
      <c r="A74" s="11" t="e">
        <f>#REF!</f>
        <v>#REF!</v>
      </c>
      <c r="B74" s="11" t="e">
        <f>#REF!</f>
        <v>#REF!</v>
      </c>
      <c r="C74" s="11" t="e">
        <f>#REF!</f>
        <v>#REF!</v>
      </c>
      <c r="D74" s="11" t="e">
        <f>#REF!</f>
        <v>#REF!</v>
      </c>
      <c r="E74" s="12" t="e">
        <f t="shared" si="12"/>
        <v>#REF!</v>
      </c>
      <c r="F74" s="49" t="e">
        <f t="shared" si="13"/>
        <v>#REF!</v>
      </c>
      <c r="G74" s="12" t="e">
        <f t="shared" si="14"/>
        <v>#REF!</v>
      </c>
      <c r="H74" s="49" t="e">
        <f t="shared" si="15"/>
        <v>#REF!</v>
      </c>
      <c r="I74" s="12" t="e">
        <f t="shared" si="11"/>
        <v>#REF!</v>
      </c>
      <c r="J74" s="49" t="e">
        <f t="shared" si="11"/>
        <v>#REF!</v>
      </c>
      <c r="K74" s="12" t="e">
        <f t="shared" si="16"/>
        <v>#REF!</v>
      </c>
      <c r="L74" s="49" t="e">
        <f t="shared" si="17"/>
        <v>#REF!</v>
      </c>
      <c r="M74" s="12" t="e">
        <f t="shared" si="18"/>
        <v>#REF!</v>
      </c>
      <c r="N74" s="49" t="e">
        <f t="shared" si="19"/>
        <v>#REF!</v>
      </c>
      <c r="Q74" s="14" t="e">
        <f t="shared" si="20"/>
        <v>#REF!</v>
      </c>
      <c r="R74" s="25" t="e">
        <f>B74*#REF!</f>
        <v>#REF!</v>
      </c>
      <c r="S74" s="16" t="e">
        <f>C74*#REF!</f>
        <v>#REF!</v>
      </c>
      <c r="T74" s="15" t="e">
        <f>E74*#REF!</f>
        <v>#REF!</v>
      </c>
      <c r="U74" s="50" t="e">
        <f>F74*#REF!</f>
        <v>#REF!</v>
      </c>
      <c r="V74" s="15" t="e">
        <f>G74*#REF!</f>
        <v>#REF!</v>
      </c>
      <c r="W74" s="50" t="e">
        <f>H74*#REF!</f>
        <v>#REF!</v>
      </c>
      <c r="X74" s="15" t="e">
        <f>I74*#REF!</f>
        <v>#REF!</v>
      </c>
      <c r="Y74" s="50" t="e">
        <f>J74*#REF!</f>
        <v>#REF!</v>
      </c>
      <c r="Z74" s="15" t="e">
        <f>K74*#REF!</f>
        <v>#REF!</v>
      </c>
      <c r="AA74" s="50" t="e">
        <f>L74*#REF!</f>
        <v>#REF!</v>
      </c>
    </row>
    <row r="75" spans="1:27" ht="13.5" thickBot="1" x14ac:dyDescent="0.25">
      <c r="A75" s="11" t="e">
        <f>#REF!</f>
        <v>#REF!</v>
      </c>
      <c r="B75" s="11" t="e">
        <f>#REF!</f>
        <v>#REF!</v>
      </c>
      <c r="C75" s="11" t="e">
        <f>#REF!</f>
        <v>#REF!</v>
      </c>
      <c r="D75" s="11" t="e">
        <f>#REF!</f>
        <v>#REF!</v>
      </c>
      <c r="E75" s="12" t="e">
        <f t="shared" si="12"/>
        <v>#REF!</v>
      </c>
      <c r="F75" s="49" t="e">
        <f t="shared" si="13"/>
        <v>#REF!</v>
      </c>
      <c r="G75" s="12" t="e">
        <f t="shared" si="14"/>
        <v>#REF!</v>
      </c>
      <c r="H75" s="49" t="e">
        <f t="shared" si="15"/>
        <v>#REF!</v>
      </c>
      <c r="I75" s="12" t="e">
        <f t="shared" si="11"/>
        <v>#REF!</v>
      </c>
      <c r="J75" s="49" t="e">
        <f t="shared" si="11"/>
        <v>#REF!</v>
      </c>
      <c r="K75" s="12" t="e">
        <f t="shared" si="16"/>
        <v>#REF!</v>
      </c>
      <c r="L75" s="49" t="e">
        <f t="shared" si="17"/>
        <v>#REF!</v>
      </c>
      <c r="M75" s="12" t="e">
        <f t="shared" si="18"/>
        <v>#REF!</v>
      </c>
      <c r="N75" s="49" t="e">
        <f t="shared" si="19"/>
        <v>#REF!</v>
      </c>
      <c r="Q75" s="14" t="e">
        <f t="shared" si="20"/>
        <v>#REF!</v>
      </c>
      <c r="R75" s="25" t="e">
        <f>B75*#REF!</f>
        <v>#REF!</v>
      </c>
      <c r="S75" s="16" t="e">
        <f>C75*#REF!</f>
        <v>#REF!</v>
      </c>
      <c r="T75" s="15" t="e">
        <f>E75*#REF!</f>
        <v>#REF!</v>
      </c>
      <c r="U75" s="50" t="e">
        <f>F75*#REF!</f>
        <v>#REF!</v>
      </c>
      <c r="V75" s="15" t="e">
        <f>G75*#REF!</f>
        <v>#REF!</v>
      </c>
      <c r="W75" s="50" t="e">
        <f>H75*#REF!</f>
        <v>#REF!</v>
      </c>
      <c r="X75" s="15" t="e">
        <f>I75*#REF!</f>
        <v>#REF!</v>
      </c>
      <c r="Y75" s="50" t="e">
        <f>J75*#REF!</f>
        <v>#REF!</v>
      </c>
      <c r="Z75" s="15" t="e">
        <f>K75*#REF!</f>
        <v>#REF!</v>
      </c>
      <c r="AA75" s="50" t="e">
        <f>L75*#REF!</f>
        <v>#REF!</v>
      </c>
    </row>
    <row r="76" spans="1:27" ht="13.5" thickBot="1" x14ac:dyDescent="0.25">
      <c r="A76" s="11" t="e">
        <f>#REF!</f>
        <v>#REF!</v>
      </c>
      <c r="B76" s="11" t="e">
        <f>#REF!</f>
        <v>#REF!</v>
      </c>
      <c r="C76" s="11" t="e">
        <f>#REF!</f>
        <v>#REF!</v>
      </c>
      <c r="D76" s="11" t="e">
        <f>#REF!</f>
        <v>#REF!</v>
      </c>
      <c r="E76" s="12" t="e">
        <f t="shared" si="12"/>
        <v>#REF!</v>
      </c>
      <c r="F76" s="49" t="e">
        <f t="shared" si="13"/>
        <v>#REF!</v>
      </c>
      <c r="G76" s="12" t="e">
        <f t="shared" si="14"/>
        <v>#REF!</v>
      </c>
      <c r="H76" s="49" t="e">
        <f t="shared" si="15"/>
        <v>#REF!</v>
      </c>
      <c r="I76" s="12" t="e">
        <f t="shared" si="11"/>
        <v>#REF!</v>
      </c>
      <c r="J76" s="49" t="e">
        <f t="shared" si="11"/>
        <v>#REF!</v>
      </c>
      <c r="K76" s="12" t="e">
        <f t="shared" si="16"/>
        <v>#REF!</v>
      </c>
      <c r="L76" s="49" t="e">
        <f t="shared" si="17"/>
        <v>#REF!</v>
      </c>
      <c r="M76" s="12" t="e">
        <f t="shared" si="18"/>
        <v>#REF!</v>
      </c>
      <c r="N76" s="49" t="e">
        <f t="shared" si="19"/>
        <v>#REF!</v>
      </c>
      <c r="Q76" s="14" t="e">
        <f t="shared" si="20"/>
        <v>#REF!</v>
      </c>
      <c r="R76" s="29" t="e">
        <f>B76*#REF!</f>
        <v>#REF!</v>
      </c>
      <c r="S76" s="16" t="e">
        <f>C76*#REF!</f>
        <v>#REF!</v>
      </c>
      <c r="T76" s="15" t="e">
        <f>E76*#REF!</f>
        <v>#REF!</v>
      </c>
      <c r="U76" s="50" t="e">
        <f>F76*#REF!</f>
        <v>#REF!</v>
      </c>
      <c r="V76" s="15" t="e">
        <f>G76*#REF!</f>
        <v>#REF!</v>
      </c>
      <c r="W76" s="50" t="e">
        <f>H76*#REF!</f>
        <v>#REF!</v>
      </c>
      <c r="X76" s="15" t="e">
        <f>I76*#REF!</f>
        <v>#REF!</v>
      </c>
      <c r="Y76" s="50" t="e">
        <f>J76*#REF!</f>
        <v>#REF!</v>
      </c>
      <c r="Z76" s="15" t="e">
        <f>K76*#REF!</f>
        <v>#REF!</v>
      </c>
      <c r="AA76" s="50" t="e">
        <f>L76*#REF!</f>
        <v>#REF!</v>
      </c>
    </row>
    <row r="77" spans="1:27" ht="13.5" thickBot="1" x14ac:dyDescent="0.25">
      <c r="A77" s="40" t="e">
        <f>#REF!</f>
        <v>#REF!</v>
      </c>
      <c r="B77" s="40" t="e">
        <f>#REF!</f>
        <v>#REF!</v>
      </c>
      <c r="C77" s="40" t="e">
        <f>#REF!</f>
        <v>#REF!</v>
      </c>
      <c r="D77" s="40" t="e">
        <f>#REF!</f>
        <v>#REF!</v>
      </c>
      <c r="E77" s="12" t="e">
        <f t="shared" si="12"/>
        <v>#REF!</v>
      </c>
      <c r="F77" s="49" t="e">
        <f t="shared" si="13"/>
        <v>#REF!</v>
      </c>
      <c r="G77" s="42" t="e">
        <f t="shared" si="14"/>
        <v>#REF!</v>
      </c>
      <c r="H77" s="261" t="e">
        <f t="shared" si="15"/>
        <v>#REF!</v>
      </c>
      <c r="I77" s="42" t="e">
        <f t="shared" si="11"/>
        <v>#REF!</v>
      </c>
      <c r="J77" s="261" t="e">
        <f t="shared" si="11"/>
        <v>#REF!</v>
      </c>
      <c r="K77" s="42" t="e">
        <f t="shared" si="16"/>
        <v>#REF!</v>
      </c>
      <c r="L77" s="261" t="e">
        <f t="shared" si="17"/>
        <v>#REF!</v>
      </c>
      <c r="M77" s="42" t="e">
        <f t="shared" si="18"/>
        <v>#REF!</v>
      </c>
      <c r="N77" s="261" t="e">
        <f t="shared" si="19"/>
        <v>#REF!</v>
      </c>
      <c r="P77" s="240"/>
      <c r="Q77" s="51" t="e">
        <f t="shared" si="20"/>
        <v>#REF!</v>
      </c>
      <c r="R77" s="29" t="e">
        <f>B77*#REF!</f>
        <v>#REF!</v>
      </c>
      <c r="S77" s="52" t="e">
        <f>C77*#REF!</f>
        <v>#REF!</v>
      </c>
      <c r="T77" s="15" t="e">
        <f>E77*#REF!</f>
        <v>#REF!</v>
      </c>
      <c r="U77" s="50" t="e">
        <f>F77*#REF!</f>
        <v>#REF!</v>
      </c>
      <c r="V77" s="53" t="e">
        <f>G77*#REF!</f>
        <v>#REF!</v>
      </c>
      <c r="W77" s="54" t="e">
        <f>H77*#REF!</f>
        <v>#REF!</v>
      </c>
      <c r="X77" s="53" t="e">
        <f>I77*#REF!</f>
        <v>#REF!</v>
      </c>
      <c r="Y77" s="54" t="e">
        <f>J77*#REF!</f>
        <v>#REF!</v>
      </c>
      <c r="Z77" s="53" t="e">
        <f>K77*#REF!</f>
        <v>#REF!</v>
      </c>
      <c r="AA77" s="54" t="e">
        <f>L77*#REF!</f>
        <v>#REF!</v>
      </c>
    </row>
    <row r="78" spans="1:27" ht="13.5" thickBot="1" x14ac:dyDescent="0.25">
      <c r="A78" s="11" t="e">
        <f>#REF!</f>
        <v>#REF!</v>
      </c>
      <c r="B78" s="11" t="e">
        <f>#REF!</f>
        <v>#REF!</v>
      </c>
      <c r="C78" s="11" t="e">
        <f>#REF!</f>
        <v>#REF!</v>
      </c>
      <c r="D78" s="11" t="e">
        <f>#REF!</f>
        <v>#REF!</v>
      </c>
      <c r="E78" s="12" t="e">
        <f t="shared" si="12"/>
        <v>#REF!</v>
      </c>
      <c r="F78" s="49" t="e">
        <f t="shared" si="13"/>
        <v>#REF!</v>
      </c>
      <c r="G78" s="12" t="e">
        <f t="shared" si="14"/>
        <v>#REF!</v>
      </c>
      <c r="H78" s="49" t="e">
        <f t="shared" si="15"/>
        <v>#REF!</v>
      </c>
      <c r="I78" s="12" t="e">
        <f t="shared" si="11"/>
        <v>#REF!</v>
      </c>
      <c r="J78" s="49" t="e">
        <f t="shared" si="11"/>
        <v>#REF!</v>
      </c>
      <c r="K78" s="12" t="e">
        <f t="shared" si="16"/>
        <v>#REF!</v>
      </c>
      <c r="L78" s="49" t="e">
        <f t="shared" si="17"/>
        <v>#REF!</v>
      </c>
      <c r="M78" s="12" t="e">
        <f t="shared" si="18"/>
        <v>#REF!</v>
      </c>
      <c r="N78" s="49" t="e">
        <f t="shared" si="19"/>
        <v>#REF!</v>
      </c>
      <c r="O78" s="95"/>
      <c r="P78" s="94"/>
      <c r="Q78" s="14" t="e">
        <f t="shared" si="20"/>
        <v>#REF!</v>
      </c>
      <c r="R78" s="32" t="e">
        <f>B78*#REF!</f>
        <v>#REF!</v>
      </c>
      <c r="S78" s="62" t="e">
        <f>C78*#REF!</f>
        <v>#REF!</v>
      </c>
      <c r="T78" s="15" t="e">
        <f>E78*#REF!</f>
        <v>#REF!</v>
      </c>
      <c r="U78" s="50" t="e">
        <f>F78*#REF!</f>
        <v>#REF!</v>
      </c>
      <c r="V78" s="15" t="e">
        <f>G78*#REF!</f>
        <v>#REF!</v>
      </c>
      <c r="W78" s="50" t="e">
        <f>H78*#REF!</f>
        <v>#REF!</v>
      </c>
      <c r="X78" s="15" t="e">
        <f>I78*#REF!</f>
        <v>#REF!</v>
      </c>
      <c r="Y78" s="50" t="e">
        <f>J78*#REF!</f>
        <v>#REF!</v>
      </c>
      <c r="Z78" s="15" t="e">
        <f>K78*#REF!</f>
        <v>#REF!</v>
      </c>
      <c r="AA78" s="50" t="e">
        <f>L78*#REF!</f>
        <v>#REF!</v>
      </c>
    </row>
    <row r="79" spans="1:27" ht="13.5" thickBot="1" x14ac:dyDescent="0.25">
      <c r="A79" s="11" t="e">
        <f>#REF!</f>
        <v>#REF!</v>
      </c>
      <c r="B79" s="11" t="e">
        <f>#REF!</f>
        <v>#REF!</v>
      </c>
      <c r="C79" s="11" t="e">
        <f>#REF!</f>
        <v>#REF!</v>
      </c>
      <c r="D79" s="11" t="e">
        <f>#REF!</f>
        <v>#REF!</v>
      </c>
      <c r="E79" s="12" t="e">
        <f t="shared" si="12"/>
        <v>#REF!</v>
      </c>
      <c r="F79" s="49" t="e">
        <f t="shared" si="13"/>
        <v>#REF!</v>
      </c>
      <c r="G79" s="12" t="e">
        <f t="shared" si="14"/>
        <v>#REF!</v>
      </c>
      <c r="H79" s="49" t="e">
        <f t="shared" si="15"/>
        <v>#REF!</v>
      </c>
      <c r="I79" s="12" t="e">
        <f t="shared" si="11"/>
        <v>#REF!</v>
      </c>
      <c r="J79" s="49" t="e">
        <f t="shared" si="11"/>
        <v>#REF!</v>
      </c>
      <c r="K79" s="12" t="e">
        <f t="shared" si="16"/>
        <v>#REF!</v>
      </c>
      <c r="L79" s="49" t="e">
        <f t="shared" si="17"/>
        <v>#REF!</v>
      </c>
      <c r="M79" s="12" t="e">
        <f t="shared" si="18"/>
        <v>#REF!</v>
      </c>
      <c r="N79" s="49" t="e">
        <f t="shared" si="19"/>
        <v>#REF!</v>
      </c>
      <c r="O79" s="263"/>
      <c r="Q79" s="14" t="e">
        <f t="shared" si="20"/>
        <v>#REF!</v>
      </c>
      <c r="R79" s="28" t="e">
        <f>B79*#REF!</f>
        <v>#REF!</v>
      </c>
      <c r="S79" s="16" t="e">
        <f>C79*#REF!</f>
        <v>#REF!</v>
      </c>
      <c r="T79" s="15" t="e">
        <f>E79*#REF!</f>
        <v>#REF!</v>
      </c>
      <c r="U79" s="50" t="e">
        <f>F79*#REF!</f>
        <v>#REF!</v>
      </c>
      <c r="V79" s="15" t="e">
        <f>G79*#REF!</f>
        <v>#REF!</v>
      </c>
      <c r="W79" s="50" t="e">
        <f>H79*#REF!</f>
        <v>#REF!</v>
      </c>
      <c r="X79" s="15" t="e">
        <f>I79*#REF!</f>
        <v>#REF!</v>
      </c>
      <c r="Y79" s="50" t="e">
        <f>J79*#REF!</f>
        <v>#REF!</v>
      </c>
      <c r="Z79" s="15" t="e">
        <f>K79*#REF!</f>
        <v>#REF!</v>
      </c>
      <c r="AA79" s="50" t="e">
        <f>L79*#REF!</f>
        <v>#REF!</v>
      </c>
    </row>
    <row r="80" spans="1:27" ht="13.5" thickBot="1" x14ac:dyDescent="0.25">
      <c r="A80" s="11" t="e">
        <f>#REF!</f>
        <v>#REF!</v>
      </c>
      <c r="B80" s="11" t="e">
        <f>#REF!</f>
        <v>#REF!</v>
      </c>
      <c r="C80" s="11" t="e">
        <f>#REF!</f>
        <v>#REF!</v>
      </c>
      <c r="D80" s="11" t="e">
        <f>#REF!</f>
        <v>#REF!</v>
      </c>
      <c r="E80" s="12" t="e">
        <f t="shared" si="12"/>
        <v>#REF!</v>
      </c>
      <c r="F80" s="49" t="e">
        <f t="shared" si="13"/>
        <v>#REF!</v>
      </c>
      <c r="G80" s="12" t="e">
        <f t="shared" si="14"/>
        <v>#REF!</v>
      </c>
      <c r="H80" s="49" t="e">
        <f t="shared" si="15"/>
        <v>#REF!</v>
      </c>
      <c r="I80" s="12" t="e">
        <f t="shared" si="11"/>
        <v>#REF!</v>
      </c>
      <c r="J80" s="49" t="e">
        <f t="shared" si="11"/>
        <v>#REF!</v>
      </c>
      <c r="K80" s="12" t="e">
        <f t="shared" si="16"/>
        <v>#REF!</v>
      </c>
      <c r="L80" s="49" t="e">
        <f t="shared" si="17"/>
        <v>#REF!</v>
      </c>
      <c r="M80" s="12" t="e">
        <f t="shared" si="18"/>
        <v>#REF!</v>
      </c>
      <c r="N80" s="49" t="e">
        <f t="shared" si="19"/>
        <v>#REF!</v>
      </c>
      <c r="O80" s="263"/>
      <c r="Q80" s="14" t="e">
        <f t="shared" si="20"/>
        <v>#REF!</v>
      </c>
      <c r="R80" s="25" t="e">
        <f>B80*#REF!</f>
        <v>#REF!</v>
      </c>
      <c r="S80" s="16" t="e">
        <f>C80*#REF!</f>
        <v>#REF!</v>
      </c>
      <c r="T80" s="15" t="e">
        <f>E80*#REF!</f>
        <v>#REF!</v>
      </c>
      <c r="U80" s="50" t="e">
        <f>F80*#REF!</f>
        <v>#REF!</v>
      </c>
      <c r="V80" s="15" t="e">
        <f>G80*#REF!</f>
        <v>#REF!</v>
      </c>
      <c r="W80" s="50" t="e">
        <f>H80*#REF!</f>
        <v>#REF!</v>
      </c>
      <c r="X80" s="15" t="e">
        <f>I80*#REF!</f>
        <v>#REF!</v>
      </c>
      <c r="Y80" s="50" t="e">
        <f>J80*#REF!</f>
        <v>#REF!</v>
      </c>
      <c r="Z80" s="15" t="e">
        <f>K80*#REF!</f>
        <v>#REF!</v>
      </c>
      <c r="AA80" s="50" t="e">
        <f>L80*#REF!</f>
        <v>#REF!</v>
      </c>
    </row>
    <row r="81" spans="1:27" ht="13.5" thickBot="1" x14ac:dyDescent="0.25">
      <c r="A81" s="11" t="e">
        <f>#REF!</f>
        <v>#REF!</v>
      </c>
      <c r="B81" s="11" t="e">
        <f>#REF!</f>
        <v>#REF!</v>
      </c>
      <c r="C81" s="11" t="e">
        <f>#REF!</f>
        <v>#REF!</v>
      </c>
      <c r="D81" s="11" t="e">
        <f>#REF!</f>
        <v>#REF!</v>
      </c>
      <c r="E81" s="12" t="e">
        <f t="shared" si="12"/>
        <v>#REF!</v>
      </c>
      <c r="F81" s="49" t="e">
        <f t="shared" si="13"/>
        <v>#REF!</v>
      </c>
      <c r="G81" s="12" t="e">
        <f t="shared" si="14"/>
        <v>#REF!</v>
      </c>
      <c r="H81" s="49" t="e">
        <f t="shared" si="15"/>
        <v>#REF!</v>
      </c>
      <c r="I81" s="12" t="e">
        <f t="shared" si="11"/>
        <v>#REF!</v>
      </c>
      <c r="J81" s="49" t="e">
        <f t="shared" si="11"/>
        <v>#REF!</v>
      </c>
      <c r="K81" s="12" t="e">
        <f t="shared" si="16"/>
        <v>#REF!</v>
      </c>
      <c r="L81" s="49" t="e">
        <f t="shared" si="17"/>
        <v>#REF!</v>
      </c>
      <c r="M81" s="12" t="e">
        <f t="shared" si="18"/>
        <v>#REF!</v>
      </c>
      <c r="N81" s="49" t="e">
        <f t="shared" si="19"/>
        <v>#REF!</v>
      </c>
      <c r="O81" s="263"/>
      <c r="Q81" s="14" t="e">
        <f t="shared" si="20"/>
        <v>#REF!</v>
      </c>
      <c r="R81" s="25" t="e">
        <f>B81*#REF!</f>
        <v>#REF!</v>
      </c>
      <c r="S81" s="16" t="e">
        <f>C81*#REF!</f>
        <v>#REF!</v>
      </c>
      <c r="T81" s="15" t="e">
        <f>E81*#REF!</f>
        <v>#REF!</v>
      </c>
      <c r="U81" s="50" t="e">
        <f>F81*#REF!</f>
        <v>#REF!</v>
      </c>
      <c r="V81" s="15" t="e">
        <f>G81*#REF!</f>
        <v>#REF!</v>
      </c>
      <c r="W81" s="50" t="e">
        <f>H81*#REF!</f>
        <v>#REF!</v>
      </c>
      <c r="X81" s="15" t="e">
        <f>I81*#REF!</f>
        <v>#REF!</v>
      </c>
      <c r="Y81" s="50" t="e">
        <f>J81*#REF!</f>
        <v>#REF!</v>
      </c>
      <c r="Z81" s="15" t="e">
        <f>K81*#REF!</f>
        <v>#REF!</v>
      </c>
      <c r="AA81" s="50" t="e">
        <f>L81*#REF!</f>
        <v>#REF!</v>
      </c>
    </row>
    <row r="82" spans="1:27" ht="13.5" thickBot="1" x14ac:dyDescent="0.25">
      <c r="A82" s="11" t="e">
        <f>#REF!</f>
        <v>#REF!</v>
      </c>
      <c r="B82" s="11" t="e">
        <f>#REF!</f>
        <v>#REF!</v>
      </c>
      <c r="C82" s="11" t="e">
        <f>#REF!</f>
        <v>#REF!</v>
      </c>
      <c r="D82" s="11" t="e">
        <f>#REF!</f>
        <v>#REF!</v>
      </c>
      <c r="E82" s="12" t="e">
        <f t="shared" si="12"/>
        <v>#REF!</v>
      </c>
      <c r="F82" s="49" t="e">
        <f t="shared" si="13"/>
        <v>#REF!</v>
      </c>
      <c r="G82" s="12" t="e">
        <f t="shared" si="14"/>
        <v>#REF!</v>
      </c>
      <c r="H82" s="49" t="e">
        <f t="shared" si="15"/>
        <v>#REF!</v>
      </c>
      <c r="I82" s="12" t="e">
        <f t="shared" si="11"/>
        <v>#REF!</v>
      </c>
      <c r="J82" s="49" t="e">
        <f t="shared" si="11"/>
        <v>#REF!</v>
      </c>
      <c r="K82" s="12" t="e">
        <f t="shared" si="16"/>
        <v>#REF!</v>
      </c>
      <c r="L82" s="49" t="e">
        <f t="shared" si="17"/>
        <v>#REF!</v>
      </c>
      <c r="M82" s="12" t="e">
        <f t="shared" si="18"/>
        <v>#REF!</v>
      </c>
      <c r="N82" s="49" t="e">
        <f t="shared" si="19"/>
        <v>#REF!</v>
      </c>
      <c r="O82" s="263"/>
      <c r="Q82" s="14" t="e">
        <f t="shared" si="20"/>
        <v>#REF!</v>
      </c>
      <c r="R82" s="25" t="e">
        <f>B82*#REF!</f>
        <v>#REF!</v>
      </c>
      <c r="S82" s="16" t="e">
        <f>C82*#REF!</f>
        <v>#REF!</v>
      </c>
      <c r="T82" s="15" t="e">
        <f>E82*#REF!</f>
        <v>#REF!</v>
      </c>
      <c r="U82" s="50" t="e">
        <f>F82*#REF!</f>
        <v>#REF!</v>
      </c>
      <c r="V82" s="15" t="e">
        <f>G82*#REF!</f>
        <v>#REF!</v>
      </c>
      <c r="W82" s="50" t="e">
        <f>H82*#REF!</f>
        <v>#REF!</v>
      </c>
      <c r="X82" s="15" t="e">
        <f>I82*#REF!</f>
        <v>#REF!</v>
      </c>
      <c r="Y82" s="50" t="e">
        <f>J82*#REF!</f>
        <v>#REF!</v>
      </c>
      <c r="Z82" s="15" t="e">
        <f>K82*#REF!</f>
        <v>#REF!</v>
      </c>
      <c r="AA82" s="50" t="e">
        <f>L82*#REF!</f>
        <v>#REF!</v>
      </c>
    </row>
    <row r="83" spans="1:27" ht="13.5" thickBot="1" x14ac:dyDescent="0.25">
      <c r="A83" s="11" t="e">
        <f>#REF!</f>
        <v>#REF!</v>
      </c>
      <c r="B83" s="11" t="e">
        <f>#REF!</f>
        <v>#REF!</v>
      </c>
      <c r="C83" s="11" t="e">
        <f>#REF!</f>
        <v>#REF!</v>
      </c>
      <c r="D83" s="11" t="e">
        <f>#REF!</f>
        <v>#REF!</v>
      </c>
      <c r="E83" s="12" t="e">
        <f t="shared" si="12"/>
        <v>#REF!</v>
      </c>
      <c r="F83" s="49" t="e">
        <f t="shared" si="13"/>
        <v>#REF!</v>
      </c>
      <c r="G83" s="12" t="e">
        <f t="shared" si="14"/>
        <v>#REF!</v>
      </c>
      <c r="H83" s="49" t="e">
        <f t="shared" si="15"/>
        <v>#REF!</v>
      </c>
      <c r="I83" s="12" t="e">
        <f t="shared" si="11"/>
        <v>#REF!</v>
      </c>
      <c r="J83" s="49" t="e">
        <f t="shared" si="11"/>
        <v>#REF!</v>
      </c>
      <c r="K83" s="12" t="e">
        <f t="shared" si="16"/>
        <v>#REF!</v>
      </c>
      <c r="L83" s="49" t="e">
        <f t="shared" si="17"/>
        <v>#REF!</v>
      </c>
      <c r="M83" s="12" t="e">
        <f t="shared" si="18"/>
        <v>#REF!</v>
      </c>
      <c r="N83" s="49" t="e">
        <f t="shared" si="19"/>
        <v>#REF!</v>
      </c>
      <c r="O83" s="263"/>
      <c r="Q83" s="14" t="e">
        <f t="shared" si="20"/>
        <v>#REF!</v>
      </c>
      <c r="R83" s="25" t="e">
        <f>B83*#REF!</f>
        <v>#REF!</v>
      </c>
      <c r="S83" s="16" t="e">
        <f>C83*#REF!</f>
        <v>#REF!</v>
      </c>
      <c r="T83" s="15" t="e">
        <f>E83*#REF!</f>
        <v>#REF!</v>
      </c>
      <c r="U83" s="50" t="e">
        <f>F83*#REF!</f>
        <v>#REF!</v>
      </c>
      <c r="V83" s="15" t="e">
        <f>G83*#REF!</f>
        <v>#REF!</v>
      </c>
      <c r="W83" s="50" t="e">
        <f>H83*#REF!</f>
        <v>#REF!</v>
      </c>
      <c r="X83" s="15" t="e">
        <f>I83*#REF!</f>
        <v>#REF!</v>
      </c>
      <c r="Y83" s="50" t="e">
        <f>J83*#REF!</f>
        <v>#REF!</v>
      </c>
      <c r="Z83" s="15" t="e">
        <f>K83*#REF!</f>
        <v>#REF!</v>
      </c>
      <c r="AA83" s="50" t="e">
        <f>L83*#REF!</f>
        <v>#REF!</v>
      </c>
    </row>
    <row r="84" spans="1:27" ht="13.5" thickBot="1" x14ac:dyDescent="0.25">
      <c r="A84" s="11" t="e">
        <f>#REF!</f>
        <v>#REF!</v>
      </c>
      <c r="B84" s="11" t="e">
        <f>#REF!</f>
        <v>#REF!</v>
      </c>
      <c r="C84" s="11" t="e">
        <f>#REF!</f>
        <v>#REF!</v>
      </c>
      <c r="D84" s="11" t="e">
        <f>#REF!</f>
        <v>#REF!</v>
      </c>
      <c r="E84" s="12" t="e">
        <f t="shared" si="12"/>
        <v>#REF!</v>
      </c>
      <c r="F84" s="49" t="e">
        <f t="shared" si="13"/>
        <v>#REF!</v>
      </c>
      <c r="G84" s="12" t="e">
        <f t="shared" si="14"/>
        <v>#REF!</v>
      </c>
      <c r="H84" s="49" t="e">
        <f t="shared" si="15"/>
        <v>#REF!</v>
      </c>
      <c r="I84" s="12" t="e">
        <f t="shared" si="11"/>
        <v>#REF!</v>
      </c>
      <c r="J84" s="49" t="e">
        <f t="shared" si="11"/>
        <v>#REF!</v>
      </c>
      <c r="K84" s="12" t="e">
        <f t="shared" si="16"/>
        <v>#REF!</v>
      </c>
      <c r="L84" s="49" t="e">
        <f t="shared" si="17"/>
        <v>#REF!</v>
      </c>
      <c r="M84" s="12" t="e">
        <f t="shared" si="18"/>
        <v>#REF!</v>
      </c>
      <c r="N84" s="49" t="e">
        <f t="shared" si="19"/>
        <v>#REF!</v>
      </c>
      <c r="O84" s="263"/>
      <c r="Q84" s="14" t="e">
        <f t="shared" si="20"/>
        <v>#REF!</v>
      </c>
      <c r="R84" s="25" t="e">
        <f>B84*#REF!</f>
        <v>#REF!</v>
      </c>
      <c r="S84" s="16" t="e">
        <f>C84*#REF!</f>
        <v>#REF!</v>
      </c>
      <c r="T84" s="15" t="e">
        <f>E84*#REF!</f>
        <v>#REF!</v>
      </c>
      <c r="U84" s="50" t="e">
        <f>F84*#REF!</f>
        <v>#REF!</v>
      </c>
      <c r="V84" s="15" t="e">
        <f>G84*#REF!</f>
        <v>#REF!</v>
      </c>
      <c r="W84" s="50" t="e">
        <f>H84*#REF!</f>
        <v>#REF!</v>
      </c>
      <c r="X84" s="15" t="e">
        <f>I84*#REF!</f>
        <v>#REF!</v>
      </c>
      <c r="Y84" s="50" t="e">
        <f>J84*#REF!</f>
        <v>#REF!</v>
      </c>
      <c r="Z84" s="15" t="e">
        <f>K84*#REF!</f>
        <v>#REF!</v>
      </c>
      <c r="AA84" s="50" t="e">
        <f>L84*#REF!</f>
        <v>#REF!</v>
      </c>
    </row>
    <row r="85" spans="1:27" ht="13.5" thickBot="1" x14ac:dyDescent="0.25">
      <c r="A85" s="11" t="e">
        <f>#REF!</f>
        <v>#REF!</v>
      </c>
      <c r="B85" s="11" t="e">
        <f>#REF!</f>
        <v>#REF!</v>
      </c>
      <c r="C85" s="11" t="e">
        <f>#REF!</f>
        <v>#REF!</v>
      </c>
      <c r="D85" s="11" t="e">
        <f>#REF!</f>
        <v>#REF!</v>
      </c>
      <c r="E85" s="12" t="e">
        <f t="shared" si="12"/>
        <v>#REF!</v>
      </c>
      <c r="F85" s="49" t="e">
        <f t="shared" si="13"/>
        <v>#REF!</v>
      </c>
      <c r="G85" s="12" t="e">
        <f t="shared" si="14"/>
        <v>#REF!</v>
      </c>
      <c r="H85" s="49" t="e">
        <f t="shared" si="15"/>
        <v>#REF!</v>
      </c>
      <c r="I85" s="12" t="e">
        <f t="shared" si="11"/>
        <v>#REF!</v>
      </c>
      <c r="J85" s="49" t="e">
        <f t="shared" si="11"/>
        <v>#REF!</v>
      </c>
      <c r="K85" s="12" t="e">
        <f t="shared" si="16"/>
        <v>#REF!</v>
      </c>
      <c r="L85" s="49" t="e">
        <f t="shared" si="17"/>
        <v>#REF!</v>
      </c>
      <c r="M85" s="12" t="e">
        <f t="shared" si="18"/>
        <v>#REF!</v>
      </c>
      <c r="N85" s="49" t="e">
        <f t="shared" si="19"/>
        <v>#REF!</v>
      </c>
      <c r="O85" s="263"/>
      <c r="Q85" s="14" t="e">
        <f t="shared" si="20"/>
        <v>#REF!</v>
      </c>
      <c r="R85" s="25" t="e">
        <f>B85*#REF!</f>
        <v>#REF!</v>
      </c>
      <c r="S85" s="16" t="e">
        <f>C85*#REF!</f>
        <v>#REF!</v>
      </c>
      <c r="T85" s="15" t="e">
        <f>E85*#REF!</f>
        <v>#REF!</v>
      </c>
      <c r="U85" s="50" t="e">
        <f>F85*#REF!</f>
        <v>#REF!</v>
      </c>
      <c r="V85" s="15" t="e">
        <f>G85*#REF!</f>
        <v>#REF!</v>
      </c>
      <c r="W85" s="50" t="e">
        <f>H85*#REF!</f>
        <v>#REF!</v>
      </c>
      <c r="X85" s="15" t="e">
        <f>I85*#REF!</f>
        <v>#REF!</v>
      </c>
      <c r="Y85" s="50" t="e">
        <f>J85*#REF!</f>
        <v>#REF!</v>
      </c>
      <c r="Z85" s="15" t="e">
        <f>K85*#REF!</f>
        <v>#REF!</v>
      </c>
      <c r="AA85" s="50" t="e">
        <f>L85*#REF!</f>
        <v>#REF!</v>
      </c>
    </row>
    <row r="86" spans="1:27" ht="13.5" thickBot="1" x14ac:dyDescent="0.25">
      <c r="A86" s="11" t="e">
        <f>#REF!</f>
        <v>#REF!</v>
      </c>
      <c r="B86" s="11" t="e">
        <f>#REF!</f>
        <v>#REF!</v>
      </c>
      <c r="C86" s="11" t="e">
        <f>#REF!</f>
        <v>#REF!</v>
      </c>
      <c r="D86" s="11" t="e">
        <f>#REF!</f>
        <v>#REF!</v>
      </c>
      <c r="E86" s="12" t="e">
        <f t="shared" si="12"/>
        <v>#REF!</v>
      </c>
      <c r="F86" s="49" t="e">
        <f t="shared" si="13"/>
        <v>#REF!</v>
      </c>
      <c r="G86" s="12" t="e">
        <f t="shared" si="14"/>
        <v>#REF!</v>
      </c>
      <c r="H86" s="49" t="e">
        <f t="shared" si="15"/>
        <v>#REF!</v>
      </c>
      <c r="I86" s="12" t="e">
        <f t="shared" si="11"/>
        <v>#REF!</v>
      </c>
      <c r="J86" s="49" t="e">
        <f t="shared" si="11"/>
        <v>#REF!</v>
      </c>
      <c r="K86" s="12" t="e">
        <f t="shared" si="16"/>
        <v>#REF!</v>
      </c>
      <c r="L86" s="49" t="e">
        <f t="shared" si="17"/>
        <v>#REF!</v>
      </c>
      <c r="M86" s="12" t="e">
        <f t="shared" si="18"/>
        <v>#REF!</v>
      </c>
      <c r="N86" s="49" t="e">
        <f t="shared" si="19"/>
        <v>#REF!</v>
      </c>
      <c r="O86" s="263"/>
      <c r="Q86" s="14" t="e">
        <f t="shared" si="20"/>
        <v>#REF!</v>
      </c>
      <c r="R86" s="25" t="e">
        <f>B86*#REF!</f>
        <v>#REF!</v>
      </c>
      <c r="S86" s="16" t="e">
        <f>C86*#REF!</f>
        <v>#REF!</v>
      </c>
      <c r="T86" s="15" t="e">
        <f>E86*#REF!</f>
        <v>#REF!</v>
      </c>
      <c r="U86" s="50" t="e">
        <f>F86*#REF!</f>
        <v>#REF!</v>
      </c>
      <c r="V86" s="15" t="e">
        <f>G86*#REF!</f>
        <v>#REF!</v>
      </c>
      <c r="W86" s="50" t="e">
        <f>H86*#REF!</f>
        <v>#REF!</v>
      </c>
      <c r="X86" s="15" t="e">
        <f>I86*#REF!</f>
        <v>#REF!</v>
      </c>
      <c r="Y86" s="50" t="e">
        <f>J86*#REF!</f>
        <v>#REF!</v>
      </c>
      <c r="Z86" s="15" t="e">
        <f>K86*#REF!</f>
        <v>#REF!</v>
      </c>
      <c r="AA86" s="50" t="e">
        <f>L86*#REF!</f>
        <v>#REF!</v>
      </c>
    </row>
    <row r="87" spans="1:27" s="21" customFormat="1" ht="13.5" thickBot="1" x14ac:dyDescent="0.25">
      <c r="A87" s="11" t="e">
        <f>#REF!</f>
        <v>#REF!</v>
      </c>
      <c r="B87" s="11" t="e">
        <f>#REF!</f>
        <v>#REF!</v>
      </c>
      <c r="C87" s="11" t="e">
        <f>#REF!</f>
        <v>#REF!</v>
      </c>
      <c r="D87" s="11" t="e">
        <f>#REF!</f>
        <v>#REF!</v>
      </c>
      <c r="E87" s="12" t="e">
        <f t="shared" si="12"/>
        <v>#REF!</v>
      </c>
      <c r="F87" s="49" t="e">
        <f t="shared" si="13"/>
        <v>#REF!</v>
      </c>
      <c r="G87" s="12" t="e">
        <f t="shared" si="14"/>
        <v>#REF!</v>
      </c>
      <c r="H87" s="49" t="e">
        <f t="shared" si="15"/>
        <v>#REF!</v>
      </c>
      <c r="I87" s="12" t="e">
        <f t="shared" si="11"/>
        <v>#REF!</v>
      </c>
      <c r="J87" s="49" t="e">
        <f t="shared" si="11"/>
        <v>#REF!</v>
      </c>
      <c r="K87" s="12" t="e">
        <f t="shared" si="16"/>
        <v>#REF!</v>
      </c>
      <c r="L87" s="49" t="e">
        <f t="shared" si="17"/>
        <v>#REF!</v>
      </c>
      <c r="M87" s="12" t="e">
        <f t="shared" si="18"/>
        <v>#REF!</v>
      </c>
      <c r="N87" s="49" t="e">
        <f t="shared" si="19"/>
        <v>#REF!</v>
      </c>
      <c r="O87" s="264"/>
      <c r="P87" s="244"/>
      <c r="Q87" s="14" t="e">
        <f t="shared" si="20"/>
        <v>#REF!</v>
      </c>
      <c r="R87" s="25" t="e">
        <f>B87*#REF!</f>
        <v>#REF!</v>
      </c>
      <c r="S87" s="16" t="e">
        <f>C87*#REF!</f>
        <v>#REF!</v>
      </c>
      <c r="T87" s="15" t="e">
        <f>E87*#REF!</f>
        <v>#REF!</v>
      </c>
      <c r="U87" s="50" t="e">
        <f>F87*#REF!</f>
        <v>#REF!</v>
      </c>
      <c r="V87" s="15" t="e">
        <f>G87*#REF!</f>
        <v>#REF!</v>
      </c>
      <c r="W87" s="50" t="e">
        <f>H87*#REF!</f>
        <v>#REF!</v>
      </c>
      <c r="X87" s="15" t="e">
        <f>I87*#REF!</f>
        <v>#REF!</v>
      </c>
      <c r="Y87" s="50" t="e">
        <f>J87*#REF!</f>
        <v>#REF!</v>
      </c>
      <c r="Z87" s="15" t="e">
        <f>K87*#REF!</f>
        <v>#REF!</v>
      </c>
      <c r="AA87" s="50" t="e">
        <f>L87*#REF!</f>
        <v>#REF!</v>
      </c>
    </row>
    <row r="88" spans="1:27" ht="13.5" thickBot="1" x14ac:dyDescent="0.25">
      <c r="A88" s="11" t="e">
        <f>#REF!</f>
        <v>#REF!</v>
      </c>
      <c r="B88" s="11" t="e">
        <f>#REF!</f>
        <v>#REF!</v>
      </c>
      <c r="C88" s="11" t="e">
        <f>#REF!</f>
        <v>#REF!</v>
      </c>
      <c r="D88" s="11" t="e">
        <f>#REF!</f>
        <v>#REF!</v>
      </c>
      <c r="E88" s="12" t="e">
        <f t="shared" si="12"/>
        <v>#REF!</v>
      </c>
      <c r="F88" s="49" t="e">
        <f t="shared" si="13"/>
        <v>#REF!</v>
      </c>
      <c r="G88" s="12" t="e">
        <f t="shared" si="14"/>
        <v>#REF!</v>
      </c>
      <c r="H88" s="49" t="e">
        <f t="shared" si="15"/>
        <v>#REF!</v>
      </c>
      <c r="I88" s="12" t="e">
        <f t="shared" si="11"/>
        <v>#REF!</v>
      </c>
      <c r="J88" s="49" t="e">
        <f t="shared" si="11"/>
        <v>#REF!</v>
      </c>
      <c r="K88" s="12" t="e">
        <f t="shared" si="16"/>
        <v>#REF!</v>
      </c>
      <c r="L88" s="49" t="e">
        <f t="shared" si="17"/>
        <v>#REF!</v>
      </c>
      <c r="M88" s="12" t="e">
        <f t="shared" si="18"/>
        <v>#REF!</v>
      </c>
      <c r="N88" s="49" t="e">
        <f t="shared" si="19"/>
        <v>#REF!</v>
      </c>
      <c r="O88" s="263"/>
      <c r="Q88" s="14" t="e">
        <f t="shared" si="20"/>
        <v>#REF!</v>
      </c>
      <c r="R88" s="29" t="e">
        <f>B88*#REF!</f>
        <v>#REF!</v>
      </c>
      <c r="S88" s="16" t="e">
        <f>C88*#REF!</f>
        <v>#REF!</v>
      </c>
      <c r="T88" s="15" t="e">
        <f>E88*#REF!</f>
        <v>#REF!</v>
      </c>
      <c r="U88" s="50" t="e">
        <f>F88*#REF!</f>
        <v>#REF!</v>
      </c>
      <c r="V88" s="15" t="e">
        <f>G88*#REF!</f>
        <v>#REF!</v>
      </c>
      <c r="W88" s="50" t="e">
        <f>H88*#REF!</f>
        <v>#REF!</v>
      </c>
      <c r="X88" s="15" t="e">
        <f>I88*#REF!</f>
        <v>#REF!</v>
      </c>
      <c r="Y88" s="50" t="e">
        <f>J88*#REF!</f>
        <v>#REF!</v>
      </c>
      <c r="Z88" s="15" t="e">
        <f>K88*#REF!</f>
        <v>#REF!</v>
      </c>
      <c r="AA88" s="50" t="e">
        <f>L88*#REF!</f>
        <v>#REF!</v>
      </c>
    </row>
    <row r="89" spans="1:27" ht="13.5" thickBot="1" x14ac:dyDescent="0.25">
      <c r="A89" s="11" t="e">
        <f>#REF!</f>
        <v>#REF!</v>
      </c>
      <c r="B89" s="11" t="e">
        <f>#REF!</f>
        <v>#REF!</v>
      </c>
      <c r="C89" s="11" t="e">
        <f>#REF!</f>
        <v>#REF!</v>
      </c>
      <c r="D89" s="11" t="e">
        <f>#REF!</f>
        <v>#REF!</v>
      </c>
      <c r="E89" s="12" t="e">
        <f t="shared" si="12"/>
        <v>#REF!</v>
      </c>
      <c r="F89" s="49" t="e">
        <f t="shared" si="13"/>
        <v>#REF!</v>
      </c>
      <c r="G89" s="12" t="e">
        <f t="shared" si="14"/>
        <v>#REF!</v>
      </c>
      <c r="H89" s="49" t="e">
        <f t="shared" si="15"/>
        <v>#REF!</v>
      </c>
      <c r="I89" s="12" t="e">
        <f t="shared" si="11"/>
        <v>#REF!</v>
      </c>
      <c r="J89" s="49" t="e">
        <f t="shared" si="11"/>
        <v>#REF!</v>
      </c>
      <c r="K89" s="12" t="e">
        <f t="shared" si="16"/>
        <v>#REF!</v>
      </c>
      <c r="L89" s="49" t="e">
        <f t="shared" si="17"/>
        <v>#REF!</v>
      </c>
      <c r="M89" s="12" t="e">
        <f t="shared" si="18"/>
        <v>#REF!</v>
      </c>
      <c r="N89" s="49" t="e">
        <f t="shared" si="19"/>
        <v>#REF!</v>
      </c>
      <c r="O89" s="263"/>
      <c r="Q89" s="14" t="e">
        <f t="shared" si="20"/>
        <v>#REF!</v>
      </c>
      <c r="R89" s="25" t="e">
        <f>B89*#REF!</f>
        <v>#REF!</v>
      </c>
      <c r="S89" s="16" t="e">
        <f>C89*#REF!</f>
        <v>#REF!</v>
      </c>
      <c r="T89" s="15" t="e">
        <f>E89*#REF!</f>
        <v>#REF!</v>
      </c>
      <c r="U89" s="50" t="e">
        <f>F89*#REF!</f>
        <v>#REF!</v>
      </c>
      <c r="V89" s="15" t="e">
        <f>G89*#REF!</f>
        <v>#REF!</v>
      </c>
      <c r="W89" s="50" t="e">
        <f>H89*#REF!</f>
        <v>#REF!</v>
      </c>
      <c r="X89" s="15" t="e">
        <f>I89*#REF!</f>
        <v>#REF!</v>
      </c>
      <c r="Y89" s="50" t="e">
        <f>J89*#REF!</f>
        <v>#REF!</v>
      </c>
      <c r="Z89" s="15" t="e">
        <f>K89*#REF!</f>
        <v>#REF!</v>
      </c>
      <c r="AA89" s="50" t="e">
        <f>L89*#REF!</f>
        <v>#REF!</v>
      </c>
    </row>
    <row r="90" spans="1:27" ht="13.5" thickBot="1" x14ac:dyDescent="0.25">
      <c r="A90" s="11" t="e">
        <f>#REF!</f>
        <v>#REF!</v>
      </c>
      <c r="B90" s="11" t="e">
        <f>#REF!</f>
        <v>#REF!</v>
      </c>
      <c r="C90" s="11" t="e">
        <f>#REF!</f>
        <v>#REF!</v>
      </c>
      <c r="D90" s="11" t="e">
        <f>#REF!</f>
        <v>#REF!</v>
      </c>
      <c r="E90" s="12" t="e">
        <f t="shared" si="12"/>
        <v>#REF!</v>
      </c>
      <c r="F90" s="49" t="e">
        <f t="shared" si="13"/>
        <v>#REF!</v>
      </c>
      <c r="G90" s="12" t="e">
        <f t="shared" si="14"/>
        <v>#REF!</v>
      </c>
      <c r="H90" s="49" t="e">
        <f t="shared" si="15"/>
        <v>#REF!</v>
      </c>
      <c r="I90" s="12" t="e">
        <f t="shared" si="11"/>
        <v>#REF!</v>
      </c>
      <c r="J90" s="49" t="e">
        <f t="shared" si="11"/>
        <v>#REF!</v>
      </c>
      <c r="K90" s="12" t="e">
        <f t="shared" si="16"/>
        <v>#REF!</v>
      </c>
      <c r="L90" s="49" t="e">
        <f t="shared" si="17"/>
        <v>#REF!</v>
      </c>
      <c r="M90" s="12" t="e">
        <f t="shared" si="18"/>
        <v>#REF!</v>
      </c>
      <c r="N90" s="49" t="e">
        <f t="shared" si="19"/>
        <v>#REF!</v>
      </c>
      <c r="O90" s="263"/>
      <c r="Q90" s="14" t="e">
        <f t="shared" si="20"/>
        <v>#REF!</v>
      </c>
      <c r="R90" s="28" t="e">
        <f>B90*#REF!</f>
        <v>#REF!</v>
      </c>
      <c r="S90" s="16" t="e">
        <f>C90*#REF!</f>
        <v>#REF!</v>
      </c>
      <c r="T90" s="15" t="e">
        <f>E90*#REF!</f>
        <v>#REF!</v>
      </c>
      <c r="U90" s="50" t="e">
        <f>F90*#REF!</f>
        <v>#REF!</v>
      </c>
      <c r="V90" s="15" t="e">
        <f>G90*#REF!</f>
        <v>#REF!</v>
      </c>
      <c r="W90" s="50" t="e">
        <f>H90*#REF!</f>
        <v>#REF!</v>
      </c>
      <c r="X90" s="15" t="e">
        <f>I90*#REF!</f>
        <v>#REF!</v>
      </c>
      <c r="Y90" s="50" t="e">
        <f>J90*#REF!</f>
        <v>#REF!</v>
      </c>
      <c r="Z90" s="15" t="e">
        <f>K90*#REF!</f>
        <v>#REF!</v>
      </c>
      <c r="AA90" s="50" t="e">
        <f>L90*#REF!</f>
        <v>#REF!</v>
      </c>
    </row>
    <row r="91" spans="1:27" ht="13.5" thickBot="1" x14ac:dyDescent="0.25">
      <c r="A91" s="11" t="e">
        <f>#REF!</f>
        <v>#REF!</v>
      </c>
      <c r="B91" s="11" t="e">
        <f>#REF!</f>
        <v>#REF!</v>
      </c>
      <c r="C91" s="11" t="e">
        <f>#REF!</f>
        <v>#REF!</v>
      </c>
      <c r="D91" s="11" t="e">
        <f>#REF!</f>
        <v>#REF!</v>
      </c>
      <c r="E91" s="12" t="e">
        <f t="shared" si="12"/>
        <v>#REF!</v>
      </c>
      <c r="F91" s="49" t="e">
        <f t="shared" si="13"/>
        <v>#REF!</v>
      </c>
      <c r="G91" s="12" t="e">
        <f t="shared" si="14"/>
        <v>#REF!</v>
      </c>
      <c r="H91" s="49" t="e">
        <f t="shared" si="15"/>
        <v>#REF!</v>
      </c>
      <c r="I91" s="12" t="e">
        <f t="shared" si="11"/>
        <v>#REF!</v>
      </c>
      <c r="J91" s="49" t="e">
        <f t="shared" si="11"/>
        <v>#REF!</v>
      </c>
      <c r="K91" s="12" t="e">
        <f t="shared" si="16"/>
        <v>#REF!</v>
      </c>
      <c r="L91" s="49" t="e">
        <f t="shared" si="17"/>
        <v>#REF!</v>
      </c>
      <c r="M91" s="12" t="e">
        <f t="shared" si="18"/>
        <v>#REF!</v>
      </c>
      <c r="N91" s="49" t="e">
        <f t="shared" si="19"/>
        <v>#REF!</v>
      </c>
      <c r="O91" s="263"/>
      <c r="Q91" s="14" t="e">
        <f t="shared" si="20"/>
        <v>#REF!</v>
      </c>
      <c r="R91" s="25" t="e">
        <f>B91*#REF!</f>
        <v>#REF!</v>
      </c>
      <c r="S91" s="16" t="e">
        <f>C91*#REF!</f>
        <v>#REF!</v>
      </c>
      <c r="T91" s="15" t="e">
        <f>E91*#REF!</f>
        <v>#REF!</v>
      </c>
      <c r="U91" s="50" t="e">
        <f>F91*#REF!</f>
        <v>#REF!</v>
      </c>
      <c r="V91" s="15" t="e">
        <f>G91*#REF!</f>
        <v>#REF!</v>
      </c>
      <c r="W91" s="50" t="e">
        <f>H91*#REF!</f>
        <v>#REF!</v>
      </c>
      <c r="X91" s="15" t="e">
        <f>I91*#REF!</f>
        <v>#REF!</v>
      </c>
      <c r="Y91" s="50" t="e">
        <f>J91*#REF!</f>
        <v>#REF!</v>
      </c>
      <c r="Z91" s="15" t="e">
        <f>K91*#REF!</f>
        <v>#REF!</v>
      </c>
      <c r="AA91" s="50" t="e">
        <f>L91*#REF!</f>
        <v>#REF!</v>
      </c>
    </row>
    <row r="92" spans="1:27" ht="13.5" thickBot="1" x14ac:dyDescent="0.25">
      <c r="A92" s="11" t="e">
        <f>#REF!</f>
        <v>#REF!</v>
      </c>
      <c r="B92" s="11" t="e">
        <f>#REF!</f>
        <v>#REF!</v>
      </c>
      <c r="C92" s="11" t="e">
        <f>#REF!</f>
        <v>#REF!</v>
      </c>
      <c r="D92" s="11" t="e">
        <f>#REF!</f>
        <v>#REF!</v>
      </c>
      <c r="E92" s="12" t="e">
        <f t="shared" si="12"/>
        <v>#REF!</v>
      </c>
      <c r="F92" s="49" t="e">
        <f t="shared" si="13"/>
        <v>#REF!</v>
      </c>
      <c r="G92" s="12" t="e">
        <f t="shared" si="14"/>
        <v>#REF!</v>
      </c>
      <c r="H92" s="49" t="e">
        <f t="shared" si="15"/>
        <v>#REF!</v>
      </c>
      <c r="I92" s="12" t="e">
        <f t="shared" si="11"/>
        <v>#REF!</v>
      </c>
      <c r="J92" s="49" t="e">
        <f t="shared" si="11"/>
        <v>#REF!</v>
      </c>
      <c r="K92" s="12" t="e">
        <f t="shared" si="16"/>
        <v>#REF!</v>
      </c>
      <c r="L92" s="49" t="e">
        <f t="shared" si="17"/>
        <v>#REF!</v>
      </c>
      <c r="M92" s="12" t="e">
        <f t="shared" si="18"/>
        <v>#REF!</v>
      </c>
      <c r="N92" s="49" t="e">
        <f t="shared" si="19"/>
        <v>#REF!</v>
      </c>
      <c r="O92" s="263"/>
      <c r="Q92" s="14" t="e">
        <f t="shared" si="20"/>
        <v>#REF!</v>
      </c>
      <c r="R92" s="25" t="e">
        <f>B92*#REF!</f>
        <v>#REF!</v>
      </c>
      <c r="S92" s="16" t="e">
        <f>C92*#REF!</f>
        <v>#REF!</v>
      </c>
      <c r="T92" s="15" t="e">
        <f>E92*#REF!</f>
        <v>#REF!</v>
      </c>
      <c r="U92" s="50" t="e">
        <f>F92*#REF!</f>
        <v>#REF!</v>
      </c>
      <c r="V92" s="15" t="e">
        <f>G92*#REF!</f>
        <v>#REF!</v>
      </c>
      <c r="W92" s="50" t="e">
        <f>H92*#REF!</f>
        <v>#REF!</v>
      </c>
      <c r="X92" s="15" t="e">
        <f>I92*#REF!</f>
        <v>#REF!</v>
      </c>
      <c r="Y92" s="50" t="e">
        <f>J92*#REF!</f>
        <v>#REF!</v>
      </c>
      <c r="Z92" s="15" t="e">
        <f>K92*#REF!</f>
        <v>#REF!</v>
      </c>
      <c r="AA92" s="50" t="e">
        <f>L92*#REF!</f>
        <v>#REF!</v>
      </c>
    </row>
    <row r="93" spans="1:27" ht="13.5" thickBot="1" x14ac:dyDescent="0.25">
      <c r="A93" s="11" t="e">
        <f>#REF!</f>
        <v>#REF!</v>
      </c>
      <c r="B93" s="11" t="e">
        <f>#REF!</f>
        <v>#REF!</v>
      </c>
      <c r="C93" s="11" t="e">
        <f>#REF!</f>
        <v>#REF!</v>
      </c>
      <c r="D93" s="11" t="e">
        <f>#REF!</f>
        <v>#REF!</v>
      </c>
      <c r="E93" s="12" t="e">
        <f t="shared" si="12"/>
        <v>#REF!</v>
      </c>
      <c r="F93" s="49" t="e">
        <f t="shared" si="13"/>
        <v>#REF!</v>
      </c>
      <c r="G93" s="12" t="e">
        <f t="shared" si="14"/>
        <v>#REF!</v>
      </c>
      <c r="H93" s="49" t="e">
        <f t="shared" si="15"/>
        <v>#REF!</v>
      </c>
      <c r="I93" s="12" t="e">
        <f t="shared" si="11"/>
        <v>#REF!</v>
      </c>
      <c r="J93" s="49" t="e">
        <f t="shared" si="11"/>
        <v>#REF!</v>
      </c>
      <c r="K93" s="12" t="e">
        <f t="shared" si="16"/>
        <v>#REF!</v>
      </c>
      <c r="L93" s="49" t="e">
        <f t="shared" si="17"/>
        <v>#REF!</v>
      </c>
      <c r="M93" s="12" t="e">
        <f t="shared" si="18"/>
        <v>#REF!</v>
      </c>
      <c r="N93" s="49" t="e">
        <f t="shared" si="19"/>
        <v>#REF!</v>
      </c>
      <c r="O93" s="263"/>
      <c r="Q93" s="14" t="e">
        <f t="shared" si="20"/>
        <v>#REF!</v>
      </c>
      <c r="R93" s="25" t="e">
        <f>B93*#REF!</f>
        <v>#REF!</v>
      </c>
      <c r="S93" s="16" t="e">
        <f>C93*#REF!</f>
        <v>#REF!</v>
      </c>
      <c r="T93" s="15" t="e">
        <f>E93*#REF!</f>
        <v>#REF!</v>
      </c>
      <c r="U93" s="50" t="e">
        <f>F93*#REF!</f>
        <v>#REF!</v>
      </c>
      <c r="V93" s="15" t="e">
        <f>G93*#REF!</f>
        <v>#REF!</v>
      </c>
      <c r="W93" s="50" t="e">
        <f>H93*#REF!</f>
        <v>#REF!</v>
      </c>
      <c r="X93" s="15" t="e">
        <f>I93*#REF!</f>
        <v>#REF!</v>
      </c>
      <c r="Y93" s="50" t="e">
        <f>J93*#REF!</f>
        <v>#REF!</v>
      </c>
      <c r="Z93" s="15" t="e">
        <f>K93*#REF!</f>
        <v>#REF!</v>
      </c>
      <c r="AA93" s="50" t="e">
        <f>L93*#REF!</f>
        <v>#REF!</v>
      </c>
    </row>
    <row r="94" spans="1:27" ht="13.5" thickBot="1" x14ac:dyDescent="0.25">
      <c r="A94" s="11" t="e">
        <f>#REF!</f>
        <v>#REF!</v>
      </c>
      <c r="B94" s="11" t="e">
        <f>#REF!</f>
        <v>#REF!</v>
      </c>
      <c r="C94" s="11" t="e">
        <f>#REF!</f>
        <v>#REF!</v>
      </c>
      <c r="D94" s="11" t="e">
        <f>#REF!</f>
        <v>#REF!</v>
      </c>
      <c r="E94" s="12" t="e">
        <f t="shared" si="12"/>
        <v>#REF!</v>
      </c>
      <c r="F94" s="49" t="e">
        <f t="shared" si="13"/>
        <v>#REF!</v>
      </c>
      <c r="G94" s="12" t="e">
        <f t="shared" si="14"/>
        <v>#REF!</v>
      </c>
      <c r="H94" s="49" t="e">
        <f t="shared" si="15"/>
        <v>#REF!</v>
      </c>
      <c r="I94" s="12" t="e">
        <f t="shared" si="11"/>
        <v>#REF!</v>
      </c>
      <c r="J94" s="49" t="e">
        <f t="shared" si="11"/>
        <v>#REF!</v>
      </c>
      <c r="K94" s="12" t="e">
        <f t="shared" si="16"/>
        <v>#REF!</v>
      </c>
      <c r="L94" s="49" t="e">
        <f t="shared" si="17"/>
        <v>#REF!</v>
      </c>
      <c r="M94" s="12" t="e">
        <f t="shared" si="18"/>
        <v>#REF!</v>
      </c>
      <c r="N94" s="49" t="e">
        <f t="shared" si="19"/>
        <v>#REF!</v>
      </c>
      <c r="O94" s="263"/>
      <c r="Q94" s="14" t="e">
        <f t="shared" si="20"/>
        <v>#REF!</v>
      </c>
      <c r="R94" s="25" t="e">
        <f>B94*#REF!</f>
        <v>#REF!</v>
      </c>
      <c r="S94" s="16" t="e">
        <f>C94*#REF!</f>
        <v>#REF!</v>
      </c>
      <c r="T94" s="15" t="e">
        <f>E94*#REF!</f>
        <v>#REF!</v>
      </c>
      <c r="U94" s="50" t="e">
        <f>F94*#REF!</f>
        <v>#REF!</v>
      </c>
      <c r="V94" s="15" t="e">
        <f>G94*#REF!</f>
        <v>#REF!</v>
      </c>
      <c r="W94" s="50" t="e">
        <f>H94*#REF!</f>
        <v>#REF!</v>
      </c>
      <c r="X94" s="15" t="e">
        <f>I94*#REF!</f>
        <v>#REF!</v>
      </c>
      <c r="Y94" s="50" t="e">
        <f>J94*#REF!</f>
        <v>#REF!</v>
      </c>
      <c r="Z94" s="15" t="e">
        <f>K94*#REF!</f>
        <v>#REF!</v>
      </c>
      <c r="AA94" s="50" t="e">
        <f>L94*#REF!</f>
        <v>#REF!</v>
      </c>
    </row>
    <row r="95" spans="1:27" ht="13.5" thickBot="1" x14ac:dyDescent="0.25">
      <c r="A95" s="11" t="e">
        <f>#REF!</f>
        <v>#REF!</v>
      </c>
      <c r="B95" s="11" t="e">
        <f>#REF!</f>
        <v>#REF!</v>
      </c>
      <c r="C95" s="11" t="e">
        <f>#REF!</f>
        <v>#REF!</v>
      </c>
      <c r="D95" s="11" t="e">
        <f>#REF!</f>
        <v>#REF!</v>
      </c>
      <c r="E95" s="12" t="e">
        <f t="shared" si="12"/>
        <v>#REF!</v>
      </c>
      <c r="F95" s="49" t="e">
        <f t="shared" si="13"/>
        <v>#REF!</v>
      </c>
      <c r="G95" s="12" t="e">
        <f t="shared" si="14"/>
        <v>#REF!</v>
      </c>
      <c r="H95" s="49" t="e">
        <f t="shared" si="15"/>
        <v>#REF!</v>
      </c>
      <c r="I95" s="12" t="e">
        <f t="shared" si="11"/>
        <v>#REF!</v>
      </c>
      <c r="J95" s="49" t="e">
        <f t="shared" si="11"/>
        <v>#REF!</v>
      </c>
      <c r="K95" s="12" t="e">
        <f t="shared" si="16"/>
        <v>#REF!</v>
      </c>
      <c r="L95" s="49" t="e">
        <f t="shared" si="17"/>
        <v>#REF!</v>
      </c>
      <c r="M95" s="12" t="e">
        <f t="shared" si="18"/>
        <v>#REF!</v>
      </c>
      <c r="N95" s="49" t="e">
        <f t="shared" si="19"/>
        <v>#REF!</v>
      </c>
      <c r="O95" s="263"/>
      <c r="Q95" s="14" t="e">
        <f t="shared" si="20"/>
        <v>#REF!</v>
      </c>
      <c r="R95" s="25" t="e">
        <f>B95*#REF!</f>
        <v>#REF!</v>
      </c>
      <c r="S95" s="16" t="e">
        <f>C95*#REF!</f>
        <v>#REF!</v>
      </c>
      <c r="T95" s="15" t="e">
        <f>E95*#REF!</f>
        <v>#REF!</v>
      </c>
      <c r="U95" s="50" t="e">
        <f>F95*#REF!</f>
        <v>#REF!</v>
      </c>
      <c r="V95" s="15" t="e">
        <f>G95*#REF!</f>
        <v>#REF!</v>
      </c>
      <c r="W95" s="50" t="e">
        <f>H95*#REF!</f>
        <v>#REF!</v>
      </c>
      <c r="X95" s="15" t="e">
        <f>I95*#REF!</f>
        <v>#REF!</v>
      </c>
      <c r="Y95" s="50" t="e">
        <f>J95*#REF!</f>
        <v>#REF!</v>
      </c>
      <c r="Z95" s="15" t="e">
        <f>K95*#REF!</f>
        <v>#REF!</v>
      </c>
      <c r="AA95" s="50" t="e">
        <f>L95*#REF!</f>
        <v>#REF!</v>
      </c>
    </row>
    <row r="96" spans="1:27" ht="13.5" thickBot="1" x14ac:dyDescent="0.25">
      <c r="A96" s="11" t="e">
        <f>#REF!</f>
        <v>#REF!</v>
      </c>
      <c r="B96" s="11" t="e">
        <f>#REF!</f>
        <v>#REF!</v>
      </c>
      <c r="C96" s="11" t="e">
        <f>#REF!</f>
        <v>#REF!</v>
      </c>
      <c r="D96" s="11" t="e">
        <f>#REF!</f>
        <v>#REF!</v>
      </c>
      <c r="E96" s="12" t="e">
        <f t="shared" si="12"/>
        <v>#REF!</v>
      </c>
      <c r="F96" s="49" t="e">
        <f t="shared" si="13"/>
        <v>#REF!</v>
      </c>
      <c r="G96" s="12" t="e">
        <f t="shared" si="14"/>
        <v>#REF!</v>
      </c>
      <c r="H96" s="49" t="e">
        <f t="shared" si="15"/>
        <v>#REF!</v>
      </c>
      <c r="I96" s="12" t="e">
        <f t="shared" si="11"/>
        <v>#REF!</v>
      </c>
      <c r="J96" s="49" t="e">
        <f t="shared" si="11"/>
        <v>#REF!</v>
      </c>
      <c r="K96" s="12" t="e">
        <f t="shared" si="16"/>
        <v>#REF!</v>
      </c>
      <c r="L96" s="49" t="e">
        <f t="shared" si="17"/>
        <v>#REF!</v>
      </c>
      <c r="M96" s="12" t="e">
        <f t="shared" si="18"/>
        <v>#REF!</v>
      </c>
      <c r="N96" s="49" t="e">
        <f t="shared" si="19"/>
        <v>#REF!</v>
      </c>
      <c r="O96" s="263"/>
      <c r="Q96" s="14" t="e">
        <f t="shared" si="20"/>
        <v>#REF!</v>
      </c>
      <c r="R96" s="25" t="e">
        <f>B96*#REF!</f>
        <v>#REF!</v>
      </c>
      <c r="S96" s="16" t="e">
        <f>C96*#REF!</f>
        <v>#REF!</v>
      </c>
      <c r="T96" s="15" t="e">
        <f>E96*#REF!</f>
        <v>#REF!</v>
      </c>
      <c r="U96" s="50" t="e">
        <f>F96*#REF!</f>
        <v>#REF!</v>
      </c>
      <c r="V96" s="15" t="e">
        <f>G96*#REF!</f>
        <v>#REF!</v>
      </c>
      <c r="W96" s="50" t="e">
        <f>H96*#REF!</f>
        <v>#REF!</v>
      </c>
      <c r="X96" s="15" t="e">
        <f>I96*#REF!</f>
        <v>#REF!</v>
      </c>
      <c r="Y96" s="50" t="e">
        <f>J96*#REF!</f>
        <v>#REF!</v>
      </c>
      <c r="Z96" s="15" t="e">
        <f>K96*#REF!</f>
        <v>#REF!</v>
      </c>
      <c r="AA96" s="50" t="e">
        <f>L96*#REF!</f>
        <v>#REF!</v>
      </c>
    </row>
    <row r="97" spans="1:27" ht="13.5" thickBot="1" x14ac:dyDescent="0.25">
      <c r="A97" s="11" t="e">
        <f>#REF!</f>
        <v>#REF!</v>
      </c>
      <c r="B97" s="11" t="e">
        <f>#REF!</f>
        <v>#REF!</v>
      </c>
      <c r="C97" s="11" t="e">
        <f>#REF!</f>
        <v>#REF!</v>
      </c>
      <c r="D97" s="11" t="e">
        <f>#REF!</f>
        <v>#REF!</v>
      </c>
      <c r="E97" s="12" t="e">
        <f t="shared" si="12"/>
        <v>#REF!</v>
      </c>
      <c r="F97" s="49" t="e">
        <f t="shared" si="13"/>
        <v>#REF!</v>
      </c>
      <c r="G97" s="12" t="e">
        <f t="shared" si="14"/>
        <v>#REF!</v>
      </c>
      <c r="H97" s="49" t="e">
        <f t="shared" si="15"/>
        <v>#REF!</v>
      </c>
      <c r="I97" s="12" t="e">
        <f t="shared" si="11"/>
        <v>#REF!</v>
      </c>
      <c r="J97" s="49" t="e">
        <f t="shared" si="11"/>
        <v>#REF!</v>
      </c>
      <c r="K97" s="12" t="e">
        <f t="shared" si="16"/>
        <v>#REF!</v>
      </c>
      <c r="L97" s="49" t="e">
        <f t="shared" si="17"/>
        <v>#REF!</v>
      </c>
      <c r="M97" s="12" t="e">
        <f t="shared" si="18"/>
        <v>#REF!</v>
      </c>
      <c r="N97" s="49" t="e">
        <f t="shared" si="19"/>
        <v>#REF!</v>
      </c>
      <c r="O97" s="263"/>
      <c r="Q97" s="14" t="e">
        <f t="shared" si="20"/>
        <v>#REF!</v>
      </c>
      <c r="R97" s="25" t="e">
        <f>B97*#REF!</f>
        <v>#REF!</v>
      </c>
      <c r="S97" s="16" t="e">
        <f>C97*#REF!</f>
        <v>#REF!</v>
      </c>
      <c r="T97" s="15" t="e">
        <f>E97*#REF!</f>
        <v>#REF!</v>
      </c>
      <c r="U97" s="50" t="e">
        <f>F97*#REF!</f>
        <v>#REF!</v>
      </c>
      <c r="V97" s="15" t="e">
        <f>G97*#REF!</f>
        <v>#REF!</v>
      </c>
      <c r="W97" s="50" t="e">
        <f>H97*#REF!</f>
        <v>#REF!</v>
      </c>
      <c r="X97" s="15" t="e">
        <f>I97*#REF!</f>
        <v>#REF!</v>
      </c>
      <c r="Y97" s="50" t="e">
        <f>J97*#REF!</f>
        <v>#REF!</v>
      </c>
      <c r="Z97" s="15" t="e">
        <f>K97*#REF!</f>
        <v>#REF!</v>
      </c>
      <c r="AA97" s="50" t="e">
        <f>L97*#REF!</f>
        <v>#REF!</v>
      </c>
    </row>
    <row r="98" spans="1:27" ht="13.5" thickBot="1" x14ac:dyDescent="0.25">
      <c r="A98" s="44" t="e">
        <f>#REF!</f>
        <v>#REF!</v>
      </c>
      <c r="B98" s="44" t="e">
        <f>#REF!</f>
        <v>#REF!</v>
      </c>
      <c r="C98" s="44" t="e">
        <f>#REF!</f>
        <v>#REF!</v>
      </c>
      <c r="D98" s="44" t="e">
        <f>#REF!</f>
        <v>#REF!</v>
      </c>
      <c r="E98" s="12" t="e">
        <f t="shared" si="12"/>
        <v>#REF!</v>
      </c>
      <c r="F98" s="49" t="e">
        <f t="shared" si="13"/>
        <v>#REF!</v>
      </c>
      <c r="G98" s="34" t="e">
        <f t="shared" si="14"/>
        <v>#REF!</v>
      </c>
      <c r="H98" s="265" t="e">
        <f t="shared" si="15"/>
        <v>#REF!</v>
      </c>
      <c r="I98" s="34" t="e">
        <f t="shared" si="11"/>
        <v>#REF!</v>
      </c>
      <c r="J98" s="265" t="e">
        <f t="shared" si="11"/>
        <v>#REF!</v>
      </c>
      <c r="K98" s="34" t="e">
        <f t="shared" si="16"/>
        <v>#REF!</v>
      </c>
      <c r="L98" s="265" t="e">
        <f t="shared" si="17"/>
        <v>#REF!</v>
      </c>
      <c r="M98" s="34" t="e">
        <f t="shared" si="18"/>
        <v>#REF!</v>
      </c>
      <c r="N98" s="265" t="e">
        <f t="shared" si="19"/>
        <v>#REF!</v>
      </c>
      <c r="O98" s="266"/>
      <c r="P98" s="247"/>
      <c r="Q98" s="63" t="e">
        <f t="shared" si="20"/>
        <v>#REF!</v>
      </c>
      <c r="R98" s="31" t="e">
        <f>B98*#REF!</f>
        <v>#REF!</v>
      </c>
      <c r="S98" s="64" t="e">
        <f>C98*#REF!</f>
        <v>#REF!</v>
      </c>
      <c r="T98" s="15" t="e">
        <f>E98*#REF!</f>
        <v>#REF!</v>
      </c>
      <c r="U98" s="50" t="e">
        <f>F98*#REF!</f>
        <v>#REF!</v>
      </c>
      <c r="V98" s="65" t="e">
        <f>G98*#REF!</f>
        <v>#REF!</v>
      </c>
      <c r="W98" s="66" t="e">
        <f>H98*#REF!</f>
        <v>#REF!</v>
      </c>
      <c r="X98" s="65" t="e">
        <f>I98*#REF!</f>
        <v>#REF!</v>
      </c>
      <c r="Y98" s="66" t="e">
        <f>J98*#REF!</f>
        <v>#REF!</v>
      </c>
      <c r="Z98" s="65" t="e">
        <f>K98*#REF!</f>
        <v>#REF!</v>
      </c>
      <c r="AA98" s="66" t="e">
        <f>L98*#REF!</f>
        <v>#REF!</v>
      </c>
    </row>
    <row r="99" spans="1:27" ht="92.25" customHeight="1" thickBot="1" x14ac:dyDescent="0.25">
      <c r="A99" s="17" t="e">
        <f>#REF!</f>
        <v>#REF!</v>
      </c>
      <c r="B99" s="17" t="e">
        <f>#REF!</f>
        <v>#REF!</v>
      </c>
      <c r="C99" s="17" t="e">
        <f>#REF!</f>
        <v>#REF!</v>
      </c>
      <c r="D99" s="17" t="e">
        <f>#REF!</f>
        <v>#REF!</v>
      </c>
      <c r="E99" s="12" t="e">
        <f t="shared" si="12"/>
        <v>#REF!</v>
      </c>
      <c r="F99" s="49" t="e">
        <f t="shared" si="13"/>
        <v>#REF!</v>
      </c>
      <c r="G99" s="18" t="e">
        <f t="shared" si="14"/>
        <v>#REF!</v>
      </c>
      <c r="H99" s="262" t="e">
        <f t="shared" si="15"/>
        <v>#REF!</v>
      </c>
      <c r="I99" s="18" t="e">
        <f t="shared" si="11"/>
        <v>#REF!</v>
      </c>
      <c r="J99" s="262" t="e">
        <f t="shared" si="11"/>
        <v>#REF!</v>
      </c>
      <c r="K99" s="18" t="e">
        <f t="shared" si="16"/>
        <v>#REF!</v>
      </c>
      <c r="L99" s="262" t="e">
        <f t="shared" si="17"/>
        <v>#REF!</v>
      </c>
      <c r="M99" s="18" t="e">
        <f t="shared" si="18"/>
        <v>#REF!</v>
      </c>
      <c r="N99" s="262" t="e">
        <f t="shared" si="19"/>
        <v>#REF!</v>
      </c>
      <c r="P99" s="248"/>
      <c r="Q99" s="63" t="e">
        <f t="shared" si="20"/>
        <v>#REF!</v>
      </c>
      <c r="R99" s="39" t="e">
        <f>B99*#REF!</f>
        <v>#REF!</v>
      </c>
      <c r="S99" s="255" t="e">
        <f>C99*#REF!</f>
        <v>#REF!</v>
      </c>
      <c r="T99" s="15" t="e">
        <f>E99*#REF!</f>
        <v>#REF!</v>
      </c>
      <c r="U99" s="50" t="e">
        <f>F99*#REF!</f>
        <v>#REF!</v>
      </c>
      <c r="V99" s="65" t="e">
        <f>G99*#REF!</f>
        <v>#REF!</v>
      </c>
      <c r="W99" s="66" t="e">
        <f>H99*#REF!</f>
        <v>#REF!</v>
      </c>
      <c r="X99" s="65" t="e">
        <f>I99*#REF!</f>
        <v>#REF!</v>
      </c>
      <c r="Y99" s="66" t="e">
        <f>J99*#REF!</f>
        <v>#REF!</v>
      </c>
      <c r="Z99" s="65" t="e">
        <f>K99*#REF!</f>
        <v>#REF!</v>
      </c>
      <c r="AA99" s="66" t="e">
        <f>L99*#REF!</f>
        <v>#REF!</v>
      </c>
    </row>
    <row r="100" spans="1:27" ht="13.5" thickBot="1" x14ac:dyDescent="0.25">
      <c r="A100" s="11" t="e">
        <f>#REF!</f>
        <v>#REF!</v>
      </c>
      <c r="B100" s="11" t="e">
        <f>#REF!</f>
        <v>#REF!</v>
      </c>
      <c r="C100" s="11" t="e">
        <f>#REF!</f>
        <v>#REF!</v>
      </c>
      <c r="D100" s="11" t="e">
        <f>#REF!</f>
        <v>#REF!</v>
      </c>
      <c r="E100" s="12" t="e">
        <f t="shared" si="12"/>
        <v>#REF!</v>
      </c>
      <c r="F100" s="49" t="e">
        <f t="shared" si="13"/>
        <v>#REF!</v>
      </c>
      <c r="G100" s="12" t="e">
        <f t="shared" si="14"/>
        <v>#REF!</v>
      </c>
      <c r="H100" s="49" t="e">
        <f t="shared" si="15"/>
        <v>#REF!</v>
      </c>
      <c r="I100" s="12" t="e">
        <f t="shared" ref="I100:J131" si="21">B100+($D100*$J$1)</f>
        <v>#REF!</v>
      </c>
      <c r="J100" s="49" t="e">
        <f t="shared" si="21"/>
        <v>#REF!</v>
      </c>
      <c r="K100" s="12" t="e">
        <f t="shared" si="16"/>
        <v>#REF!</v>
      </c>
      <c r="L100" s="49" t="e">
        <f t="shared" si="17"/>
        <v>#REF!</v>
      </c>
      <c r="M100" s="12" t="e">
        <f t="shared" si="18"/>
        <v>#REF!</v>
      </c>
      <c r="N100" s="49" t="e">
        <f t="shared" si="19"/>
        <v>#REF!</v>
      </c>
      <c r="P100" s="94"/>
      <c r="Q100" s="14" t="e">
        <f t="shared" si="20"/>
        <v>#REF!</v>
      </c>
      <c r="R100" s="43" t="e">
        <f>B100*#REF!</f>
        <v>#REF!</v>
      </c>
      <c r="S100" s="62" t="e">
        <f>C100*#REF!</f>
        <v>#REF!</v>
      </c>
      <c r="T100" s="15" t="e">
        <f>E100*#REF!</f>
        <v>#REF!</v>
      </c>
      <c r="U100" s="50" t="e">
        <f>F100*#REF!</f>
        <v>#REF!</v>
      </c>
      <c r="V100" s="15" t="e">
        <f>G100*#REF!</f>
        <v>#REF!</v>
      </c>
      <c r="W100" s="50" t="e">
        <f>H100*#REF!</f>
        <v>#REF!</v>
      </c>
      <c r="X100" s="15" t="e">
        <f>I100*#REF!</f>
        <v>#REF!</v>
      </c>
      <c r="Y100" s="50" t="e">
        <f>J100*#REF!</f>
        <v>#REF!</v>
      </c>
      <c r="Z100" s="15" t="e">
        <f>K100*#REF!</f>
        <v>#REF!</v>
      </c>
      <c r="AA100" s="50" t="e">
        <f>L100*#REF!</f>
        <v>#REF!</v>
      </c>
    </row>
    <row r="101" spans="1:27" ht="13.5" thickBot="1" x14ac:dyDescent="0.25">
      <c r="A101" s="11" t="e">
        <f>#REF!</f>
        <v>#REF!</v>
      </c>
      <c r="B101" s="11" t="e">
        <f>#REF!</f>
        <v>#REF!</v>
      </c>
      <c r="C101" s="11" t="e">
        <f>#REF!</f>
        <v>#REF!</v>
      </c>
      <c r="D101" s="11" t="e">
        <f>#REF!</f>
        <v>#REF!</v>
      </c>
      <c r="E101" s="12" t="e">
        <f t="shared" si="12"/>
        <v>#REF!</v>
      </c>
      <c r="F101" s="49" t="e">
        <f t="shared" si="13"/>
        <v>#REF!</v>
      </c>
      <c r="G101" s="12" t="e">
        <f t="shared" si="14"/>
        <v>#REF!</v>
      </c>
      <c r="H101" s="49" t="e">
        <f t="shared" si="15"/>
        <v>#REF!</v>
      </c>
      <c r="I101" s="12" t="e">
        <f t="shared" si="21"/>
        <v>#REF!</v>
      </c>
      <c r="J101" s="49" t="e">
        <f t="shared" si="21"/>
        <v>#REF!</v>
      </c>
      <c r="K101" s="12" t="e">
        <f t="shared" si="16"/>
        <v>#REF!</v>
      </c>
      <c r="L101" s="49" t="e">
        <f t="shared" si="17"/>
        <v>#REF!</v>
      </c>
      <c r="M101" s="12" t="e">
        <f t="shared" si="18"/>
        <v>#REF!</v>
      </c>
      <c r="N101" s="49" t="e">
        <f t="shared" si="19"/>
        <v>#REF!</v>
      </c>
      <c r="Q101" s="14" t="e">
        <f t="shared" si="20"/>
        <v>#REF!</v>
      </c>
      <c r="R101" s="29" t="e">
        <f>B101*#REF!</f>
        <v>#REF!</v>
      </c>
      <c r="S101" s="16" t="e">
        <f>C101*#REF!</f>
        <v>#REF!</v>
      </c>
      <c r="T101" s="15" t="e">
        <f>E101*#REF!</f>
        <v>#REF!</v>
      </c>
      <c r="U101" s="50" t="e">
        <f>F101*#REF!</f>
        <v>#REF!</v>
      </c>
      <c r="V101" s="15" t="e">
        <f>G101*#REF!</f>
        <v>#REF!</v>
      </c>
      <c r="W101" s="50" t="e">
        <f>H101*#REF!</f>
        <v>#REF!</v>
      </c>
      <c r="X101" s="15" t="e">
        <f>I101*#REF!</f>
        <v>#REF!</v>
      </c>
      <c r="Y101" s="50" t="e">
        <f>J101*#REF!</f>
        <v>#REF!</v>
      </c>
      <c r="Z101" s="15" t="e">
        <f>K101*#REF!</f>
        <v>#REF!</v>
      </c>
      <c r="AA101" s="50" t="e">
        <f>L101*#REF!</f>
        <v>#REF!</v>
      </c>
    </row>
    <row r="102" spans="1:27" ht="13.5" thickBot="1" x14ac:dyDescent="0.25">
      <c r="A102" s="11" t="e">
        <f>#REF!</f>
        <v>#REF!</v>
      </c>
      <c r="B102" s="11" t="e">
        <f>#REF!</f>
        <v>#REF!</v>
      </c>
      <c r="C102" s="11" t="e">
        <f>#REF!</f>
        <v>#REF!</v>
      </c>
      <c r="D102" s="11" t="e">
        <f>#REF!</f>
        <v>#REF!</v>
      </c>
      <c r="E102" s="12" t="e">
        <f t="shared" si="12"/>
        <v>#REF!</v>
      </c>
      <c r="F102" s="49" t="e">
        <f t="shared" si="13"/>
        <v>#REF!</v>
      </c>
      <c r="G102" s="12" t="e">
        <f t="shared" si="14"/>
        <v>#REF!</v>
      </c>
      <c r="H102" s="49" t="e">
        <f t="shared" si="15"/>
        <v>#REF!</v>
      </c>
      <c r="I102" s="12" t="e">
        <f t="shared" si="21"/>
        <v>#REF!</v>
      </c>
      <c r="J102" s="49" t="e">
        <f t="shared" si="21"/>
        <v>#REF!</v>
      </c>
      <c r="K102" s="12" t="e">
        <f t="shared" si="16"/>
        <v>#REF!</v>
      </c>
      <c r="L102" s="49" t="e">
        <f t="shared" si="17"/>
        <v>#REF!</v>
      </c>
      <c r="M102" s="12" t="e">
        <f t="shared" si="18"/>
        <v>#REF!</v>
      </c>
      <c r="N102" s="49" t="e">
        <f t="shared" si="19"/>
        <v>#REF!</v>
      </c>
      <c r="Q102" s="14" t="e">
        <f t="shared" si="20"/>
        <v>#REF!</v>
      </c>
      <c r="R102" s="29" t="e">
        <f>B102*#REF!</f>
        <v>#REF!</v>
      </c>
      <c r="S102" s="16" t="e">
        <f>C102*#REF!</f>
        <v>#REF!</v>
      </c>
      <c r="T102" s="15" t="e">
        <f>E102*#REF!</f>
        <v>#REF!</v>
      </c>
      <c r="U102" s="50" t="e">
        <f>F102*#REF!</f>
        <v>#REF!</v>
      </c>
      <c r="V102" s="15" t="e">
        <f>G102*#REF!</f>
        <v>#REF!</v>
      </c>
      <c r="W102" s="50" t="e">
        <f>H102*#REF!</f>
        <v>#REF!</v>
      </c>
      <c r="X102" s="15" t="e">
        <f>I102*#REF!</f>
        <v>#REF!</v>
      </c>
      <c r="Y102" s="50" t="e">
        <f>J102*#REF!</f>
        <v>#REF!</v>
      </c>
      <c r="Z102" s="15" t="e">
        <f>K102*#REF!</f>
        <v>#REF!</v>
      </c>
      <c r="AA102" s="50" t="e">
        <f>L102*#REF!</f>
        <v>#REF!</v>
      </c>
    </row>
    <row r="103" spans="1:27" ht="13.5" thickBot="1" x14ac:dyDescent="0.25">
      <c r="A103" s="11" t="e">
        <f>#REF!</f>
        <v>#REF!</v>
      </c>
      <c r="B103" s="11" t="e">
        <f>#REF!</f>
        <v>#REF!</v>
      </c>
      <c r="C103" s="11" t="e">
        <f>#REF!</f>
        <v>#REF!</v>
      </c>
      <c r="D103" s="11" t="e">
        <f>#REF!</f>
        <v>#REF!</v>
      </c>
      <c r="E103" s="12" t="e">
        <f t="shared" si="12"/>
        <v>#REF!</v>
      </c>
      <c r="F103" s="49" t="e">
        <f t="shared" si="13"/>
        <v>#REF!</v>
      </c>
      <c r="G103" s="12" t="e">
        <f t="shared" si="14"/>
        <v>#REF!</v>
      </c>
      <c r="H103" s="49" t="e">
        <f t="shared" si="15"/>
        <v>#REF!</v>
      </c>
      <c r="I103" s="12" t="e">
        <f t="shared" si="21"/>
        <v>#REF!</v>
      </c>
      <c r="J103" s="49" t="e">
        <f t="shared" si="21"/>
        <v>#REF!</v>
      </c>
      <c r="K103" s="12" t="e">
        <f t="shared" si="16"/>
        <v>#REF!</v>
      </c>
      <c r="L103" s="49" t="e">
        <f t="shared" si="17"/>
        <v>#REF!</v>
      </c>
      <c r="M103" s="12" t="e">
        <f t="shared" si="18"/>
        <v>#REF!</v>
      </c>
      <c r="N103" s="49" t="e">
        <f t="shared" si="19"/>
        <v>#REF!</v>
      </c>
      <c r="Q103" s="14" t="e">
        <f t="shared" si="20"/>
        <v>#REF!</v>
      </c>
      <c r="R103" s="29" t="e">
        <f>B103*#REF!</f>
        <v>#REF!</v>
      </c>
      <c r="S103" s="16" t="e">
        <f>C103*#REF!</f>
        <v>#REF!</v>
      </c>
      <c r="T103" s="15" t="e">
        <f>E103*#REF!</f>
        <v>#REF!</v>
      </c>
      <c r="U103" s="50" t="e">
        <f>F103*#REF!</f>
        <v>#REF!</v>
      </c>
      <c r="V103" s="15" t="e">
        <f>G103*#REF!</f>
        <v>#REF!</v>
      </c>
      <c r="W103" s="50" t="e">
        <f>H103*#REF!</f>
        <v>#REF!</v>
      </c>
      <c r="X103" s="15" t="e">
        <f>I103*#REF!</f>
        <v>#REF!</v>
      </c>
      <c r="Y103" s="50" t="e">
        <f>J103*#REF!</f>
        <v>#REF!</v>
      </c>
      <c r="Z103" s="15" t="e">
        <f>K103*#REF!</f>
        <v>#REF!</v>
      </c>
      <c r="AA103" s="50" t="e">
        <f>L103*#REF!</f>
        <v>#REF!</v>
      </c>
    </row>
    <row r="104" spans="1:27" ht="13.5" thickBot="1" x14ac:dyDescent="0.25">
      <c r="A104" s="11" t="e">
        <f>#REF!</f>
        <v>#REF!</v>
      </c>
      <c r="B104" s="11" t="e">
        <f>#REF!</f>
        <v>#REF!</v>
      </c>
      <c r="C104" s="11" t="e">
        <f>#REF!</f>
        <v>#REF!</v>
      </c>
      <c r="D104" s="11" t="e">
        <f>#REF!</f>
        <v>#REF!</v>
      </c>
      <c r="E104" s="12" t="e">
        <f t="shared" si="12"/>
        <v>#REF!</v>
      </c>
      <c r="F104" s="49" t="e">
        <f t="shared" si="13"/>
        <v>#REF!</v>
      </c>
      <c r="G104" s="12" t="e">
        <f t="shared" si="14"/>
        <v>#REF!</v>
      </c>
      <c r="H104" s="49" t="e">
        <f t="shared" si="15"/>
        <v>#REF!</v>
      </c>
      <c r="I104" s="12" t="e">
        <f t="shared" si="21"/>
        <v>#REF!</v>
      </c>
      <c r="J104" s="49" t="e">
        <f t="shared" si="21"/>
        <v>#REF!</v>
      </c>
      <c r="K104" s="12" t="e">
        <f t="shared" si="16"/>
        <v>#REF!</v>
      </c>
      <c r="L104" s="49" t="e">
        <f t="shared" si="17"/>
        <v>#REF!</v>
      </c>
      <c r="M104" s="12" t="e">
        <f t="shared" si="18"/>
        <v>#REF!</v>
      </c>
      <c r="N104" s="49" t="e">
        <f t="shared" si="19"/>
        <v>#REF!</v>
      </c>
      <c r="Q104" s="14" t="e">
        <f t="shared" si="20"/>
        <v>#REF!</v>
      </c>
      <c r="R104" s="29" t="e">
        <f>B104*#REF!</f>
        <v>#REF!</v>
      </c>
      <c r="S104" s="16" t="e">
        <f>C104*#REF!</f>
        <v>#REF!</v>
      </c>
      <c r="T104" s="15" t="e">
        <f>E104*#REF!</f>
        <v>#REF!</v>
      </c>
      <c r="U104" s="50" t="e">
        <f>F104*#REF!</f>
        <v>#REF!</v>
      </c>
      <c r="V104" s="15" t="e">
        <f>G104*#REF!</f>
        <v>#REF!</v>
      </c>
      <c r="W104" s="50" t="e">
        <f>H104*#REF!</f>
        <v>#REF!</v>
      </c>
      <c r="X104" s="15" t="e">
        <f>I104*#REF!</f>
        <v>#REF!</v>
      </c>
      <c r="Y104" s="50" t="e">
        <f>J104*#REF!</f>
        <v>#REF!</v>
      </c>
      <c r="Z104" s="15" t="e">
        <f>K104*#REF!</f>
        <v>#REF!</v>
      </c>
      <c r="AA104" s="50" t="e">
        <f>L104*#REF!</f>
        <v>#REF!</v>
      </c>
    </row>
    <row r="105" spans="1:27" ht="13.5" thickBot="1" x14ac:dyDescent="0.25">
      <c r="A105" s="11" t="e">
        <f>#REF!</f>
        <v>#REF!</v>
      </c>
      <c r="B105" s="11" t="e">
        <f>#REF!</f>
        <v>#REF!</v>
      </c>
      <c r="C105" s="11" t="e">
        <f>#REF!</f>
        <v>#REF!</v>
      </c>
      <c r="D105" s="11" t="e">
        <f>#REF!</f>
        <v>#REF!</v>
      </c>
      <c r="E105" s="12" t="e">
        <f t="shared" si="12"/>
        <v>#REF!</v>
      </c>
      <c r="F105" s="49" t="e">
        <f t="shared" si="13"/>
        <v>#REF!</v>
      </c>
      <c r="G105" s="12" t="e">
        <f t="shared" si="14"/>
        <v>#REF!</v>
      </c>
      <c r="H105" s="49" t="e">
        <f t="shared" si="15"/>
        <v>#REF!</v>
      </c>
      <c r="I105" s="12" t="e">
        <f t="shared" si="21"/>
        <v>#REF!</v>
      </c>
      <c r="J105" s="49" t="e">
        <f t="shared" si="21"/>
        <v>#REF!</v>
      </c>
      <c r="K105" s="12" t="e">
        <f t="shared" si="16"/>
        <v>#REF!</v>
      </c>
      <c r="L105" s="49" t="e">
        <f t="shared" si="17"/>
        <v>#REF!</v>
      </c>
      <c r="M105" s="12" t="e">
        <f t="shared" si="18"/>
        <v>#REF!</v>
      </c>
      <c r="N105" s="49" t="e">
        <f t="shared" si="19"/>
        <v>#REF!</v>
      </c>
      <c r="P105" s="247"/>
      <c r="Q105" s="63" t="e">
        <f t="shared" si="20"/>
        <v>#REF!</v>
      </c>
      <c r="R105" s="31" t="e">
        <f>B105*#REF!</f>
        <v>#REF!</v>
      </c>
      <c r="S105" s="64" t="e">
        <f>C105*#REF!</f>
        <v>#REF!</v>
      </c>
      <c r="T105" s="15" t="e">
        <f>E105*#REF!</f>
        <v>#REF!</v>
      </c>
      <c r="U105" s="50" t="e">
        <f>F105*#REF!</f>
        <v>#REF!</v>
      </c>
      <c r="V105" s="65" t="e">
        <f>G105*#REF!</f>
        <v>#REF!</v>
      </c>
      <c r="W105" s="66" t="e">
        <f>H105*#REF!</f>
        <v>#REF!</v>
      </c>
      <c r="X105" s="65" t="e">
        <f>I105*#REF!</f>
        <v>#REF!</v>
      </c>
      <c r="Y105" s="66" t="e">
        <f>J105*#REF!</f>
        <v>#REF!</v>
      </c>
      <c r="Z105" s="65" t="e">
        <f>K105*#REF!</f>
        <v>#REF!</v>
      </c>
      <c r="AA105" s="66" t="e">
        <f>L105*#REF!</f>
        <v>#REF!</v>
      </c>
    </row>
    <row r="106" spans="1:27" ht="66.75" customHeight="1" thickBot="1" x14ac:dyDescent="0.25">
      <c r="A106" s="11" t="e">
        <f>#REF!</f>
        <v>#REF!</v>
      </c>
      <c r="B106" s="11" t="e">
        <f>#REF!</f>
        <v>#REF!</v>
      </c>
      <c r="C106" s="11" t="e">
        <f>#REF!</f>
        <v>#REF!</v>
      </c>
      <c r="D106" s="11" t="e">
        <f>#REF!</f>
        <v>#REF!</v>
      </c>
      <c r="E106" s="12" t="e">
        <f t="shared" si="12"/>
        <v>#REF!</v>
      </c>
      <c r="F106" s="49" t="e">
        <f t="shared" si="13"/>
        <v>#REF!</v>
      </c>
      <c r="G106" s="12" t="e">
        <f t="shared" si="14"/>
        <v>#REF!</v>
      </c>
      <c r="H106" s="49" t="e">
        <f t="shared" si="15"/>
        <v>#REF!</v>
      </c>
      <c r="I106" s="12" t="e">
        <f t="shared" si="21"/>
        <v>#REF!</v>
      </c>
      <c r="J106" s="49" t="e">
        <f t="shared" si="21"/>
        <v>#REF!</v>
      </c>
      <c r="K106" s="12" t="e">
        <f t="shared" si="16"/>
        <v>#REF!</v>
      </c>
      <c r="L106" s="49" t="e">
        <f t="shared" si="17"/>
        <v>#REF!</v>
      </c>
      <c r="M106" s="12" t="e">
        <f t="shared" si="18"/>
        <v>#REF!</v>
      </c>
      <c r="N106" s="49" t="e">
        <f t="shared" si="19"/>
        <v>#REF!</v>
      </c>
      <c r="P106" s="94"/>
      <c r="Q106" s="14" t="e">
        <f t="shared" si="20"/>
        <v>#REF!</v>
      </c>
      <c r="R106" s="32" t="e">
        <f>B106*#REF!</f>
        <v>#REF!</v>
      </c>
      <c r="S106" s="62" t="e">
        <f>C106*#REF!</f>
        <v>#REF!</v>
      </c>
      <c r="T106" s="15" t="e">
        <f>E106*#REF!</f>
        <v>#REF!</v>
      </c>
      <c r="U106" s="50" t="e">
        <f>F106*#REF!</f>
        <v>#REF!</v>
      </c>
      <c r="V106" s="15" t="e">
        <f>G106*#REF!</f>
        <v>#REF!</v>
      </c>
      <c r="W106" s="50" t="e">
        <f>H106*#REF!</f>
        <v>#REF!</v>
      </c>
      <c r="X106" s="15" t="e">
        <f>I106*#REF!</f>
        <v>#REF!</v>
      </c>
      <c r="Y106" s="50" t="e">
        <f>J106*#REF!</f>
        <v>#REF!</v>
      </c>
      <c r="Z106" s="15" t="e">
        <f>K106*#REF!</f>
        <v>#REF!</v>
      </c>
      <c r="AA106" s="50" t="e">
        <f>L106*#REF!</f>
        <v>#REF!</v>
      </c>
    </row>
    <row r="107" spans="1:27" ht="66.75" customHeight="1" thickBot="1" x14ac:dyDescent="0.25">
      <c r="A107" s="11" t="e">
        <f>#REF!</f>
        <v>#REF!</v>
      </c>
      <c r="B107" s="11" t="e">
        <f>#REF!</f>
        <v>#REF!</v>
      </c>
      <c r="C107" s="11" t="e">
        <f>#REF!</f>
        <v>#REF!</v>
      </c>
      <c r="D107" s="11" t="e">
        <f>#REF!</f>
        <v>#REF!</v>
      </c>
      <c r="E107" s="12" t="e">
        <f t="shared" si="12"/>
        <v>#REF!</v>
      </c>
      <c r="F107" s="49" t="e">
        <f t="shared" si="13"/>
        <v>#REF!</v>
      </c>
      <c r="G107" s="12" t="e">
        <f t="shared" si="14"/>
        <v>#REF!</v>
      </c>
      <c r="H107" s="49" t="e">
        <f t="shared" si="15"/>
        <v>#REF!</v>
      </c>
      <c r="I107" s="12" t="e">
        <f t="shared" si="21"/>
        <v>#REF!</v>
      </c>
      <c r="J107" s="49" t="e">
        <f t="shared" si="21"/>
        <v>#REF!</v>
      </c>
      <c r="K107" s="12" t="e">
        <f t="shared" si="16"/>
        <v>#REF!</v>
      </c>
      <c r="L107" s="49" t="e">
        <f t="shared" si="17"/>
        <v>#REF!</v>
      </c>
      <c r="M107" s="12" t="e">
        <f t="shared" si="18"/>
        <v>#REF!</v>
      </c>
      <c r="N107" s="49" t="e">
        <f t="shared" si="19"/>
        <v>#REF!</v>
      </c>
      <c r="P107" s="242"/>
      <c r="Q107" s="63" t="e">
        <f t="shared" si="20"/>
        <v>#REF!</v>
      </c>
      <c r="R107" s="31" t="e">
        <f>B107*#REF!</f>
        <v>#REF!</v>
      </c>
      <c r="S107" s="64" t="e">
        <f>C107*#REF!</f>
        <v>#REF!</v>
      </c>
      <c r="T107" s="15" t="e">
        <f>E107*#REF!</f>
        <v>#REF!</v>
      </c>
      <c r="U107" s="50" t="e">
        <f>F107*#REF!</f>
        <v>#REF!</v>
      </c>
      <c r="V107" s="65" t="e">
        <f>G107*#REF!</f>
        <v>#REF!</v>
      </c>
      <c r="W107" s="66" t="e">
        <f>H107*#REF!</f>
        <v>#REF!</v>
      </c>
      <c r="X107" s="65" t="e">
        <f>I107*#REF!</f>
        <v>#REF!</v>
      </c>
      <c r="Y107" s="66" t="e">
        <f>J107*#REF!</f>
        <v>#REF!</v>
      </c>
      <c r="Z107" s="65" t="e">
        <f>K107*#REF!</f>
        <v>#REF!</v>
      </c>
      <c r="AA107" s="66" t="e">
        <f>L107*#REF!</f>
        <v>#REF!</v>
      </c>
    </row>
    <row r="108" spans="1:27" s="21" customFormat="1" ht="13.5" thickBot="1" x14ac:dyDescent="0.25">
      <c r="A108" s="11" t="e">
        <f>#REF!</f>
        <v>#REF!</v>
      </c>
      <c r="B108" s="11" t="e">
        <f>#REF!</f>
        <v>#REF!</v>
      </c>
      <c r="C108" s="11" t="e">
        <f>#REF!</f>
        <v>#REF!</v>
      </c>
      <c r="D108" s="11" t="e">
        <f>#REF!</f>
        <v>#REF!</v>
      </c>
      <c r="E108" s="12" t="e">
        <f t="shared" si="12"/>
        <v>#REF!</v>
      </c>
      <c r="F108" s="49" t="e">
        <f t="shared" si="13"/>
        <v>#REF!</v>
      </c>
      <c r="G108" s="12" t="e">
        <f t="shared" si="14"/>
        <v>#REF!</v>
      </c>
      <c r="H108" s="49" t="e">
        <f t="shared" si="15"/>
        <v>#REF!</v>
      </c>
      <c r="I108" s="12" t="e">
        <f t="shared" si="21"/>
        <v>#REF!</v>
      </c>
      <c r="J108" s="49" t="e">
        <f t="shared" si="21"/>
        <v>#REF!</v>
      </c>
      <c r="K108" s="12" t="e">
        <f t="shared" si="16"/>
        <v>#REF!</v>
      </c>
      <c r="L108" s="49" t="e">
        <f t="shared" si="17"/>
        <v>#REF!</v>
      </c>
      <c r="M108" s="12" t="e">
        <f t="shared" si="18"/>
        <v>#REF!</v>
      </c>
      <c r="N108" s="49" t="e">
        <f t="shared" si="19"/>
        <v>#REF!</v>
      </c>
      <c r="P108" s="246"/>
      <c r="Q108" s="14" t="e">
        <f t="shared" si="20"/>
        <v>#REF!</v>
      </c>
      <c r="R108" s="32" t="e">
        <f>B108*#REF!</f>
        <v>#REF!</v>
      </c>
      <c r="S108" s="62" t="e">
        <f>C108*#REF!</f>
        <v>#REF!</v>
      </c>
      <c r="T108" s="15" t="e">
        <f>E108*#REF!</f>
        <v>#REF!</v>
      </c>
      <c r="U108" s="50" t="e">
        <f>F108*#REF!</f>
        <v>#REF!</v>
      </c>
      <c r="V108" s="15" t="e">
        <f>G108*#REF!</f>
        <v>#REF!</v>
      </c>
      <c r="W108" s="50" t="e">
        <f>H108*#REF!</f>
        <v>#REF!</v>
      </c>
      <c r="X108" s="15" t="e">
        <f>I108*#REF!</f>
        <v>#REF!</v>
      </c>
      <c r="Y108" s="50" t="e">
        <f>J108*#REF!</f>
        <v>#REF!</v>
      </c>
      <c r="Z108" s="15" t="e">
        <f>K108*#REF!</f>
        <v>#REF!</v>
      </c>
      <c r="AA108" s="50" t="e">
        <f>L108*#REF!</f>
        <v>#REF!</v>
      </c>
    </row>
    <row r="109" spans="1:27" ht="13.5" thickBot="1" x14ac:dyDescent="0.25">
      <c r="A109" s="11" t="e">
        <f>#REF!</f>
        <v>#REF!</v>
      </c>
      <c r="B109" s="11" t="e">
        <f>#REF!</f>
        <v>#REF!</v>
      </c>
      <c r="C109" s="11" t="e">
        <f>#REF!</f>
        <v>#REF!</v>
      </c>
      <c r="D109" s="11" t="e">
        <f>#REF!</f>
        <v>#REF!</v>
      </c>
      <c r="E109" s="12" t="e">
        <f t="shared" si="12"/>
        <v>#REF!</v>
      </c>
      <c r="F109" s="49" t="e">
        <f t="shared" si="13"/>
        <v>#REF!</v>
      </c>
      <c r="G109" s="12" t="e">
        <f t="shared" si="14"/>
        <v>#REF!</v>
      </c>
      <c r="H109" s="49" t="e">
        <f t="shared" si="15"/>
        <v>#REF!</v>
      </c>
      <c r="I109" s="12" t="e">
        <f t="shared" si="21"/>
        <v>#REF!</v>
      </c>
      <c r="J109" s="49" t="e">
        <f t="shared" si="21"/>
        <v>#REF!</v>
      </c>
      <c r="K109" s="12" t="e">
        <f t="shared" si="16"/>
        <v>#REF!</v>
      </c>
      <c r="L109" s="49" t="e">
        <f t="shared" si="17"/>
        <v>#REF!</v>
      </c>
      <c r="M109" s="12" t="e">
        <f t="shared" si="18"/>
        <v>#REF!</v>
      </c>
      <c r="N109" s="49" t="e">
        <f t="shared" si="19"/>
        <v>#REF!</v>
      </c>
      <c r="Q109" s="14" t="e">
        <f t="shared" si="20"/>
        <v>#REF!</v>
      </c>
      <c r="R109" s="28" t="e">
        <f>B109*#REF!</f>
        <v>#REF!</v>
      </c>
      <c r="S109" s="16" t="e">
        <f>C109*#REF!</f>
        <v>#REF!</v>
      </c>
      <c r="T109" s="15" t="e">
        <f>E109*#REF!</f>
        <v>#REF!</v>
      </c>
      <c r="U109" s="50" t="e">
        <f>F109*#REF!</f>
        <v>#REF!</v>
      </c>
      <c r="V109" s="15" t="e">
        <f>G109*#REF!</f>
        <v>#REF!</v>
      </c>
      <c r="W109" s="50" t="e">
        <f>H109*#REF!</f>
        <v>#REF!</v>
      </c>
      <c r="X109" s="15" t="e">
        <f>I109*#REF!</f>
        <v>#REF!</v>
      </c>
      <c r="Y109" s="50" t="e">
        <f>J109*#REF!</f>
        <v>#REF!</v>
      </c>
      <c r="Z109" s="15" t="e">
        <f>K109*#REF!</f>
        <v>#REF!</v>
      </c>
      <c r="AA109" s="50" t="e">
        <f>L109*#REF!</f>
        <v>#REF!</v>
      </c>
    </row>
    <row r="110" spans="1:27" s="21" customFormat="1" ht="13.5" thickBot="1" x14ac:dyDescent="0.25">
      <c r="A110" s="11" t="e">
        <f>#REF!</f>
        <v>#REF!</v>
      </c>
      <c r="B110" s="11" t="e">
        <f>#REF!</f>
        <v>#REF!</v>
      </c>
      <c r="C110" s="11" t="e">
        <f>#REF!</f>
        <v>#REF!</v>
      </c>
      <c r="D110" s="11" t="e">
        <f>#REF!</f>
        <v>#REF!</v>
      </c>
      <c r="E110" s="12" t="e">
        <f t="shared" si="12"/>
        <v>#REF!</v>
      </c>
      <c r="F110" s="49" t="e">
        <f t="shared" si="13"/>
        <v>#REF!</v>
      </c>
      <c r="G110" s="12" t="e">
        <f t="shared" si="14"/>
        <v>#REF!</v>
      </c>
      <c r="H110" s="49" t="e">
        <f t="shared" si="15"/>
        <v>#REF!</v>
      </c>
      <c r="I110" s="12" t="e">
        <f t="shared" si="21"/>
        <v>#REF!</v>
      </c>
      <c r="J110" s="49" t="e">
        <f t="shared" si="21"/>
        <v>#REF!</v>
      </c>
      <c r="K110" s="12" t="e">
        <f t="shared" si="16"/>
        <v>#REF!</v>
      </c>
      <c r="L110" s="49" t="e">
        <f t="shared" si="17"/>
        <v>#REF!</v>
      </c>
      <c r="M110" s="12" t="e">
        <f t="shared" si="18"/>
        <v>#REF!</v>
      </c>
      <c r="N110" s="49" t="e">
        <f t="shared" si="19"/>
        <v>#REF!</v>
      </c>
      <c r="P110" s="244"/>
      <c r="Q110" s="14" t="e">
        <f t="shared" si="20"/>
        <v>#REF!</v>
      </c>
      <c r="R110" s="25" t="e">
        <f>B110*#REF!</f>
        <v>#REF!</v>
      </c>
      <c r="S110" s="16" t="e">
        <f>C110*#REF!</f>
        <v>#REF!</v>
      </c>
      <c r="T110" s="15" t="e">
        <f>E110*#REF!</f>
        <v>#REF!</v>
      </c>
      <c r="U110" s="50" t="e">
        <f>F110*#REF!</f>
        <v>#REF!</v>
      </c>
      <c r="V110" s="15" t="e">
        <f>G110*#REF!</f>
        <v>#REF!</v>
      </c>
      <c r="W110" s="50" t="e">
        <f>H110*#REF!</f>
        <v>#REF!</v>
      </c>
      <c r="X110" s="15" t="e">
        <f>I110*#REF!</f>
        <v>#REF!</v>
      </c>
      <c r="Y110" s="50" t="e">
        <f>J110*#REF!</f>
        <v>#REF!</v>
      </c>
      <c r="Z110" s="15" t="e">
        <f>K110*#REF!</f>
        <v>#REF!</v>
      </c>
      <c r="AA110" s="50" t="e">
        <f>L110*#REF!</f>
        <v>#REF!</v>
      </c>
    </row>
    <row r="111" spans="1:27" ht="13.5" thickBot="1" x14ac:dyDescent="0.25">
      <c r="A111" s="11" t="e">
        <f>#REF!</f>
        <v>#REF!</v>
      </c>
      <c r="B111" s="11" t="e">
        <f>#REF!</f>
        <v>#REF!</v>
      </c>
      <c r="C111" s="11" t="e">
        <f>#REF!</f>
        <v>#REF!</v>
      </c>
      <c r="D111" s="11" t="e">
        <f>#REF!</f>
        <v>#REF!</v>
      </c>
      <c r="E111" s="12" t="e">
        <f t="shared" si="12"/>
        <v>#REF!</v>
      </c>
      <c r="F111" s="49" t="e">
        <f t="shared" si="13"/>
        <v>#REF!</v>
      </c>
      <c r="G111" s="12" t="e">
        <f t="shared" si="14"/>
        <v>#REF!</v>
      </c>
      <c r="H111" s="49" t="e">
        <f t="shared" si="15"/>
        <v>#REF!</v>
      </c>
      <c r="I111" s="12" t="e">
        <f t="shared" si="21"/>
        <v>#REF!</v>
      </c>
      <c r="J111" s="49" t="e">
        <f t="shared" si="21"/>
        <v>#REF!</v>
      </c>
      <c r="K111" s="12" t="e">
        <f t="shared" si="16"/>
        <v>#REF!</v>
      </c>
      <c r="L111" s="49" t="e">
        <f t="shared" si="17"/>
        <v>#REF!</v>
      </c>
      <c r="M111" s="12" t="e">
        <f t="shared" si="18"/>
        <v>#REF!</v>
      </c>
      <c r="N111" s="49" t="e">
        <f t="shared" si="19"/>
        <v>#REF!</v>
      </c>
      <c r="Q111" s="14" t="e">
        <f t="shared" si="20"/>
        <v>#REF!</v>
      </c>
      <c r="R111" s="25" t="e">
        <f>B111*#REF!</f>
        <v>#REF!</v>
      </c>
      <c r="S111" s="16" t="e">
        <f>C111*#REF!</f>
        <v>#REF!</v>
      </c>
      <c r="T111" s="15" t="e">
        <f>E111*#REF!</f>
        <v>#REF!</v>
      </c>
      <c r="U111" s="50" t="e">
        <f>F111*#REF!</f>
        <v>#REF!</v>
      </c>
      <c r="V111" s="15" t="e">
        <f>G111*#REF!</f>
        <v>#REF!</v>
      </c>
      <c r="W111" s="50" t="e">
        <f>H111*#REF!</f>
        <v>#REF!</v>
      </c>
      <c r="X111" s="15" t="e">
        <f>I111*#REF!</f>
        <v>#REF!</v>
      </c>
      <c r="Y111" s="50" t="e">
        <f>J111*#REF!</f>
        <v>#REF!</v>
      </c>
      <c r="Z111" s="15" t="e">
        <f>K111*#REF!</f>
        <v>#REF!</v>
      </c>
      <c r="AA111" s="50" t="e">
        <f>L111*#REF!</f>
        <v>#REF!</v>
      </c>
    </row>
    <row r="112" spans="1:27" ht="13.5" thickBot="1" x14ac:dyDescent="0.25">
      <c r="A112" s="11" t="e">
        <f>#REF!</f>
        <v>#REF!</v>
      </c>
      <c r="B112" s="11" t="e">
        <f>#REF!</f>
        <v>#REF!</v>
      </c>
      <c r="C112" s="11" t="e">
        <f>#REF!</f>
        <v>#REF!</v>
      </c>
      <c r="D112" s="11" t="e">
        <f>#REF!</f>
        <v>#REF!</v>
      </c>
      <c r="E112" s="12" t="e">
        <f t="shared" si="12"/>
        <v>#REF!</v>
      </c>
      <c r="F112" s="49" t="e">
        <f t="shared" si="13"/>
        <v>#REF!</v>
      </c>
      <c r="G112" s="12" t="e">
        <f t="shared" si="14"/>
        <v>#REF!</v>
      </c>
      <c r="H112" s="49" t="e">
        <f t="shared" si="15"/>
        <v>#REF!</v>
      </c>
      <c r="I112" s="12" t="e">
        <f t="shared" si="21"/>
        <v>#REF!</v>
      </c>
      <c r="J112" s="49" t="e">
        <f t="shared" si="21"/>
        <v>#REF!</v>
      </c>
      <c r="K112" s="12" t="e">
        <f t="shared" si="16"/>
        <v>#REF!</v>
      </c>
      <c r="L112" s="49" t="e">
        <f t="shared" si="17"/>
        <v>#REF!</v>
      </c>
      <c r="M112" s="12" t="e">
        <f t="shared" si="18"/>
        <v>#REF!</v>
      </c>
      <c r="N112" s="49" t="e">
        <f t="shared" si="19"/>
        <v>#REF!</v>
      </c>
      <c r="Q112" s="14" t="e">
        <f t="shared" si="20"/>
        <v>#REF!</v>
      </c>
      <c r="R112" s="25" t="e">
        <f>B112*#REF!</f>
        <v>#REF!</v>
      </c>
      <c r="S112" s="16" t="e">
        <f>C112*#REF!</f>
        <v>#REF!</v>
      </c>
      <c r="T112" s="15" t="e">
        <f>E112*#REF!</f>
        <v>#REF!</v>
      </c>
      <c r="U112" s="50" t="e">
        <f>F112*#REF!</f>
        <v>#REF!</v>
      </c>
      <c r="V112" s="15" t="e">
        <f>G112*#REF!</f>
        <v>#REF!</v>
      </c>
      <c r="W112" s="50" t="e">
        <f>H112*#REF!</f>
        <v>#REF!</v>
      </c>
      <c r="X112" s="15" t="e">
        <f>I112*#REF!</f>
        <v>#REF!</v>
      </c>
      <c r="Y112" s="50" t="e">
        <f>J112*#REF!</f>
        <v>#REF!</v>
      </c>
      <c r="Z112" s="15" t="e">
        <f>K112*#REF!</f>
        <v>#REF!</v>
      </c>
      <c r="AA112" s="50" t="e">
        <f>L112*#REF!</f>
        <v>#REF!</v>
      </c>
    </row>
    <row r="113" spans="1:27" ht="13.5" thickBot="1" x14ac:dyDescent="0.25">
      <c r="A113" s="11" t="e">
        <f>#REF!</f>
        <v>#REF!</v>
      </c>
      <c r="B113" s="11" t="e">
        <f>#REF!</f>
        <v>#REF!</v>
      </c>
      <c r="C113" s="11" t="e">
        <f>#REF!</f>
        <v>#REF!</v>
      </c>
      <c r="D113" s="11" t="e">
        <f>#REF!</f>
        <v>#REF!</v>
      </c>
      <c r="E113" s="12" t="e">
        <f t="shared" si="12"/>
        <v>#REF!</v>
      </c>
      <c r="F113" s="49" t="e">
        <f t="shared" si="13"/>
        <v>#REF!</v>
      </c>
      <c r="G113" s="12" t="e">
        <f t="shared" si="14"/>
        <v>#REF!</v>
      </c>
      <c r="H113" s="49" t="e">
        <f t="shared" si="15"/>
        <v>#REF!</v>
      </c>
      <c r="I113" s="12" t="e">
        <f t="shared" si="21"/>
        <v>#REF!</v>
      </c>
      <c r="J113" s="49" t="e">
        <f t="shared" si="21"/>
        <v>#REF!</v>
      </c>
      <c r="K113" s="12" t="e">
        <f t="shared" si="16"/>
        <v>#REF!</v>
      </c>
      <c r="L113" s="49" t="e">
        <f t="shared" si="17"/>
        <v>#REF!</v>
      </c>
      <c r="M113" s="12" t="e">
        <f t="shared" si="18"/>
        <v>#REF!</v>
      </c>
      <c r="N113" s="49" t="e">
        <f t="shared" si="19"/>
        <v>#REF!</v>
      </c>
      <c r="Q113" s="14" t="e">
        <f t="shared" si="20"/>
        <v>#REF!</v>
      </c>
      <c r="R113" s="25" t="e">
        <f>B113*#REF!</f>
        <v>#REF!</v>
      </c>
      <c r="S113" s="16" t="e">
        <f>C113*#REF!</f>
        <v>#REF!</v>
      </c>
      <c r="T113" s="15" t="e">
        <f>E113*#REF!</f>
        <v>#REF!</v>
      </c>
      <c r="U113" s="50" t="e">
        <f>F113*#REF!</f>
        <v>#REF!</v>
      </c>
      <c r="V113" s="15" t="e">
        <f>G113*#REF!</f>
        <v>#REF!</v>
      </c>
      <c r="W113" s="50" t="e">
        <f>H113*#REF!</f>
        <v>#REF!</v>
      </c>
      <c r="X113" s="15" t="e">
        <f>I113*#REF!</f>
        <v>#REF!</v>
      </c>
      <c r="Y113" s="50" t="e">
        <f>J113*#REF!</f>
        <v>#REF!</v>
      </c>
      <c r="Z113" s="15" t="e">
        <f>K113*#REF!</f>
        <v>#REF!</v>
      </c>
      <c r="AA113" s="50" t="e">
        <f>L113*#REF!</f>
        <v>#REF!</v>
      </c>
    </row>
    <row r="114" spans="1:27" s="21" customFormat="1" ht="13.5" thickBot="1" x14ac:dyDescent="0.25">
      <c r="A114" s="11" t="e">
        <f>#REF!</f>
        <v>#REF!</v>
      </c>
      <c r="B114" s="11" t="e">
        <f>#REF!</f>
        <v>#REF!</v>
      </c>
      <c r="C114" s="11" t="e">
        <f>#REF!</f>
        <v>#REF!</v>
      </c>
      <c r="D114" s="11" t="e">
        <f>#REF!</f>
        <v>#REF!</v>
      </c>
      <c r="E114" s="12" t="e">
        <f t="shared" si="12"/>
        <v>#REF!</v>
      </c>
      <c r="F114" s="49" t="e">
        <f t="shared" si="13"/>
        <v>#REF!</v>
      </c>
      <c r="G114" s="12" t="e">
        <f t="shared" si="14"/>
        <v>#REF!</v>
      </c>
      <c r="H114" s="49" t="e">
        <f t="shared" si="15"/>
        <v>#REF!</v>
      </c>
      <c r="I114" s="12" t="e">
        <f t="shared" si="21"/>
        <v>#REF!</v>
      </c>
      <c r="J114" s="49" t="e">
        <f t="shared" si="21"/>
        <v>#REF!</v>
      </c>
      <c r="K114" s="12" t="e">
        <f t="shared" si="16"/>
        <v>#REF!</v>
      </c>
      <c r="L114" s="49" t="e">
        <f t="shared" si="17"/>
        <v>#REF!</v>
      </c>
      <c r="M114" s="12" t="e">
        <f t="shared" si="18"/>
        <v>#REF!</v>
      </c>
      <c r="N114" s="49" t="e">
        <f t="shared" si="19"/>
        <v>#REF!</v>
      </c>
      <c r="P114" s="244"/>
      <c r="Q114" s="14" t="e">
        <f t="shared" si="20"/>
        <v>#REF!</v>
      </c>
      <c r="R114" s="25" t="e">
        <f>B114*#REF!</f>
        <v>#REF!</v>
      </c>
      <c r="S114" s="16" t="e">
        <f>C114*#REF!</f>
        <v>#REF!</v>
      </c>
      <c r="T114" s="15" t="e">
        <f>E114*#REF!</f>
        <v>#REF!</v>
      </c>
      <c r="U114" s="50" t="e">
        <f>F114*#REF!</f>
        <v>#REF!</v>
      </c>
      <c r="V114" s="15" t="e">
        <f>G114*#REF!</f>
        <v>#REF!</v>
      </c>
      <c r="W114" s="50" t="e">
        <f>H114*#REF!</f>
        <v>#REF!</v>
      </c>
      <c r="X114" s="15" t="e">
        <f>I114*#REF!</f>
        <v>#REF!</v>
      </c>
      <c r="Y114" s="50" t="e">
        <f>J114*#REF!</f>
        <v>#REF!</v>
      </c>
      <c r="Z114" s="15" t="e">
        <f>K114*#REF!</f>
        <v>#REF!</v>
      </c>
      <c r="AA114" s="50" t="e">
        <f>L114*#REF!</f>
        <v>#REF!</v>
      </c>
    </row>
    <row r="115" spans="1:27" ht="13.5" thickBot="1" x14ac:dyDescent="0.25">
      <c r="A115" s="11" t="e">
        <f>#REF!</f>
        <v>#REF!</v>
      </c>
      <c r="B115" s="11" t="e">
        <f>#REF!</f>
        <v>#REF!</v>
      </c>
      <c r="C115" s="11" t="e">
        <f>#REF!</f>
        <v>#REF!</v>
      </c>
      <c r="D115" s="11" t="e">
        <f>#REF!</f>
        <v>#REF!</v>
      </c>
      <c r="E115" s="12" t="e">
        <f t="shared" si="12"/>
        <v>#REF!</v>
      </c>
      <c r="F115" s="49" t="e">
        <f t="shared" si="13"/>
        <v>#REF!</v>
      </c>
      <c r="G115" s="12" t="e">
        <f t="shared" si="14"/>
        <v>#REF!</v>
      </c>
      <c r="H115" s="49" t="e">
        <f t="shared" si="15"/>
        <v>#REF!</v>
      </c>
      <c r="I115" s="12" t="e">
        <f t="shared" si="21"/>
        <v>#REF!</v>
      </c>
      <c r="J115" s="49" t="e">
        <f t="shared" si="21"/>
        <v>#REF!</v>
      </c>
      <c r="K115" s="12" t="e">
        <f t="shared" si="16"/>
        <v>#REF!</v>
      </c>
      <c r="L115" s="49" t="e">
        <f t="shared" si="17"/>
        <v>#REF!</v>
      </c>
      <c r="M115" s="12" t="e">
        <f t="shared" si="18"/>
        <v>#REF!</v>
      </c>
      <c r="N115" s="49" t="e">
        <f t="shared" si="19"/>
        <v>#REF!</v>
      </c>
      <c r="Q115" s="14" t="e">
        <f t="shared" si="20"/>
        <v>#REF!</v>
      </c>
      <c r="R115" s="25" t="e">
        <f>B115*#REF!</f>
        <v>#REF!</v>
      </c>
      <c r="S115" s="16" t="e">
        <f>C115*#REF!</f>
        <v>#REF!</v>
      </c>
      <c r="T115" s="15" t="e">
        <f>E115*#REF!</f>
        <v>#REF!</v>
      </c>
      <c r="U115" s="50" t="e">
        <f>F115*#REF!</f>
        <v>#REF!</v>
      </c>
      <c r="V115" s="15" t="e">
        <f>G115*#REF!</f>
        <v>#REF!</v>
      </c>
      <c r="W115" s="50" t="e">
        <f>H115*#REF!</f>
        <v>#REF!</v>
      </c>
      <c r="X115" s="15" t="e">
        <f>I115*#REF!</f>
        <v>#REF!</v>
      </c>
      <c r="Y115" s="50" t="e">
        <f>J115*#REF!</f>
        <v>#REF!</v>
      </c>
      <c r="Z115" s="15" t="e">
        <f>K115*#REF!</f>
        <v>#REF!</v>
      </c>
      <c r="AA115" s="50" t="e">
        <f>L115*#REF!</f>
        <v>#REF!</v>
      </c>
    </row>
    <row r="116" spans="1:27" ht="13.5" thickBot="1" x14ac:dyDescent="0.25">
      <c r="A116" s="11" t="e">
        <f>#REF!</f>
        <v>#REF!</v>
      </c>
      <c r="B116" s="11" t="e">
        <f>#REF!</f>
        <v>#REF!</v>
      </c>
      <c r="C116" s="11" t="e">
        <f>#REF!</f>
        <v>#REF!</v>
      </c>
      <c r="D116" s="11" t="e">
        <f>#REF!</f>
        <v>#REF!</v>
      </c>
      <c r="E116" s="12" t="e">
        <f t="shared" si="12"/>
        <v>#REF!</v>
      </c>
      <c r="F116" s="49" t="e">
        <f t="shared" si="13"/>
        <v>#REF!</v>
      </c>
      <c r="G116" s="12" t="e">
        <f t="shared" si="14"/>
        <v>#REF!</v>
      </c>
      <c r="H116" s="49" t="e">
        <f t="shared" si="15"/>
        <v>#REF!</v>
      </c>
      <c r="I116" s="12" t="e">
        <f t="shared" si="21"/>
        <v>#REF!</v>
      </c>
      <c r="J116" s="49" t="e">
        <f t="shared" si="21"/>
        <v>#REF!</v>
      </c>
      <c r="K116" s="12" t="e">
        <f t="shared" si="16"/>
        <v>#REF!</v>
      </c>
      <c r="L116" s="49" t="e">
        <f t="shared" si="17"/>
        <v>#REF!</v>
      </c>
      <c r="M116" s="12" t="e">
        <f t="shared" si="18"/>
        <v>#REF!</v>
      </c>
      <c r="N116" s="49" t="e">
        <f t="shared" si="19"/>
        <v>#REF!</v>
      </c>
      <c r="Q116" s="14" t="e">
        <f t="shared" si="20"/>
        <v>#REF!</v>
      </c>
      <c r="R116" s="25" t="e">
        <f>B116*#REF!</f>
        <v>#REF!</v>
      </c>
      <c r="S116" s="16" t="e">
        <f>C116*#REF!</f>
        <v>#REF!</v>
      </c>
      <c r="T116" s="15" t="e">
        <f>E116*#REF!</f>
        <v>#REF!</v>
      </c>
      <c r="U116" s="50" t="e">
        <f>F116*#REF!</f>
        <v>#REF!</v>
      </c>
      <c r="V116" s="15" t="e">
        <f>G116*#REF!</f>
        <v>#REF!</v>
      </c>
      <c r="W116" s="50" t="e">
        <f>H116*#REF!</f>
        <v>#REF!</v>
      </c>
      <c r="X116" s="15" t="e">
        <f>I116*#REF!</f>
        <v>#REF!</v>
      </c>
      <c r="Y116" s="50" t="e">
        <f>J116*#REF!</f>
        <v>#REF!</v>
      </c>
      <c r="Z116" s="15" t="e">
        <f>K116*#REF!</f>
        <v>#REF!</v>
      </c>
      <c r="AA116" s="50" t="e">
        <f>L116*#REF!</f>
        <v>#REF!</v>
      </c>
    </row>
    <row r="117" spans="1:27" ht="13.5" thickBot="1" x14ac:dyDescent="0.25">
      <c r="A117" s="11" t="e">
        <f>#REF!</f>
        <v>#REF!</v>
      </c>
      <c r="B117" s="11" t="e">
        <f>#REF!</f>
        <v>#REF!</v>
      </c>
      <c r="C117" s="11" t="e">
        <f>#REF!</f>
        <v>#REF!</v>
      </c>
      <c r="D117" s="11" t="e">
        <f>#REF!</f>
        <v>#REF!</v>
      </c>
      <c r="E117" s="12" t="e">
        <f t="shared" si="12"/>
        <v>#REF!</v>
      </c>
      <c r="F117" s="49" t="e">
        <f t="shared" si="13"/>
        <v>#REF!</v>
      </c>
      <c r="G117" s="12" t="e">
        <f t="shared" si="14"/>
        <v>#REF!</v>
      </c>
      <c r="H117" s="49" t="e">
        <f t="shared" si="15"/>
        <v>#REF!</v>
      </c>
      <c r="I117" s="12" t="e">
        <f t="shared" si="21"/>
        <v>#REF!</v>
      </c>
      <c r="J117" s="49" t="e">
        <f t="shared" si="21"/>
        <v>#REF!</v>
      </c>
      <c r="K117" s="12" t="e">
        <f t="shared" si="16"/>
        <v>#REF!</v>
      </c>
      <c r="L117" s="49" t="e">
        <f t="shared" si="17"/>
        <v>#REF!</v>
      </c>
      <c r="M117" s="12" t="e">
        <f t="shared" si="18"/>
        <v>#REF!</v>
      </c>
      <c r="N117" s="49" t="e">
        <f t="shared" si="19"/>
        <v>#REF!</v>
      </c>
      <c r="Q117" s="14" t="e">
        <f t="shared" si="20"/>
        <v>#REF!</v>
      </c>
      <c r="R117" s="25" t="e">
        <f>B117*#REF!</f>
        <v>#REF!</v>
      </c>
      <c r="S117" s="16" t="e">
        <f>C117*#REF!</f>
        <v>#REF!</v>
      </c>
      <c r="T117" s="15" t="e">
        <f>E117*#REF!</f>
        <v>#REF!</v>
      </c>
      <c r="U117" s="50" t="e">
        <f>F117*#REF!</f>
        <v>#REF!</v>
      </c>
      <c r="V117" s="15" t="e">
        <f>G117*#REF!</f>
        <v>#REF!</v>
      </c>
      <c r="W117" s="50" t="e">
        <f>H117*#REF!</f>
        <v>#REF!</v>
      </c>
      <c r="X117" s="15" t="e">
        <f>I117*#REF!</f>
        <v>#REF!</v>
      </c>
      <c r="Y117" s="50" t="e">
        <f>J117*#REF!</f>
        <v>#REF!</v>
      </c>
      <c r="Z117" s="15" t="e">
        <f>K117*#REF!</f>
        <v>#REF!</v>
      </c>
      <c r="AA117" s="50" t="e">
        <f>L117*#REF!</f>
        <v>#REF!</v>
      </c>
    </row>
    <row r="118" spans="1:27" ht="13.5" thickBot="1" x14ac:dyDescent="0.25">
      <c r="A118" s="11" t="e">
        <f>#REF!</f>
        <v>#REF!</v>
      </c>
      <c r="B118" s="11" t="e">
        <f>#REF!</f>
        <v>#REF!</v>
      </c>
      <c r="C118" s="11" t="e">
        <f>#REF!</f>
        <v>#REF!</v>
      </c>
      <c r="D118" s="11" t="e">
        <f>#REF!</f>
        <v>#REF!</v>
      </c>
      <c r="E118" s="12" t="e">
        <f t="shared" si="12"/>
        <v>#REF!</v>
      </c>
      <c r="F118" s="49" t="e">
        <f t="shared" si="13"/>
        <v>#REF!</v>
      </c>
      <c r="G118" s="12" t="e">
        <f t="shared" si="14"/>
        <v>#REF!</v>
      </c>
      <c r="H118" s="49" t="e">
        <f t="shared" si="15"/>
        <v>#REF!</v>
      </c>
      <c r="I118" s="12" t="e">
        <f t="shared" si="21"/>
        <v>#REF!</v>
      </c>
      <c r="J118" s="49" t="e">
        <f t="shared" si="21"/>
        <v>#REF!</v>
      </c>
      <c r="K118" s="12" t="e">
        <f t="shared" si="16"/>
        <v>#REF!</v>
      </c>
      <c r="L118" s="49" t="e">
        <f t="shared" si="17"/>
        <v>#REF!</v>
      </c>
      <c r="M118" s="12" t="e">
        <f t="shared" si="18"/>
        <v>#REF!</v>
      </c>
      <c r="N118" s="49" t="e">
        <f t="shared" si="19"/>
        <v>#REF!</v>
      </c>
      <c r="Q118" s="14" t="e">
        <f t="shared" si="20"/>
        <v>#REF!</v>
      </c>
      <c r="R118" s="25" t="e">
        <f>B118*#REF!</f>
        <v>#REF!</v>
      </c>
      <c r="S118" s="16" t="e">
        <f>C118*#REF!</f>
        <v>#REF!</v>
      </c>
      <c r="T118" s="15" t="e">
        <f>E118*#REF!</f>
        <v>#REF!</v>
      </c>
      <c r="U118" s="50" t="e">
        <f>F118*#REF!</f>
        <v>#REF!</v>
      </c>
      <c r="V118" s="15" t="e">
        <f>G118*#REF!</f>
        <v>#REF!</v>
      </c>
      <c r="W118" s="50" t="e">
        <f>H118*#REF!</f>
        <v>#REF!</v>
      </c>
      <c r="X118" s="15" t="e">
        <f>I118*#REF!</f>
        <v>#REF!</v>
      </c>
      <c r="Y118" s="50" t="e">
        <f>J118*#REF!</f>
        <v>#REF!</v>
      </c>
      <c r="Z118" s="15" t="e">
        <f>K118*#REF!</f>
        <v>#REF!</v>
      </c>
      <c r="AA118" s="50" t="e">
        <f>L118*#REF!</f>
        <v>#REF!</v>
      </c>
    </row>
    <row r="119" spans="1:27" s="21" customFormat="1" ht="13.5" thickBot="1" x14ac:dyDescent="0.25">
      <c r="A119" s="11" t="e">
        <f>#REF!</f>
        <v>#REF!</v>
      </c>
      <c r="B119" s="11" t="e">
        <f>#REF!</f>
        <v>#REF!</v>
      </c>
      <c r="C119" s="11" t="e">
        <f>#REF!</f>
        <v>#REF!</v>
      </c>
      <c r="D119" s="11" t="e">
        <f>#REF!</f>
        <v>#REF!</v>
      </c>
      <c r="E119" s="12" t="e">
        <f t="shared" si="12"/>
        <v>#REF!</v>
      </c>
      <c r="F119" s="49" t="e">
        <f t="shared" si="13"/>
        <v>#REF!</v>
      </c>
      <c r="G119" s="12" t="e">
        <f t="shared" si="14"/>
        <v>#REF!</v>
      </c>
      <c r="H119" s="49" t="e">
        <f t="shared" si="15"/>
        <v>#REF!</v>
      </c>
      <c r="I119" s="12" t="e">
        <f t="shared" si="21"/>
        <v>#REF!</v>
      </c>
      <c r="J119" s="49" t="e">
        <f t="shared" si="21"/>
        <v>#REF!</v>
      </c>
      <c r="K119" s="12" t="e">
        <f t="shared" si="16"/>
        <v>#REF!</v>
      </c>
      <c r="L119" s="49" t="e">
        <f t="shared" si="17"/>
        <v>#REF!</v>
      </c>
      <c r="M119" s="12" t="e">
        <f t="shared" si="18"/>
        <v>#REF!</v>
      </c>
      <c r="N119" s="49" t="e">
        <f t="shared" si="19"/>
        <v>#REF!</v>
      </c>
      <c r="P119" s="244"/>
      <c r="Q119" s="14" t="e">
        <f t="shared" si="20"/>
        <v>#REF!</v>
      </c>
      <c r="R119" s="29" t="e">
        <f>B119*#REF!</f>
        <v>#REF!</v>
      </c>
      <c r="S119" s="16" t="e">
        <f>C119*#REF!</f>
        <v>#REF!</v>
      </c>
      <c r="T119" s="15" t="e">
        <f>E119*#REF!</f>
        <v>#REF!</v>
      </c>
      <c r="U119" s="50" t="e">
        <f>F119*#REF!</f>
        <v>#REF!</v>
      </c>
      <c r="V119" s="15" t="e">
        <f>G119*#REF!</f>
        <v>#REF!</v>
      </c>
      <c r="W119" s="50" t="e">
        <f>H119*#REF!</f>
        <v>#REF!</v>
      </c>
      <c r="X119" s="15" t="e">
        <f>I119*#REF!</f>
        <v>#REF!</v>
      </c>
      <c r="Y119" s="50" t="e">
        <f>J119*#REF!</f>
        <v>#REF!</v>
      </c>
      <c r="Z119" s="15" t="e">
        <f>K119*#REF!</f>
        <v>#REF!</v>
      </c>
      <c r="AA119" s="50" t="e">
        <f>L119*#REF!</f>
        <v>#REF!</v>
      </c>
    </row>
    <row r="120" spans="1:27" s="21" customFormat="1" ht="13.5" thickBot="1" x14ac:dyDescent="0.25">
      <c r="A120" s="11" t="e">
        <f>#REF!</f>
        <v>#REF!</v>
      </c>
      <c r="B120" s="11" t="e">
        <f>#REF!</f>
        <v>#REF!</v>
      </c>
      <c r="C120" s="11" t="e">
        <f>#REF!</f>
        <v>#REF!</v>
      </c>
      <c r="D120" s="11" t="e">
        <f>#REF!</f>
        <v>#REF!</v>
      </c>
      <c r="E120" s="12" t="e">
        <f t="shared" si="12"/>
        <v>#REF!</v>
      </c>
      <c r="F120" s="49" t="e">
        <f t="shared" si="13"/>
        <v>#REF!</v>
      </c>
      <c r="G120" s="12" t="e">
        <f t="shared" si="14"/>
        <v>#REF!</v>
      </c>
      <c r="H120" s="49" t="e">
        <f t="shared" si="15"/>
        <v>#REF!</v>
      </c>
      <c r="I120" s="12" t="e">
        <f t="shared" si="21"/>
        <v>#REF!</v>
      </c>
      <c r="J120" s="49" t="e">
        <f t="shared" si="21"/>
        <v>#REF!</v>
      </c>
      <c r="K120" s="12" t="e">
        <f t="shared" si="16"/>
        <v>#REF!</v>
      </c>
      <c r="L120" s="49" t="e">
        <f t="shared" si="17"/>
        <v>#REF!</v>
      </c>
      <c r="M120" s="12" t="e">
        <f t="shared" si="18"/>
        <v>#REF!</v>
      </c>
      <c r="N120" s="49" t="e">
        <f t="shared" si="19"/>
        <v>#REF!</v>
      </c>
      <c r="P120" s="245"/>
      <c r="Q120" s="63" t="e">
        <f t="shared" si="20"/>
        <v>#REF!</v>
      </c>
      <c r="R120" s="31" t="e">
        <f>B120*#REF!</f>
        <v>#REF!</v>
      </c>
      <c r="S120" s="64" t="e">
        <f>C120*#REF!</f>
        <v>#REF!</v>
      </c>
      <c r="T120" s="15" t="e">
        <f>E120*#REF!</f>
        <v>#REF!</v>
      </c>
      <c r="U120" s="50" t="e">
        <f>F120*#REF!</f>
        <v>#REF!</v>
      </c>
      <c r="V120" s="65" t="e">
        <f>G120*#REF!</f>
        <v>#REF!</v>
      </c>
      <c r="W120" s="66" t="e">
        <f>H120*#REF!</f>
        <v>#REF!</v>
      </c>
      <c r="X120" s="65" t="e">
        <f>I120*#REF!</f>
        <v>#REF!</v>
      </c>
      <c r="Y120" s="66" t="e">
        <f>J120*#REF!</f>
        <v>#REF!</v>
      </c>
      <c r="Z120" s="65" t="e">
        <f>K120*#REF!</f>
        <v>#REF!</v>
      </c>
      <c r="AA120" s="66" t="e">
        <f>L120*#REF!</f>
        <v>#REF!</v>
      </c>
    </row>
    <row r="121" spans="1:27" s="21" customFormat="1" ht="13.5" thickBot="1" x14ac:dyDescent="0.25">
      <c r="A121" s="11" t="e">
        <f>#REF!</f>
        <v>#REF!</v>
      </c>
      <c r="B121" s="11" t="e">
        <f>#REF!</f>
        <v>#REF!</v>
      </c>
      <c r="C121" s="11" t="e">
        <f>#REF!</f>
        <v>#REF!</v>
      </c>
      <c r="D121" s="11" t="e">
        <f>#REF!</f>
        <v>#REF!</v>
      </c>
      <c r="E121" s="12" t="e">
        <f t="shared" si="12"/>
        <v>#REF!</v>
      </c>
      <c r="F121" s="49" t="e">
        <f t="shared" si="13"/>
        <v>#REF!</v>
      </c>
      <c r="G121" s="12" t="e">
        <f t="shared" si="14"/>
        <v>#REF!</v>
      </c>
      <c r="H121" s="49" t="e">
        <f t="shared" si="15"/>
        <v>#REF!</v>
      </c>
      <c r="I121" s="12" t="e">
        <f t="shared" si="21"/>
        <v>#REF!</v>
      </c>
      <c r="J121" s="49" t="e">
        <f t="shared" si="21"/>
        <v>#REF!</v>
      </c>
      <c r="K121" s="12" t="e">
        <f t="shared" si="16"/>
        <v>#REF!</v>
      </c>
      <c r="L121" s="49" t="e">
        <f t="shared" si="17"/>
        <v>#REF!</v>
      </c>
      <c r="M121" s="12" t="e">
        <f t="shared" si="18"/>
        <v>#REF!</v>
      </c>
      <c r="N121" s="49" t="e">
        <f t="shared" si="19"/>
        <v>#REF!</v>
      </c>
      <c r="P121" s="246"/>
      <c r="Q121" s="14" t="e">
        <f t="shared" si="20"/>
        <v>#REF!</v>
      </c>
      <c r="R121" s="32" t="e">
        <f>B121*#REF!</f>
        <v>#REF!</v>
      </c>
      <c r="S121" s="62" t="e">
        <f>C121*#REF!</f>
        <v>#REF!</v>
      </c>
      <c r="T121" s="15" t="e">
        <f>E121*#REF!</f>
        <v>#REF!</v>
      </c>
      <c r="U121" s="50" t="e">
        <f>F121*#REF!</f>
        <v>#REF!</v>
      </c>
      <c r="V121" s="15" t="e">
        <f>G121*#REF!</f>
        <v>#REF!</v>
      </c>
      <c r="W121" s="50" t="e">
        <f>H121*#REF!</f>
        <v>#REF!</v>
      </c>
      <c r="X121" s="15" t="e">
        <f>I121*#REF!</f>
        <v>#REF!</v>
      </c>
      <c r="Y121" s="50" t="e">
        <f>J121*#REF!</f>
        <v>#REF!</v>
      </c>
      <c r="Z121" s="15" t="e">
        <f>K121*#REF!</f>
        <v>#REF!</v>
      </c>
      <c r="AA121" s="50" t="e">
        <f>L121*#REF!</f>
        <v>#REF!</v>
      </c>
    </row>
    <row r="122" spans="1:27" s="21" customFormat="1" ht="13.5" thickBot="1" x14ac:dyDescent="0.25">
      <c r="A122" s="11" t="e">
        <f>#REF!</f>
        <v>#REF!</v>
      </c>
      <c r="B122" s="11" t="e">
        <f>#REF!</f>
        <v>#REF!</v>
      </c>
      <c r="C122" s="11" t="e">
        <f>#REF!</f>
        <v>#REF!</v>
      </c>
      <c r="D122" s="11" t="e">
        <f>#REF!</f>
        <v>#REF!</v>
      </c>
      <c r="E122" s="12" t="e">
        <f t="shared" si="12"/>
        <v>#REF!</v>
      </c>
      <c r="F122" s="49" t="e">
        <f t="shared" si="13"/>
        <v>#REF!</v>
      </c>
      <c r="G122" s="12" t="e">
        <f t="shared" si="14"/>
        <v>#REF!</v>
      </c>
      <c r="H122" s="49" t="e">
        <f t="shared" si="15"/>
        <v>#REF!</v>
      </c>
      <c r="I122" s="12" t="e">
        <f t="shared" si="21"/>
        <v>#REF!</v>
      </c>
      <c r="J122" s="49" t="e">
        <f t="shared" si="21"/>
        <v>#REF!</v>
      </c>
      <c r="K122" s="12" t="e">
        <f t="shared" si="16"/>
        <v>#REF!</v>
      </c>
      <c r="L122" s="49" t="e">
        <f t="shared" si="17"/>
        <v>#REF!</v>
      </c>
      <c r="M122" s="12" t="e">
        <f t="shared" si="18"/>
        <v>#REF!</v>
      </c>
      <c r="N122" s="49" t="e">
        <f t="shared" si="19"/>
        <v>#REF!</v>
      </c>
      <c r="P122" s="244"/>
      <c r="Q122" s="14" t="e">
        <f t="shared" si="20"/>
        <v>#REF!</v>
      </c>
      <c r="R122" s="25" t="e">
        <f>B122*#REF!</f>
        <v>#REF!</v>
      </c>
      <c r="S122" s="16" t="e">
        <f>C122*#REF!</f>
        <v>#REF!</v>
      </c>
      <c r="T122" s="15" t="e">
        <f>E122*#REF!</f>
        <v>#REF!</v>
      </c>
      <c r="U122" s="50" t="e">
        <f>F122*#REF!</f>
        <v>#REF!</v>
      </c>
      <c r="V122" s="15" t="e">
        <f>G122*#REF!</f>
        <v>#REF!</v>
      </c>
      <c r="W122" s="50" t="e">
        <f>H122*#REF!</f>
        <v>#REF!</v>
      </c>
      <c r="X122" s="15" t="e">
        <f>I122*#REF!</f>
        <v>#REF!</v>
      </c>
      <c r="Y122" s="50" t="e">
        <f>J122*#REF!</f>
        <v>#REF!</v>
      </c>
      <c r="Z122" s="15" t="e">
        <f>K122*#REF!</f>
        <v>#REF!</v>
      </c>
      <c r="AA122" s="50" t="e">
        <f>L122*#REF!</f>
        <v>#REF!</v>
      </c>
    </row>
    <row r="123" spans="1:27" ht="13.5" thickBot="1" x14ac:dyDescent="0.25">
      <c r="A123" s="11" t="e">
        <f>#REF!</f>
        <v>#REF!</v>
      </c>
      <c r="B123" s="11" t="e">
        <f>#REF!</f>
        <v>#REF!</v>
      </c>
      <c r="C123" s="11" t="e">
        <f>#REF!</f>
        <v>#REF!</v>
      </c>
      <c r="D123" s="11" t="e">
        <f>#REF!</f>
        <v>#REF!</v>
      </c>
      <c r="E123" s="12" t="e">
        <f t="shared" si="12"/>
        <v>#REF!</v>
      </c>
      <c r="F123" s="49" t="e">
        <f t="shared" si="13"/>
        <v>#REF!</v>
      </c>
      <c r="G123" s="12" t="e">
        <f t="shared" si="14"/>
        <v>#REF!</v>
      </c>
      <c r="H123" s="49" t="e">
        <f t="shared" si="15"/>
        <v>#REF!</v>
      </c>
      <c r="I123" s="12" t="e">
        <f t="shared" si="21"/>
        <v>#REF!</v>
      </c>
      <c r="J123" s="49" t="e">
        <f t="shared" si="21"/>
        <v>#REF!</v>
      </c>
      <c r="K123" s="12" t="e">
        <f t="shared" si="16"/>
        <v>#REF!</v>
      </c>
      <c r="L123" s="49" t="e">
        <f t="shared" si="17"/>
        <v>#REF!</v>
      </c>
      <c r="M123" s="12" t="e">
        <f t="shared" si="18"/>
        <v>#REF!</v>
      </c>
      <c r="N123" s="49" t="e">
        <f t="shared" si="19"/>
        <v>#REF!</v>
      </c>
      <c r="Q123" s="14" t="e">
        <f t="shared" si="20"/>
        <v>#REF!</v>
      </c>
      <c r="R123" s="25" t="e">
        <f>B123*#REF!</f>
        <v>#REF!</v>
      </c>
      <c r="S123" s="16" t="e">
        <f>C123*#REF!</f>
        <v>#REF!</v>
      </c>
      <c r="T123" s="15" t="e">
        <f>E123*#REF!</f>
        <v>#REF!</v>
      </c>
      <c r="U123" s="50" t="e">
        <f>F123*#REF!</f>
        <v>#REF!</v>
      </c>
      <c r="V123" s="15" t="e">
        <f>G123*#REF!</f>
        <v>#REF!</v>
      </c>
      <c r="W123" s="50" t="e">
        <f>H123*#REF!</f>
        <v>#REF!</v>
      </c>
      <c r="X123" s="15" t="e">
        <f>I123*#REF!</f>
        <v>#REF!</v>
      </c>
      <c r="Y123" s="50" t="e">
        <f>J123*#REF!</f>
        <v>#REF!</v>
      </c>
      <c r="Z123" s="15" t="e">
        <f>K123*#REF!</f>
        <v>#REF!</v>
      </c>
      <c r="AA123" s="50" t="e">
        <f>L123*#REF!</f>
        <v>#REF!</v>
      </c>
    </row>
    <row r="124" spans="1:27" s="21" customFormat="1" ht="13.5" thickBot="1" x14ac:dyDescent="0.25">
      <c r="A124" s="11" t="e">
        <f>#REF!</f>
        <v>#REF!</v>
      </c>
      <c r="B124" s="11" t="e">
        <f>#REF!</f>
        <v>#REF!</v>
      </c>
      <c r="C124" s="11" t="e">
        <f>#REF!</f>
        <v>#REF!</v>
      </c>
      <c r="D124" s="11" t="e">
        <f>#REF!</f>
        <v>#REF!</v>
      </c>
      <c r="E124" s="12" t="e">
        <f t="shared" si="12"/>
        <v>#REF!</v>
      </c>
      <c r="F124" s="49" t="e">
        <f t="shared" si="13"/>
        <v>#REF!</v>
      </c>
      <c r="G124" s="12" t="e">
        <f t="shared" si="14"/>
        <v>#REF!</v>
      </c>
      <c r="H124" s="49" t="e">
        <f t="shared" si="15"/>
        <v>#REF!</v>
      </c>
      <c r="I124" s="12" t="e">
        <f t="shared" si="21"/>
        <v>#REF!</v>
      </c>
      <c r="J124" s="49" t="e">
        <f t="shared" si="21"/>
        <v>#REF!</v>
      </c>
      <c r="K124" s="12" t="e">
        <f t="shared" si="16"/>
        <v>#REF!</v>
      </c>
      <c r="L124" s="49" t="e">
        <f t="shared" si="17"/>
        <v>#REF!</v>
      </c>
      <c r="M124" s="12" t="e">
        <f t="shared" si="18"/>
        <v>#REF!</v>
      </c>
      <c r="N124" s="49" t="e">
        <f t="shared" si="19"/>
        <v>#REF!</v>
      </c>
      <c r="P124" s="244"/>
      <c r="Q124" s="14" t="e">
        <f t="shared" si="20"/>
        <v>#REF!</v>
      </c>
      <c r="R124" s="25" t="e">
        <f>B124*#REF!</f>
        <v>#REF!</v>
      </c>
      <c r="S124" s="16" t="e">
        <f>C124*#REF!</f>
        <v>#REF!</v>
      </c>
      <c r="T124" s="15" t="e">
        <f>E124*#REF!</f>
        <v>#REF!</v>
      </c>
      <c r="U124" s="50" t="e">
        <f>F124*#REF!</f>
        <v>#REF!</v>
      </c>
      <c r="V124" s="15" t="e">
        <f>G124*#REF!</f>
        <v>#REF!</v>
      </c>
      <c r="W124" s="50" t="e">
        <f>H124*#REF!</f>
        <v>#REF!</v>
      </c>
      <c r="X124" s="15" t="e">
        <f>I124*#REF!</f>
        <v>#REF!</v>
      </c>
      <c r="Y124" s="50" t="e">
        <f>J124*#REF!</f>
        <v>#REF!</v>
      </c>
      <c r="Z124" s="15" t="e">
        <f>K124*#REF!</f>
        <v>#REF!</v>
      </c>
      <c r="AA124" s="50" t="e">
        <f>L124*#REF!</f>
        <v>#REF!</v>
      </c>
    </row>
    <row r="125" spans="1:27" ht="13.5" thickBot="1" x14ac:dyDescent="0.25">
      <c r="A125" s="11" t="e">
        <f>#REF!</f>
        <v>#REF!</v>
      </c>
      <c r="B125" s="11" t="e">
        <f>#REF!</f>
        <v>#REF!</v>
      </c>
      <c r="C125" s="11" t="e">
        <f>#REF!</f>
        <v>#REF!</v>
      </c>
      <c r="D125" s="11" t="e">
        <f>#REF!</f>
        <v>#REF!</v>
      </c>
      <c r="E125" s="12" t="e">
        <f t="shared" si="12"/>
        <v>#REF!</v>
      </c>
      <c r="F125" s="49" t="e">
        <f t="shared" si="13"/>
        <v>#REF!</v>
      </c>
      <c r="G125" s="12" t="e">
        <f t="shared" si="14"/>
        <v>#REF!</v>
      </c>
      <c r="H125" s="49" t="e">
        <f t="shared" si="15"/>
        <v>#REF!</v>
      </c>
      <c r="I125" s="12" t="e">
        <f t="shared" si="21"/>
        <v>#REF!</v>
      </c>
      <c r="J125" s="49" t="e">
        <f t="shared" si="21"/>
        <v>#REF!</v>
      </c>
      <c r="K125" s="12" t="e">
        <f t="shared" si="16"/>
        <v>#REF!</v>
      </c>
      <c r="L125" s="49" t="e">
        <f t="shared" si="17"/>
        <v>#REF!</v>
      </c>
      <c r="M125" s="12" t="e">
        <f t="shared" si="18"/>
        <v>#REF!</v>
      </c>
      <c r="N125" s="49" t="e">
        <f t="shared" si="19"/>
        <v>#REF!</v>
      </c>
      <c r="Q125" s="14" t="e">
        <f t="shared" si="20"/>
        <v>#REF!</v>
      </c>
      <c r="R125" s="25" t="e">
        <f>B125*#REF!</f>
        <v>#REF!</v>
      </c>
      <c r="S125" s="16" t="e">
        <f>C125*#REF!</f>
        <v>#REF!</v>
      </c>
      <c r="T125" s="15" t="e">
        <f>E125*#REF!</f>
        <v>#REF!</v>
      </c>
      <c r="U125" s="50" t="e">
        <f>F125*#REF!</f>
        <v>#REF!</v>
      </c>
      <c r="V125" s="15" t="e">
        <f>G125*#REF!</f>
        <v>#REF!</v>
      </c>
      <c r="W125" s="50" t="e">
        <f>H125*#REF!</f>
        <v>#REF!</v>
      </c>
      <c r="X125" s="15" t="e">
        <f>I125*#REF!</f>
        <v>#REF!</v>
      </c>
      <c r="Y125" s="50" t="e">
        <f>J125*#REF!</f>
        <v>#REF!</v>
      </c>
      <c r="Z125" s="15" t="e">
        <f>K125*#REF!</f>
        <v>#REF!</v>
      </c>
      <c r="AA125" s="50" t="e">
        <f>L125*#REF!</f>
        <v>#REF!</v>
      </c>
    </row>
    <row r="126" spans="1:27" ht="13.5" thickBot="1" x14ac:dyDescent="0.25">
      <c r="A126" s="11" t="e">
        <f>#REF!</f>
        <v>#REF!</v>
      </c>
      <c r="B126" s="11" t="e">
        <f>#REF!</f>
        <v>#REF!</v>
      </c>
      <c r="C126" s="11" t="e">
        <f>#REF!</f>
        <v>#REF!</v>
      </c>
      <c r="D126" s="11" t="e">
        <f>#REF!</f>
        <v>#REF!</v>
      </c>
      <c r="E126" s="12" t="e">
        <f t="shared" si="12"/>
        <v>#REF!</v>
      </c>
      <c r="F126" s="49" t="e">
        <f t="shared" si="13"/>
        <v>#REF!</v>
      </c>
      <c r="G126" s="12" t="e">
        <f t="shared" si="14"/>
        <v>#REF!</v>
      </c>
      <c r="H126" s="49" t="e">
        <f t="shared" si="15"/>
        <v>#REF!</v>
      </c>
      <c r="I126" s="12" t="e">
        <f t="shared" si="21"/>
        <v>#REF!</v>
      </c>
      <c r="J126" s="49" t="e">
        <f t="shared" si="21"/>
        <v>#REF!</v>
      </c>
      <c r="K126" s="12" t="e">
        <f t="shared" si="16"/>
        <v>#REF!</v>
      </c>
      <c r="L126" s="49" t="e">
        <f t="shared" si="17"/>
        <v>#REF!</v>
      </c>
      <c r="M126" s="12" t="e">
        <f t="shared" si="18"/>
        <v>#REF!</v>
      </c>
      <c r="N126" s="49" t="e">
        <f t="shared" si="19"/>
        <v>#REF!</v>
      </c>
      <c r="Q126" s="14" t="e">
        <f t="shared" si="20"/>
        <v>#REF!</v>
      </c>
      <c r="R126" s="25" t="e">
        <f>B126*#REF!</f>
        <v>#REF!</v>
      </c>
      <c r="S126" s="16" t="e">
        <f>C126*#REF!</f>
        <v>#REF!</v>
      </c>
      <c r="T126" s="15" t="e">
        <f>E126*#REF!</f>
        <v>#REF!</v>
      </c>
      <c r="U126" s="50" t="e">
        <f>F126*#REF!</f>
        <v>#REF!</v>
      </c>
      <c r="V126" s="15" t="e">
        <f>G126*#REF!</f>
        <v>#REF!</v>
      </c>
      <c r="W126" s="50" t="e">
        <f>H126*#REF!</f>
        <v>#REF!</v>
      </c>
      <c r="X126" s="15" t="e">
        <f>I126*#REF!</f>
        <v>#REF!</v>
      </c>
      <c r="Y126" s="50" t="e">
        <f>J126*#REF!</f>
        <v>#REF!</v>
      </c>
      <c r="Z126" s="15" t="e">
        <f>K126*#REF!</f>
        <v>#REF!</v>
      </c>
      <c r="AA126" s="50" t="e">
        <f>L126*#REF!</f>
        <v>#REF!</v>
      </c>
    </row>
    <row r="127" spans="1:27" s="21" customFormat="1" ht="13.5" thickBot="1" x14ac:dyDescent="0.25">
      <c r="A127" s="11" t="e">
        <f>#REF!</f>
        <v>#REF!</v>
      </c>
      <c r="B127" s="11" t="e">
        <f>#REF!</f>
        <v>#REF!</v>
      </c>
      <c r="C127" s="11" t="e">
        <f>#REF!</f>
        <v>#REF!</v>
      </c>
      <c r="D127" s="11" t="e">
        <f>#REF!</f>
        <v>#REF!</v>
      </c>
      <c r="E127" s="12" t="e">
        <f t="shared" si="12"/>
        <v>#REF!</v>
      </c>
      <c r="F127" s="49" t="e">
        <f t="shared" si="13"/>
        <v>#REF!</v>
      </c>
      <c r="G127" s="12" t="e">
        <f t="shared" si="14"/>
        <v>#REF!</v>
      </c>
      <c r="H127" s="49" t="e">
        <f t="shared" si="15"/>
        <v>#REF!</v>
      </c>
      <c r="I127" s="12" t="e">
        <f t="shared" si="21"/>
        <v>#REF!</v>
      </c>
      <c r="J127" s="49" t="e">
        <f t="shared" si="21"/>
        <v>#REF!</v>
      </c>
      <c r="K127" s="12" t="e">
        <f t="shared" si="16"/>
        <v>#REF!</v>
      </c>
      <c r="L127" s="49" t="e">
        <f t="shared" si="17"/>
        <v>#REF!</v>
      </c>
      <c r="M127" s="12" t="e">
        <f t="shared" si="18"/>
        <v>#REF!</v>
      </c>
      <c r="N127" s="49" t="e">
        <f t="shared" si="19"/>
        <v>#REF!</v>
      </c>
      <c r="P127" s="257"/>
      <c r="Q127" s="14" t="e">
        <f t="shared" si="20"/>
        <v>#REF!</v>
      </c>
      <c r="R127" s="31" t="e">
        <f>B127*#REF!</f>
        <v>#REF!</v>
      </c>
      <c r="S127" s="16" t="e">
        <f>C127*#REF!</f>
        <v>#REF!</v>
      </c>
      <c r="T127" s="15" t="e">
        <f>E127*#REF!</f>
        <v>#REF!</v>
      </c>
      <c r="U127" s="50" t="e">
        <f>F127*#REF!</f>
        <v>#REF!</v>
      </c>
      <c r="V127" s="15" t="e">
        <f>G127*#REF!</f>
        <v>#REF!</v>
      </c>
      <c r="W127" s="50" t="e">
        <f>H127*#REF!</f>
        <v>#REF!</v>
      </c>
      <c r="X127" s="15" t="e">
        <f>I127*#REF!</f>
        <v>#REF!</v>
      </c>
      <c r="Y127" s="50" t="e">
        <f>J127*#REF!</f>
        <v>#REF!</v>
      </c>
      <c r="Z127" s="15" t="e">
        <f>K127*#REF!</f>
        <v>#REF!</v>
      </c>
      <c r="AA127" s="50" t="e">
        <f>L127*#REF!</f>
        <v>#REF!</v>
      </c>
    </row>
    <row r="128" spans="1:27" ht="13.5" thickBot="1" x14ac:dyDescent="0.25">
      <c r="A128" s="11" t="e">
        <f>#REF!</f>
        <v>#REF!</v>
      </c>
      <c r="B128" s="11" t="e">
        <f>#REF!</f>
        <v>#REF!</v>
      </c>
      <c r="C128" s="11" t="e">
        <f>#REF!</f>
        <v>#REF!</v>
      </c>
      <c r="D128" s="11" t="e">
        <f>#REF!</f>
        <v>#REF!</v>
      </c>
      <c r="E128" s="12" t="e">
        <f t="shared" si="12"/>
        <v>#REF!</v>
      </c>
      <c r="F128" s="49" t="e">
        <f t="shared" si="13"/>
        <v>#REF!</v>
      </c>
      <c r="G128" s="12" t="e">
        <f t="shared" si="14"/>
        <v>#REF!</v>
      </c>
      <c r="H128" s="49" t="e">
        <f t="shared" si="15"/>
        <v>#REF!</v>
      </c>
      <c r="I128" s="12" t="e">
        <f t="shared" si="21"/>
        <v>#REF!</v>
      </c>
      <c r="J128" s="49" t="e">
        <f t="shared" si="21"/>
        <v>#REF!</v>
      </c>
      <c r="K128" s="12" t="e">
        <f t="shared" si="16"/>
        <v>#REF!</v>
      </c>
      <c r="L128" s="49" t="e">
        <f t="shared" si="17"/>
        <v>#REF!</v>
      </c>
      <c r="M128" s="12" t="e">
        <f t="shared" si="18"/>
        <v>#REF!</v>
      </c>
      <c r="N128" s="49" t="e">
        <f t="shared" si="19"/>
        <v>#REF!</v>
      </c>
      <c r="Q128" s="14" t="e">
        <f t="shared" si="20"/>
        <v>#REF!</v>
      </c>
      <c r="R128" s="32" t="e">
        <f>B128*#REF!</f>
        <v>#REF!</v>
      </c>
      <c r="S128" s="16" t="e">
        <f>C128*#REF!</f>
        <v>#REF!</v>
      </c>
      <c r="T128" s="15" t="e">
        <f>E128*#REF!</f>
        <v>#REF!</v>
      </c>
      <c r="U128" s="50" t="e">
        <f>F128*#REF!</f>
        <v>#REF!</v>
      </c>
      <c r="V128" s="15" t="e">
        <f>G128*#REF!</f>
        <v>#REF!</v>
      </c>
      <c r="W128" s="50" t="e">
        <f>H128*#REF!</f>
        <v>#REF!</v>
      </c>
      <c r="X128" s="15" t="e">
        <f>I128*#REF!</f>
        <v>#REF!</v>
      </c>
      <c r="Y128" s="50" t="e">
        <f>J128*#REF!</f>
        <v>#REF!</v>
      </c>
      <c r="Z128" s="15" t="e">
        <f>K128*#REF!</f>
        <v>#REF!</v>
      </c>
      <c r="AA128" s="50" t="e">
        <f>L128*#REF!</f>
        <v>#REF!</v>
      </c>
    </row>
    <row r="129" spans="1:27" ht="13.5" thickBot="1" x14ac:dyDescent="0.25">
      <c r="A129" s="11" t="e">
        <f>#REF!</f>
        <v>#REF!</v>
      </c>
      <c r="B129" s="11" t="e">
        <f>#REF!</f>
        <v>#REF!</v>
      </c>
      <c r="C129" s="11" t="e">
        <f>#REF!</f>
        <v>#REF!</v>
      </c>
      <c r="D129" s="11" t="e">
        <f>#REF!</f>
        <v>#REF!</v>
      </c>
      <c r="E129" s="12" t="e">
        <f t="shared" si="12"/>
        <v>#REF!</v>
      </c>
      <c r="F129" s="49" t="e">
        <f t="shared" si="13"/>
        <v>#REF!</v>
      </c>
      <c r="G129" s="12" t="e">
        <f t="shared" si="14"/>
        <v>#REF!</v>
      </c>
      <c r="H129" s="49" t="e">
        <f t="shared" si="15"/>
        <v>#REF!</v>
      </c>
      <c r="I129" s="12" t="e">
        <f t="shared" si="21"/>
        <v>#REF!</v>
      </c>
      <c r="J129" s="49" t="e">
        <f t="shared" si="21"/>
        <v>#REF!</v>
      </c>
      <c r="K129" s="12" t="e">
        <f t="shared" si="16"/>
        <v>#REF!</v>
      </c>
      <c r="L129" s="49" t="e">
        <f t="shared" si="17"/>
        <v>#REF!</v>
      </c>
      <c r="M129" s="12" t="e">
        <f t="shared" si="18"/>
        <v>#REF!</v>
      </c>
      <c r="N129" s="49" t="e">
        <f t="shared" si="19"/>
        <v>#REF!</v>
      </c>
      <c r="Q129" s="14" t="e">
        <f t="shared" si="20"/>
        <v>#REF!</v>
      </c>
      <c r="R129" s="28" t="e">
        <f>B129*#REF!</f>
        <v>#REF!</v>
      </c>
      <c r="S129" s="16" t="e">
        <f>C129*#REF!</f>
        <v>#REF!</v>
      </c>
      <c r="T129" s="15" t="e">
        <f>E129*#REF!</f>
        <v>#REF!</v>
      </c>
      <c r="U129" s="50" t="e">
        <f>F129*#REF!</f>
        <v>#REF!</v>
      </c>
      <c r="V129" s="15" t="e">
        <f>G129*#REF!</f>
        <v>#REF!</v>
      </c>
      <c r="W129" s="50" t="e">
        <f>H129*#REF!</f>
        <v>#REF!</v>
      </c>
      <c r="X129" s="15" t="e">
        <f>I129*#REF!</f>
        <v>#REF!</v>
      </c>
      <c r="Y129" s="50" t="e">
        <f>J129*#REF!</f>
        <v>#REF!</v>
      </c>
      <c r="Z129" s="15" t="e">
        <f>K129*#REF!</f>
        <v>#REF!</v>
      </c>
      <c r="AA129" s="50" t="e">
        <f>L129*#REF!</f>
        <v>#REF!</v>
      </c>
    </row>
    <row r="130" spans="1:27" ht="13.5" thickBot="1" x14ac:dyDescent="0.25">
      <c r="A130" s="11" t="e">
        <f>#REF!</f>
        <v>#REF!</v>
      </c>
      <c r="B130" s="11" t="e">
        <f>#REF!</f>
        <v>#REF!</v>
      </c>
      <c r="C130" s="11" t="e">
        <f>#REF!</f>
        <v>#REF!</v>
      </c>
      <c r="D130" s="11" t="e">
        <f>#REF!</f>
        <v>#REF!</v>
      </c>
      <c r="E130" s="12" t="e">
        <f t="shared" si="12"/>
        <v>#REF!</v>
      </c>
      <c r="F130" s="49" t="e">
        <f t="shared" si="13"/>
        <v>#REF!</v>
      </c>
      <c r="G130" s="12" t="e">
        <f t="shared" si="14"/>
        <v>#REF!</v>
      </c>
      <c r="H130" s="49" t="e">
        <f t="shared" si="15"/>
        <v>#REF!</v>
      </c>
      <c r="I130" s="12" t="e">
        <f t="shared" si="21"/>
        <v>#REF!</v>
      </c>
      <c r="J130" s="49" t="e">
        <f t="shared" si="21"/>
        <v>#REF!</v>
      </c>
      <c r="K130" s="12" t="e">
        <f t="shared" si="16"/>
        <v>#REF!</v>
      </c>
      <c r="L130" s="49" t="e">
        <f t="shared" si="17"/>
        <v>#REF!</v>
      </c>
      <c r="M130" s="12" t="e">
        <f t="shared" si="18"/>
        <v>#REF!</v>
      </c>
      <c r="N130" s="49" t="e">
        <f t="shared" si="19"/>
        <v>#REF!</v>
      </c>
      <c r="P130" s="247"/>
      <c r="Q130" s="63" t="e">
        <f t="shared" si="20"/>
        <v>#REF!</v>
      </c>
      <c r="R130" s="31" t="e">
        <f>B130*#REF!</f>
        <v>#REF!</v>
      </c>
      <c r="S130" s="64" t="e">
        <f>C130*#REF!</f>
        <v>#REF!</v>
      </c>
      <c r="T130" s="15" t="e">
        <f>E130*#REF!</f>
        <v>#REF!</v>
      </c>
      <c r="U130" s="50" t="e">
        <f>F130*#REF!</f>
        <v>#REF!</v>
      </c>
      <c r="V130" s="65" t="e">
        <f>G130*#REF!</f>
        <v>#REF!</v>
      </c>
      <c r="W130" s="66" t="e">
        <f>H130*#REF!</f>
        <v>#REF!</v>
      </c>
      <c r="X130" s="65" t="e">
        <f>I130*#REF!</f>
        <v>#REF!</v>
      </c>
      <c r="Y130" s="66" t="e">
        <f>J130*#REF!</f>
        <v>#REF!</v>
      </c>
      <c r="Z130" s="65" t="e">
        <f>K130*#REF!</f>
        <v>#REF!</v>
      </c>
      <c r="AA130" s="66" t="e">
        <f>L130*#REF!</f>
        <v>#REF!</v>
      </c>
    </row>
    <row r="131" spans="1:27" ht="13.5" thickBot="1" x14ac:dyDescent="0.25">
      <c r="A131" s="11" t="e">
        <f>#REF!</f>
        <v>#REF!</v>
      </c>
      <c r="B131" s="11" t="e">
        <f>#REF!</f>
        <v>#REF!</v>
      </c>
      <c r="C131" s="11" t="e">
        <f>#REF!</f>
        <v>#REF!</v>
      </c>
      <c r="D131" s="11" t="e">
        <f>#REF!</f>
        <v>#REF!</v>
      </c>
      <c r="E131" s="12" t="e">
        <f t="shared" si="12"/>
        <v>#REF!</v>
      </c>
      <c r="F131" s="49" t="e">
        <f t="shared" si="13"/>
        <v>#REF!</v>
      </c>
      <c r="G131" s="12" t="e">
        <f t="shared" si="14"/>
        <v>#REF!</v>
      </c>
      <c r="H131" s="49" t="e">
        <f t="shared" si="15"/>
        <v>#REF!</v>
      </c>
      <c r="I131" s="12" t="e">
        <f t="shared" si="21"/>
        <v>#REF!</v>
      </c>
      <c r="J131" s="49" t="e">
        <f t="shared" si="21"/>
        <v>#REF!</v>
      </c>
      <c r="K131" s="12" t="e">
        <f t="shared" si="16"/>
        <v>#REF!</v>
      </c>
      <c r="L131" s="49" t="e">
        <f t="shared" si="17"/>
        <v>#REF!</v>
      </c>
      <c r="M131" s="12" t="e">
        <f t="shared" si="18"/>
        <v>#REF!</v>
      </c>
      <c r="N131" s="49" t="e">
        <f t="shared" si="19"/>
        <v>#REF!</v>
      </c>
      <c r="P131" s="94"/>
      <c r="Q131" s="14" t="e">
        <f t="shared" si="20"/>
        <v>#REF!</v>
      </c>
      <c r="R131" s="32" t="e">
        <f>B131*#REF!</f>
        <v>#REF!</v>
      </c>
      <c r="S131" s="62" t="e">
        <f>C131*#REF!</f>
        <v>#REF!</v>
      </c>
      <c r="T131" s="15" t="e">
        <f>E131*#REF!</f>
        <v>#REF!</v>
      </c>
      <c r="U131" s="50" t="e">
        <f>F131*#REF!</f>
        <v>#REF!</v>
      </c>
      <c r="V131" s="15" t="e">
        <f>G131*#REF!</f>
        <v>#REF!</v>
      </c>
      <c r="W131" s="50" t="e">
        <f>H131*#REF!</f>
        <v>#REF!</v>
      </c>
      <c r="X131" s="15" t="e">
        <f>I131*#REF!</f>
        <v>#REF!</v>
      </c>
      <c r="Y131" s="50" t="e">
        <f>J131*#REF!</f>
        <v>#REF!</v>
      </c>
      <c r="Z131" s="15" t="e">
        <f>K131*#REF!</f>
        <v>#REF!</v>
      </c>
      <c r="AA131" s="50" t="e">
        <f>L131*#REF!</f>
        <v>#REF!</v>
      </c>
    </row>
    <row r="132" spans="1:27" ht="13.5" thickBot="1" x14ac:dyDescent="0.25">
      <c r="A132" s="11" t="e">
        <f>#REF!</f>
        <v>#REF!</v>
      </c>
      <c r="B132" s="11" t="e">
        <f>#REF!</f>
        <v>#REF!</v>
      </c>
      <c r="C132" s="11" t="e">
        <f>#REF!</f>
        <v>#REF!</v>
      </c>
      <c r="D132" s="11" t="e">
        <f>#REF!</f>
        <v>#REF!</v>
      </c>
      <c r="E132" s="12" t="e">
        <f t="shared" si="12"/>
        <v>#REF!</v>
      </c>
      <c r="F132" s="49" t="e">
        <f t="shared" si="13"/>
        <v>#REF!</v>
      </c>
      <c r="G132" s="12" t="e">
        <f t="shared" si="14"/>
        <v>#REF!</v>
      </c>
      <c r="H132" s="49" t="e">
        <f t="shared" si="15"/>
        <v>#REF!</v>
      </c>
      <c r="I132" s="12" t="e">
        <f t="shared" ref="I132:J148" si="22">B132+($D132*$J$1)</f>
        <v>#REF!</v>
      </c>
      <c r="J132" s="49" t="e">
        <f t="shared" si="22"/>
        <v>#REF!</v>
      </c>
      <c r="K132" s="12" t="e">
        <f t="shared" si="16"/>
        <v>#REF!</v>
      </c>
      <c r="L132" s="49" t="e">
        <f t="shared" si="17"/>
        <v>#REF!</v>
      </c>
      <c r="M132" s="12" t="e">
        <f t="shared" si="18"/>
        <v>#REF!</v>
      </c>
      <c r="N132" s="49" t="e">
        <f t="shared" si="19"/>
        <v>#REF!</v>
      </c>
      <c r="Q132" s="14" t="e">
        <f t="shared" si="20"/>
        <v>#REF!</v>
      </c>
      <c r="R132" s="25" t="e">
        <f>B132*#REF!</f>
        <v>#REF!</v>
      </c>
      <c r="S132" s="16" t="e">
        <f>C132*#REF!</f>
        <v>#REF!</v>
      </c>
      <c r="T132" s="15" t="e">
        <f>E132*#REF!</f>
        <v>#REF!</v>
      </c>
      <c r="U132" s="50" t="e">
        <f>F132*#REF!</f>
        <v>#REF!</v>
      </c>
      <c r="V132" s="15" t="e">
        <f>G132*#REF!</f>
        <v>#REF!</v>
      </c>
      <c r="W132" s="50" t="e">
        <f>H132*#REF!</f>
        <v>#REF!</v>
      </c>
      <c r="X132" s="15" t="e">
        <f>I132*#REF!</f>
        <v>#REF!</v>
      </c>
      <c r="Y132" s="50" t="e">
        <f>J132*#REF!</f>
        <v>#REF!</v>
      </c>
      <c r="Z132" s="15" t="e">
        <f>K132*#REF!</f>
        <v>#REF!</v>
      </c>
      <c r="AA132" s="50" t="e">
        <f>L132*#REF!</f>
        <v>#REF!</v>
      </c>
    </row>
    <row r="133" spans="1:27" ht="13.5" thickBot="1" x14ac:dyDescent="0.25">
      <c r="A133" s="11" t="e">
        <f>#REF!</f>
        <v>#REF!</v>
      </c>
      <c r="B133" s="11" t="e">
        <f>#REF!</f>
        <v>#REF!</v>
      </c>
      <c r="C133" s="11" t="e">
        <f>#REF!</f>
        <v>#REF!</v>
      </c>
      <c r="D133" s="11" t="e">
        <f>#REF!</f>
        <v>#REF!</v>
      </c>
      <c r="E133" s="12" t="e">
        <f t="shared" si="12"/>
        <v>#REF!</v>
      </c>
      <c r="F133" s="49" t="e">
        <f t="shared" si="13"/>
        <v>#REF!</v>
      </c>
      <c r="G133" s="12" t="e">
        <f t="shared" si="14"/>
        <v>#REF!</v>
      </c>
      <c r="H133" s="49" t="e">
        <f t="shared" si="15"/>
        <v>#REF!</v>
      </c>
      <c r="I133" s="12" t="e">
        <f t="shared" si="22"/>
        <v>#REF!</v>
      </c>
      <c r="J133" s="49" t="e">
        <f t="shared" si="22"/>
        <v>#REF!</v>
      </c>
      <c r="K133" s="12" t="e">
        <f t="shared" si="16"/>
        <v>#REF!</v>
      </c>
      <c r="L133" s="49" t="e">
        <f t="shared" si="17"/>
        <v>#REF!</v>
      </c>
      <c r="M133" s="12" t="e">
        <f t="shared" si="18"/>
        <v>#REF!</v>
      </c>
      <c r="N133" s="49" t="e">
        <f t="shared" si="19"/>
        <v>#REF!</v>
      </c>
      <c r="Q133" s="14" t="e">
        <f t="shared" si="20"/>
        <v>#REF!</v>
      </c>
      <c r="R133" s="25" t="e">
        <f>B133*#REF!</f>
        <v>#REF!</v>
      </c>
      <c r="S133" s="16" t="e">
        <f>C133*#REF!</f>
        <v>#REF!</v>
      </c>
      <c r="T133" s="15" t="e">
        <f>E133*#REF!</f>
        <v>#REF!</v>
      </c>
      <c r="U133" s="50" t="e">
        <f>F133*#REF!</f>
        <v>#REF!</v>
      </c>
      <c r="V133" s="15" t="e">
        <f>G133*#REF!</f>
        <v>#REF!</v>
      </c>
      <c r="W133" s="50" t="e">
        <f>H133*#REF!</f>
        <v>#REF!</v>
      </c>
      <c r="X133" s="15" t="e">
        <f>I133*#REF!</f>
        <v>#REF!</v>
      </c>
      <c r="Y133" s="50" t="e">
        <f>J133*#REF!</f>
        <v>#REF!</v>
      </c>
      <c r="Z133" s="15" t="e">
        <f>K133*#REF!</f>
        <v>#REF!</v>
      </c>
      <c r="AA133" s="50" t="e">
        <f>L133*#REF!</f>
        <v>#REF!</v>
      </c>
    </row>
    <row r="134" spans="1:27" ht="13.5" thickBot="1" x14ac:dyDescent="0.25">
      <c r="A134" s="11" t="e">
        <f>#REF!</f>
        <v>#REF!</v>
      </c>
      <c r="B134" s="11" t="e">
        <f>#REF!</f>
        <v>#REF!</v>
      </c>
      <c r="C134" s="11" t="e">
        <f>#REF!</f>
        <v>#REF!</v>
      </c>
      <c r="D134" s="11" t="e">
        <f>#REF!</f>
        <v>#REF!</v>
      </c>
      <c r="E134" s="12" t="e">
        <f t="shared" si="12"/>
        <v>#REF!</v>
      </c>
      <c r="F134" s="49" t="e">
        <f t="shared" si="13"/>
        <v>#REF!</v>
      </c>
      <c r="G134" s="12" t="e">
        <f t="shared" si="14"/>
        <v>#REF!</v>
      </c>
      <c r="H134" s="49" t="e">
        <f t="shared" si="15"/>
        <v>#REF!</v>
      </c>
      <c r="I134" s="12" t="e">
        <f t="shared" si="22"/>
        <v>#REF!</v>
      </c>
      <c r="J134" s="49" t="e">
        <f t="shared" si="22"/>
        <v>#REF!</v>
      </c>
      <c r="K134" s="12" t="e">
        <f t="shared" si="16"/>
        <v>#REF!</v>
      </c>
      <c r="L134" s="49" t="e">
        <f t="shared" si="17"/>
        <v>#REF!</v>
      </c>
      <c r="M134" s="12" t="e">
        <f t="shared" si="18"/>
        <v>#REF!</v>
      </c>
      <c r="N134" s="49" t="e">
        <f t="shared" si="19"/>
        <v>#REF!</v>
      </c>
      <c r="Q134" s="14" t="e">
        <f t="shared" si="20"/>
        <v>#REF!</v>
      </c>
      <c r="R134" s="25" t="e">
        <f>B134*#REF!</f>
        <v>#REF!</v>
      </c>
      <c r="S134" s="16" t="e">
        <f>C134*#REF!</f>
        <v>#REF!</v>
      </c>
      <c r="T134" s="15" t="e">
        <f>E134*#REF!</f>
        <v>#REF!</v>
      </c>
      <c r="U134" s="50" t="e">
        <f>F134*#REF!</f>
        <v>#REF!</v>
      </c>
      <c r="V134" s="15" t="e">
        <f>G134*#REF!</f>
        <v>#REF!</v>
      </c>
      <c r="W134" s="50" t="e">
        <f>H134*#REF!</f>
        <v>#REF!</v>
      </c>
      <c r="X134" s="15" t="e">
        <f>I134*#REF!</f>
        <v>#REF!</v>
      </c>
      <c r="Y134" s="50" t="e">
        <f>J134*#REF!</f>
        <v>#REF!</v>
      </c>
      <c r="Z134" s="15" t="e">
        <f>K134*#REF!</f>
        <v>#REF!</v>
      </c>
      <c r="AA134" s="50" t="e">
        <f>L134*#REF!</f>
        <v>#REF!</v>
      </c>
    </row>
    <row r="135" spans="1:27" ht="13.5" thickBot="1" x14ac:dyDescent="0.25">
      <c r="A135" s="11" t="e">
        <f>#REF!</f>
        <v>#REF!</v>
      </c>
      <c r="B135" s="11" t="e">
        <f>#REF!</f>
        <v>#REF!</v>
      </c>
      <c r="C135" s="11" t="e">
        <f>#REF!</f>
        <v>#REF!</v>
      </c>
      <c r="D135" s="11" t="e">
        <f>#REF!</f>
        <v>#REF!</v>
      </c>
      <c r="E135" s="12" t="e">
        <f t="shared" ref="E135:E198" si="23">B135+(D135*$F$1)</f>
        <v>#REF!</v>
      </c>
      <c r="F135" s="49" t="e">
        <f t="shared" ref="F135:F198" si="24">C135+($D135*$F$1)</f>
        <v>#REF!</v>
      </c>
      <c r="G135" s="12" t="e">
        <f t="shared" ref="G135:G182" si="25">B135+(D135*$H$1)</f>
        <v>#REF!</v>
      </c>
      <c r="H135" s="49" t="e">
        <f t="shared" ref="H135:H182" si="26">C135+($D135*$H$1)</f>
        <v>#REF!</v>
      </c>
      <c r="I135" s="12" t="e">
        <f t="shared" si="22"/>
        <v>#REF!</v>
      </c>
      <c r="J135" s="49" t="e">
        <f t="shared" si="22"/>
        <v>#REF!</v>
      </c>
      <c r="K135" s="12" t="e">
        <f t="shared" ref="K135:K198" si="27">$B135+($D135*$L$1)</f>
        <v>#REF!</v>
      </c>
      <c r="L135" s="49" t="e">
        <f t="shared" ref="L135:L198" si="28">$C135+($D135*$L$1)</f>
        <v>#REF!</v>
      </c>
      <c r="M135" s="12" t="e">
        <f t="shared" ref="M135:M148" si="29">$B135+($D135*$N$1)</f>
        <v>#REF!</v>
      </c>
      <c r="N135" s="49" t="e">
        <f t="shared" ref="N135:N198" si="30">$C135+($D135*$N$1)</f>
        <v>#REF!</v>
      </c>
      <c r="Q135" s="14" t="e">
        <f t="shared" ref="Q135:Q198" si="31">A135</f>
        <v>#REF!</v>
      </c>
      <c r="R135" s="25" t="e">
        <f>B135*#REF!</f>
        <v>#REF!</v>
      </c>
      <c r="S135" s="16" t="e">
        <f>C135*#REF!</f>
        <v>#REF!</v>
      </c>
      <c r="T135" s="15" t="e">
        <f>E135*#REF!</f>
        <v>#REF!</v>
      </c>
      <c r="U135" s="50" t="e">
        <f>F135*#REF!</f>
        <v>#REF!</v>
      </c>
      <c r="V135" s="15" t="e">
        <f>G135*#REF!</f>
        <v>#REF!</v>
      </c>
      <c r="W135" s="50" t="e">
        <f>H135*#REF!</f>
        <v>#REF!</v>
      </c>
      <c r="X135" s="15" t="e">
        <f>I135*#REF!</f>
        <v>#REF!</v>
      </c>
      <c r="Y135" s="50" t="e">
        <f>J135*#REF!</f>
        <v>#REF!</v>
      </c>
      <c r="Z135" s="15" t="e">
        <f>K135*#REF!</f>
        <v>#REF!</v>
      </c>
      <c r="AA135" s="50" t="e">
        <f>L135*#REF!</f>
        <v>#REF!</v>
      </c>
    </row>
    <row r="136" spans="1:27" ht="13.5" thickBot="1" x14ac:dyDescent="0.25">
      <c r="A136" s="11" t="e">
        <f>#REF!</f>
        <v>#REF!</v>
      </c>
      <c r="B136" s="11" t="e">
        <f>#REF!</f>
        <v>#REF!</v>
      </c>
      <c r="C136" s="11" t="e">
        <f>#REF!</f>
        <v>#REF!</v>
      </c>
      <c r="D136" s="11" t="e">
        <f>#REF!</f>
        <v>#REF!</v>
      </c>
      <c r="E136" s="12" t="e">
        <f t="shared" si="23"/>
        <v>#REF!</v>
      </c>
      <c r="F136" s="49" t="e">
        <f t="shared" si="24"/>
        <v>#REF!</v>
      </c>
      <c r="G136" s="12" t="e">
        <f t="shared" si="25"/>
        <v>#REF!</v>
      </c>
      <c r="H136" s="49" t="e">
        <f t="shared" si="26"/>
        <v>#REF!</v>
      </c>
      <c r="I136" s="12" t="e">
        <f t="shared" si="22"/>
        <v>#REF!</v>
      </c>
      <c r="J136" s="49" t="e">
        <f t="shared" si="22"/>
        <v>#REF!</v>
      </c>
      <c r="K136" s="12" t="e">
        <f t="shared" si="27"/>
        <v>#REF!</v>
      </c>
      <c r="L136" s="49" t="e">
        <f t="shared" si="28"/>
        <v>#REF!</v>
      </c>
      <c r="M136" s="12" t="e">
        <f t="shared" si="29"/>
        <v>#REF!</v>
      </c>
      <c r="N136" s="49" t="e">
        <f t="shared" si="30"/>
        <v>#REF!</v>
      </c>
      <c r="Q136" s="14" t="e">
        <f t="shared" si="31"/>
        <v>#REF!</v>
      </c>
      <c r="R136" s="25" t="e">
        <f>B136*#REF!</f>
        <v>#REF!</v>
      </c>
      <c r="S136" s="16" t="e">
        <f>C136*#REF!</f>
        <v>#REF!</v>
      </c>
      <c r="T136" s="15" t="e">
        <f>E136*#REF!</f>
        <v>#REF!</v>
      </c>
      <c r="U136" s="50" t="e">
        <f>F136*#REF!</f>
        <v>#REF!</v>
      </c>
      <c r="V136" s="15" t="e">
        <f>G136*#REF!</f>
        <v>#REF!</v>
      </c>
      <c r="W136" s="50" t="e">
        <f>H136*#REF!</f>
        <v>#REF!</v>
      </c>
      <c r="X136" s="15" t="e">
        <f>I136*#REF!</f>
        <v>#REF!</v>
      </c>
      <c r="Y136" s="50" t="e">
        <f>J136*#REF!</f>
        <v>#REF!</v>
      </c>
      <c r="Z136" s="15" t="e">
        <f>K136*#REF!</f>
        <v>#REF!</v>
      </c>
      <c r="AA136" s="50" t="e">
        <f>L136*#REF!</f>
        <v>#REF!</v>
      </c>
    </row>
    <row r="137" spans="1:27" ht="13.5" thickBot="1" x14ac:dyDescent="0.25">
      <c r="A137" s="11" t="e">
        <f>#REF!</f>
        <v>#REF!</v>
      </c>
      <c r="B137" s="11" t="e">
        <f>#REF!</f>
        <v>#REF!</v>
      </c>
      <c r="C137" s="11" t="e">
        <f>#REF!</f>
        <v>#REF!</v>
      </c>
      <c r="D137" s="11" t="e">
        <f>#REF!</f>
        <v>#REF!</v>
      </c>
      <c r="E137" s="12" t="e">
        <f t="shared" si="23"/>
        <v>#REF!</v>
      </c>
      <c r="F137" s="49" t="e">
        <f t="shared" si="24"/>
        <v>#REF!</v>
      </c>
      <c r="G137" s="12" t="e">
        <f t="shared" si="25"/>
        <v>#REF!</v>
      </c>
      <c r="H137" s="49" t="e">
        <f t="shared" si="26"/>
        <v>#REF!</v>
      </c>
      <c r="I137" s="12" t="e">
        <f t="shared" si="22"/>
        <v>#REF!</v>
      </c>
      <c r="J137" s="49" t="e">
        <f t="shared" si="22"/>
        <v>#REF!</v>
      </c>
      <c r="K137" s="12" t="e">
        <f t="shared" si="27"/>
        <v>#REF!</v>
      </c>
      <c r="L137" s="49" t="e">
        <f t="shared" si="28"/>
        <v>#REF!</v>
      </c>
      <c r="M137" s="12" t="e">
        <f t="shared" si="29"/>
        <v>#REF!</v>
      </c>
      <c r="N137" s="49" t="e">
        <f t="shared" si="30"/>
        <v>#REF!</v>
      </c>
      <c r="Q137" s="14" t="e">
        <f t="shared" si="31"/>
        <v>#REF!</v>
      </c>
      <c r="R137" s="25" t="e">
        <f>B137*#REF!</f>
        <v>#REF!</v>
      </c>
      <c r="S137" s="16" t="e">
        <f>C137*#REF!</f>
        <v>#REF!</v>
      </c>
      <c r="T137" s="15" t="e">
        <f>E137*#REF!</f>
        <v>#REF!</v>
      </c>
      <c r="U137" s="50" t="e">
        <f>F137*#REF!</f>
        <v>#REF!</v>
      </c>
      <c r="V137" s="15" t="e">
        <f>G137*#REF!</f>
        <v>#REF!</v>
      </c>
      <c r="W137" s="50" t="e">
        <f>H137*#REF!</f>
        <v>#REF!</v>
      </c>
      <c r="X137" s="15" t="e">
        <f>I137*#REF!</f>
        <v>#REF!</v>
      </c>
      <c r="Y137" s="50" t="e">
        <f>J137*#REF!</f>
        <v>#REF!</v>
      </c>
      <c r="Z137" s="15" t="e">
        <f>K137*#REF!</f>
        <v>#REF!</v>
      </c>
      <c r="AA137" s="50" t="e">
        <f>L137*#REF!</f>
        <v>#REF!</v>
      </c>
    </row>
    <row r="138" spans="1:27" ht="13.5" thickBot="1" x14ac:dyDescent="0.25">
      <c r="A138" s="11" t="e">
        <f>#REF!</f>
        <v>#REF!</v>
      </c>
      <c r="B138" s="11" t="e">
        <f>#REF!</f>
        <v>#REF!</v>
      </c>
      <c r="C138" s="11" t="e">
        <f>#REF!</f>
        <v>#REF!</v>
      </c>
      <c r="D138" s="11" t="e">
        <f>#REF!</f>
        <v>#REF!</v>
      </c>
      <c r="E138" s="12" t="e">
        <f t="shared" si="23"/>
        <v>#REF!</v>
      </c>
      <c r="F138" s="49" t="e">
        <f t="shared" si="24"/>
        <v>#REF!</v>
      </c>
      <c r="G138" s="12" t="e">
        <f t="shared" si="25"/>
        <v>#REF!</v>
      </c>
      <c r="H138" s="49" t="e">
        <f t="shared" si="26"/>
        <v>#REF!</v>
      </c>
      <c r="I138" s="12" t="e">
        <f t="shared" si="22"/>
        <v>#REF!</v>
      </c>
      <c r="J138" s="49" t="e">
        <f t="shared" si="22"/>
        <v>#REF!</v>
      </c>
      <c r="K138" s="12" t="e">
        <f t="shared" si="27"/>
        <v>#REF!</v>
      </c>
      <c r="L138" s="49" t="e">
        <f t="shared" si="28"/>
        <v>#REF!</v>
      </c>
      <c r="M138" s="12" t="e">
        <f t="shared" si="29"/>
        <v>#REF!</v>
      </c>
      <c r="N138" s="49" t="e">
        <f t="shared" si="30"/>
        <v>#REF!</v>
      </c>
      <c r="Q138" s="14" t="e">
        <f t="shared" si="31"/>
        <v>#REF!</v>
      </c>
      <c r="R138" s="29" t="e">
        <f>B138*#REF!</f>
        <v>#REF!</v>
      </c>
      <c r="S138" s="16" t="e">
        <f>C138*#REF!</f>
        <v>#REF!</v>
      </c>
      <c r="T138" s="15" t="e">
        <f>E138*#REF!</f>
        <v>#REF!</v>
      </c>
      <c r="U138" s="50" t="e">
        <f>F138*#REF!</f>
        <v>#REF!</v>
      </c>
      <c r="V138" s="15" t="e">
        <f>G138*#REF!</f>
        <v>#REF!</v>
      </c>
      <c r="W138" s="50" t="e">
        <f>H138*#REF!</f>
        <v>#REF!</v>
      </c>
      <c r="X138" s="15" t="e">
        <f>I138*#REF!</f>
        <v>#REF!</v>
      </c>
      <c r="Y138" s="50" t="e">
        <f>J138*#REF!</f>
        <v>#REF!</v>
      </c>
      <c r="Z138" s="15" t="e">
        <f>K138*#REF!</f>
        <v>#REF!</v>
      </c>
      <c r="AA138" s="50" t="e">
        <f>L138*#REF!</f>
        <v>#REF!</v>
      </c>
    </row>
    <row r="139" spans="1:27" ht="13.5" thickBot="1" x14ac:dyDescent="0.25">
      <c r="A139" s="11" t="e">
        <f>#REF!</f>
        <v>#REF!</v>
      </c>
      <c r="B139" s="11" t="e">
        <f>#REF!</f>
        <v>#REF!</v>
      </c>
      <c r="C139" s="11" t="e">
        <f>#REF!</f>
        <v>#REF!</v>
      </c>
      <c r="D139" s="11" t="e">
        <f>#REF!</f>
        <v>#REF!</v>
      </c>
      <c r="E139" s="12" t="e">
        <f t="shared" si="23"/>
        <v>#REF!</v>
      </c>
      <c r="F139" s="49" t="e">
        <f t="shared" si="24"/>
        <v>#REF!</v>
      </c>
      <c r="G139" s="12" t="e">
        <f t="shared" si="25"/>
        <v>#REF!</v>
      </c>
      <c r="H139" s="49" t="e">
        <f t="shared" si="26"/>
        <v>#REF!</v>
      </c>
      <c r="I139" s="12" t="e">
        <f t="shared" si="22"/>
        <v>#REF!</v>
      </c>
      <c r="J139" s="49" t="e">
        <f t="shared" si="22"/>
        <v>#REF!</v>
      </c>
      <c r="K139" s="12" t="e">
        <f t="shared" si="27"/>
        <v>#REF!</v>
      </c>
      <c r="L139" s="49" t="e">
        <f t="shared" si="28"/>
        <v>#REF!</v>
      </c>
      <c r="M139" s="12" t="e">
        <f t="shared" si="29"/>
        <v>#REF!</v>
      </c>
      <c r="N139" s="49" t="e">
        <f t="shared" si="30"/>
        <v>#REF!</v>
      </c>
      <c r="Q139" s="14" t="e">
        <f t="shared" si="31"/>
        <v>#REF!</v>
      </c>
      <c r="R139" s="25" t="e">
        <f>B139*#REF!</f>
        <v>#REF!</v>
      </c>
      <c r="S139" s="16" t="e">
        <f>C139*#REF!</f>
        <v>#REF!</v>
      </c>
      <c r="T139" s="15" t="e">
        <f>E139*#REF!</f>
        <v>#REF!</v>
      </c>
      <c r="U139" s="50" t="e">
        <f>F139*#REF!</f>
        <v>#REF!</v>
      </c>
      <c r="V139" s="15" t="e">
        <f>G139*#REF!</f>
        <v>#REF!</v>
      </c>
      <c r="W139" s="50" t="e">
        <f>H139*#REF!</f>
        <v>#REF!</v>
      </c>
      <c r="X139" s="15" t="e">
        <f>I139*#REF!</f>
        <v>#REF!</v>
      </c>
      <c r="Y139" s="50" t="e">
        <f>J139*#REF!</f>
        <v>#REF!</v>
      </c>
      <c r="Z139" s="15" t="e">
        <f>K139*#REF!</f>
        <v>#REF!</v>
      </c>
      <c r="AA139" s="50" t="e">
        <f>L139*#REF!</f>
        <v>#REF!</v>
      </c>
    </row>
    <row r="140" spans="1:27" ht="13.5" thickBot="1" x14ac:dyDescent="0.25">
      <c r="A140" s="11" t="e">
        <f>#REF!</f>
        <v>#REF!</v>
      </c>
      <c r="B140" s="11" t="e">
        <f>#REF!</f>
        <v>#REF!</v>
      </c>
      <c r="C140" s="11" t="e">
        <f>#REF!</f>
        <v>#REF!</v>
      </c>
      <c r="D140" s="11" t="e">
        <f>#REF!</f>
        <v>#REF!</v>
      </c>
      <c r="E140" s="12" t="e">
        <f t="shared" si="23"/>
        <v>#REF!</v>
      </c>
      <c r="F140" s="49" t="e">
        <f t="shared" si="24"/>
        <v>#REF!</v>
      </c>
      <c r="G140" s="12" t="e">
        <f t="shared" si="25"/>
        <v>#REF!</v>
      </c>
      <c r="H140" s="49" t="e">
        <f t="shared" si="26"/>
        <v>#REF!</v>
      </c>
      <c r="I140" s="12" t="e">
        <f t="shared" si="22"/>
        <v>#REF!</v>
      </c>
      <c r="J140" s="49" t="e">
        <f t="shared" si="22"/>
        <v>#REF!</v>
      </c>
      <c r="K140" s="12" t="e">
        <f t="shared" si="27"/>
        <v>#REF!</v>
      </c>
      <c r="L140" s="49" t="e">
        <f t="shared" si="28"/>
        <v>#REF!</v>
      </c>
      <c r="M140" s="12" t="e">
        <f t="shared" si="29"/>
        <v>#REF!</v>
      </c>
      <c r="N140" s="49" t="e">
        <f t="shared" si="30"/>
        <v>#REF!</v>
      </c>
      <c r="Q140" s="14" t="e">
        <f t="shared" si="31"/>
        <v>#REF!</v>
      </c>
      <c r="R140" s="28" t="e">
        <f>B140*#REF!</f>
        <v>#REF!</v>
      </c>
      <c r="S140" s="16" t="e">
        <f>C140*#REF!</f>
        <v>#REF!</v>
      </c>
      <c r="T140" s="15" t="e">
        <f>E140*#REF!</f>
        <v>#REF!</v>
      </c>
      <c r="U140" s="50" t="e">
        <f>F140*#REF!</f>
        <v>#REF!</v>
      </c>
      <c r="V140" s="15" t="e">
        <f>G140*#REF!</f>
        <v>#REF!</v>
      </c>
      <c r="W140" s="50" t="e">
        <f>H140*#REF!</f>
        <v>#REF!</v>
      </c>
      <c r="X140" s="15" t="e">
        <f>I140*#REF!</f>
        <v>#REF!</v>
      </c>
      <c r="Y140" s="50" t="e">
        <f>J140*#REF!</f>
        <v>#REF!</v>
      </c>
      <c r="Z140" s="15" t="e">
        <f>K140*#REF!</f>
        <v>#REF!</v>
      </c>
      <c r="AA140" s="50" t="e">
        <f>L140*#REF!</f>
        <v>#REF!</v>
      </c>
    </row>
    <row r="141" spans="1:27" ht="13.5" thickBot="1" x14ac:dyDescent="0.25">
      <c r="A141" s="11" t="e">
        <f>#REF!</f>
        <v>#REF!</v>
      </c>
      <c r="B141" s="11" t="e">
        <f>#REF!</f>
        <v>#REF!</v>
      </c>
      <c r="C141" s="11" t="e">
        <f>#REF!</f>
        <v>#REF!</v>
      </c>
      <c r="D141" s="11" t="e">
        <f>#REF!</f>
        <v>#REF!</v>
      </c>
      <c r="E141" s="12" t="e">
        <f t="shared" si="23"/>
        <v>#REF!</v>
      </c>
      <c r="F141" s="49" t="e">
        <f t="shared" si="24"/>
        <v>#REF!</v>
      </c>
      <c r="G141" s="12" t="e">
        <f t="shared" si="25"/>
        <v>#REF!</v>
      </c>
      <c r="H141" s="49" t="e">
        <f t="shared" si="26"/>
        <v>#REF!</v>
      </c>
      <c r="I141" s="12" t="e">
        <f t="shared" si="22"/>
        <v>#REF!</v>
      </c>
      <c r="J141" s="49" t="e">
        <f t="shared" si="22"/>
        <v>#REF!</v>
      </c>
      <c r="K141" s="12" t="e">
        <f t="shared" si="27"/>
        <v>#REF!</v>
      </c>
      <c r="L141" s="49" t="e">
        <f t="shared" si="28"/>
        <v>#REF!</v>
      </c>
      <c r="M141" s="12" t="e">
        <f t="shared" si="29"/>
        <v>#REF!</v>
      </c>
      <c r="N141" s="49" t="e">
        <f t="shared" si="30"/>
        <v>#REF!</v>
      </c>
      <c r="Q141" s="14" t="e">
        <f t="shared" si="31"/>
        <v>#REF!</v>
      </c>
      <c r="R141" s="25" t="e">
        <f>B141*#REF!</f>
        <v>#REF!</v>
      </c>
      <c r="S141" s="16" t="e">
        <f>C141*#REF!</f>
        <v>#REF!</v>
      </c>
      <c r="T141" s="15" t="e">
        <f>E141*#REF!</f>
        <v>#REF!</v>
      </c>
      <c r="U141" s="50" t="e">
        <f>F141*#REF!</f>
        <v>#REF!</v>
      </c>
      <c r="V141" s="15" t="e">
        <f>G141*#REF!</f>
        <v>#REF!</v>
      </c>
      <c r="W141" s="50" t="e">
        <f>H141*#REF!</f>
        <v>#REF!</v>
      </c>
      <c r="X141" s="15" t="e">
        <f>I141*#REF!</f>
        <v>#REF!</v>
      </c>
      <c r="Y141" s="50" t="e">
        <f>J141*#REF!</f>
        <v>#REF!</v>
      </c>
      <c r="Z141" s="15" t="e">
        <f>K141*#REF!</f>
        <v>#REF!</v>
      </c>
      <c r="AA141" s="50" t="e">
        <f>L141*#REF!</f>
        <v>#REF!</v>
      </c>
    </row>
    <row r="142" spans="1:27" ht="13.5" thickBot="1" x14ac:dyDescent="0.25">
      <c r="A142" s="11" t="e">
        <f>#REF!</f>
        <v>#REF!</v>
      </c>
      <c r="B142" s="11" t="e">
        <f>#REF!</f>
        <v>#REF!</v>
      </c>
      <c r="C142" s="11" t="e">
        <f>#REF!</f>
        <v>#REF!</v>
      </c>
      <c r="D142" s="11" t="e">
        <f>#REF!</f>
        <v>#REF!</v>
      </c>
      <c r="E142" s="12" t="e">
        <f t="shared" si="23"/>
        <v>#REF!</v>
      </c>
      <c r="F142" s="49" t="e">
        <f t="shared" si="24"/>
        <v>#REF!</v>
      </c>
      <c r="G142" s="12" t="e">
        <f t="shared" si="25"/>
        <v>#REF!</v>
      </c>
      <c r="H142" s="49" t="e">
        <f t="shared" si="26"/>
        <v>#REF!</v>
      </c>
      <c r="I142" s="12" t="e">
        <f t="shared" si="22"/>
        <v>#REF!</v>
      </c>
      <c r="J142" s="49" t="e">
        <f t="shared" si="22"/>
        <v>#REF!</v>
      </c>
      <c r="K142" s="12" t="e">
        <f t="shared" si="27"/>
        <v>#REF!</v>
      </c>
      <c r="L142" s="49" t="e">
        <f t="shared" si="28"/>
        <v>#REF!</v>
      </c>
      <c r="M142" s="12" t="e">
        <f t="shared" si="29"/>
        <v>#REF!</v>
      </c>
      <c r="N142" s="49" t="e">
        <f t="shared" si="30"/>
        <v>#REF!</v>
      </c>
      <c r="Q142" s="14" t="e">
        <f t="shared" si="31"/>
        <v>#REF!</v>
      </c>
      <c r="R142" s="25" t="e">
        <f>B142*#REF!</f>
        <v>#REF!</v>
      </c>
      <c r="S142" s="16" t="e">
        <f>C142*#REF!</f>
        <v>#REF!</v>
      </c>
      <c r="T142" s="15" t="e">
        <f>E142*#REF!</f>
        <v>#REF!</v>
      </c>
      <c r="U142" s="50" t="e">
        <f>F142*#REF!</f>
        <v>#REF!</v>
      </c>
      <c r="V142" s="15" t="e">
        <f>G142*#REF!</f>
        <v>#REF!</v>
      </c>
      <c r="W142" s="50" t="e">
        <f>H142*#REF!</f>
        <v>#REF!</v>
      </c>
      <c r="X142" s="15" t="e">
        <f>I142*#REF!</f>
        <v>#REF!</v>
      </c>
      <c r="Y142" s="50" t="e">
        <f>J142*#REF!</f>
        <v>#REF!</v>
      </c>
      <c r="Z142" s="15" t="e">
        <f>K142*#REF!</f>
        <v>#REF!</v>
      </c>
      <c r="AA142" s="50" t="e">
        <f>L142*#REF!</f>
        <v>#REF!</v>
      </c>
    </row>
    <row r="143" spans="1:27" ht="13.5" thickBot="1" x14ac:dyDescent="0.25">
      <c r="A143" s="11" t="e">
        <f>#REF!</f>
        <v>#REF!</v>
      </c>
      <c r="B143" s="11" t="e">
        <f>#REF!</f>
        <v>#REF!</v>
      </c>
      <c r="C143" s="11" t="e">
        <f>#REF!</f>
        <v>#REF!</v>
      </c>
      <c r="D143" s="11" t="e">
        <f>#REF!</f>
        <v>#REF!</v>
      </c>
      <c r="E143" s="12" t="e">
        <f t="shared" si="23"/>
        <v>#REF!</v>
      </c>
      <c r="F143" s="49" t="e">
        <f t="shared" si="24"/>
        <v>#REF!</v>
      </c>
      <c r="G143" s="12" t="e">
        <f t="shared" si="25"/>
        <v>#REF!</v>
      </c>
      <c r="H143" s="49" t="e">
        <f t="shared" si="26"/>
        <v>#REF!</v>
      </c>
      <c r="I143" s="12" t="e">
        <f t="shared" si="22"/>
        <v>#REF!</v>
      </c>
      <c r="J143" s="49" t="e">
        <f t="shared" si="22"/>
        <v>#REF!</v>
      </c>
      <c r="K143" s="12" t="e">
        <f t="shared" si="27"/>
        <v>#REF!</v>
      </c>
      <c r="L143" s="49" t="e">
        <f t="shared" si="28"/>
        <v>#REF!</v>
      </c>
      <c r="M143" s="12" t="e">
        <f t="shared" si="29"/>
        <v>#REF!</v>
      </c>
      <c r="N143" s="49" t="e">
        <f t="shared" si="30"/>
        <v>#REF!</v>
      </c>
      <c r="Q143" s="14" t="e">
        <f t="shared" si="31"/>
        <v>#REF!</v>
      </c>
      <c r="R143" s="25" t="e">
        <f>B143*#REF!</f>
        <v>#REF!</v>
      </c>
      <c r="S143" s="16" t="e">
        <f>C143*#REF!</f>
        <v>#REF!</v>
      </c>
      <c r="T143" s="15" t="e">
        <f>E143*#REF!</f>
        <v>#REF!</v>
      </c>
      <c r="U143" s="50" t="e">
        <f>F143*#REF!</f>
        <v>#REF!</v>
      </c>
      <c r="V143" s="15" t="e">
        <f>G143*#REF!</f>
        <v>#REF!</v>
      </c>
      <c r="W143" s="50" t="e">
        <f>H143*#REF!</f>
        <v>#REF!</v>
      </c>
      <c r="X143" s="15" t="e">
        <f>I143*#REF!</f>
        <v>#REF!</v>
      </c>
      <c r="Y143" s="50" t="e">
        <f>J143*#REF!</f>
        <v>#REF!</v>
      </c>
      <c r="Z143" s="15" t="e">
        <f>K143*#REF!</f>
        <v>#REF!</v>
      </c>
      <c r="AA143" s="50" t="e">
        <f>L143*#REF!</f>
        <v>#REF!</v>
      </c>
    </row>
    <row r="144" spans="1:27" ht="13.5" thickBot="1" x14ac:dyDescent="0.25">
      <c r="A144" s="11" t="e">
        <f>#REF!</f>
        <v>#REF!</v>
      </c>
      <c r="B144" s="11" t="e">
        <f>#REF!</f>
        <v>#REF!</v>
      </c>
      <c r="C144" s="11" t="e">
        <f>#REF!</f>
        <v>#REF!</v>
      </c>
      <c r="D144" s="11" t="e">
        <f>#REF!</f>
        <v>#REF!</v>
      </c>
      <c r="E144" s="12" t="e">
        <f t="shared" si="23"/>
        <v>#REF!</v>
      </c>
      <c r="F144" s="49" t="e">
        <f t="shared" si="24"/>
        <v>#REF!</v>
      </c>
      <c r="G144" s="12" t="e">
        <f t="shared" si="25"/>
        <v>#REF!</v>
      </c>
      <c r="H144" s="49" t="e">
        <f t="shared" si="26"/>
        <v>#REF!</v>
      </c>
      <c r="I144" s="12" t="e">
        <f t="shared" si="22"/>
        <v>#REF!</v>
      </c>
      <c r="J144" s="49" t="e">
        <f t="shared" si="22"/>
        <v>#REF!</v>
      </c>
      <c r="K144" s="12" t="e">
        <f t="shared" si="27"/>
        <v>#REF!</v>
      </c>
      <c r="L144" s="49" t="e">
        <f t="shared" si="28"/>
        <v>#REF!</v>
      </c>
      <c r="M144" s="12" t="e">
        <f t="shared" si="29"/>
        <v>#REF!</v>
      </c>
      <c r="N144" s="49" t="e">
        <f t="shared" si="30"/>
        <v>#REF!</v>
      </c>
      <c r="Q144" s="14" t="e">
        <f t="shared" si="31"/>
        <v>#REF!</v>
      </c>
      <c r="R144" s="25" t="e">
        <f>B144*#REF!</f>
        <v>#REF!</v>
      </c>
      <c r="S144" s="16" t="e">
        <f>C144*#REF!</f>
        <v>#REF!</v>
      </c>
      <c r="T144" s="15" t="e">
        <f>E144*#REF!</f>
        <v>#REF!</v>
      </c>
      <c r="U144" s="50" t="e">
        <f>F144*#REF!</f>
        <v>#REF!</v>
      </c>
      <c r="V144" s="15" t="e">
        <f>G144*#REF!</f>
        <v>#REF!</v>
      </c>
      <c r="W144" s="50" t="e">
        <f>H144*#REF!</f>
        <v>#REF!</v>
      </c>
      <c r="X144" s="15" t="e">
        <f>I144*#REF!</f>
        <v>#REF!</v>
      </c>
      <c r="Y144" s="50" t="e">
        <f>J144*#REF!</f>
        <v>#REF!</v>
      </c>
      <c r="Z144" s="15" t="e">
        <f>K144*#REF!</f>
        <v>#REF!</v>
      </c>
      <c r="AA144" s="50" t="e">
        <f>L144*#REF!</f>
        <v>#REF!</v>
      </c>
    </row>
    <row r="145" spans="1:27" ht="13.5" thickBot="1" x14ac:dyDescent="0.25">
      <c r="A145" s="11" t="e">
        <f>#REF!</f>
        <v>#REF!</v>
      </c>
      <c r="B145" s="11" t="e">
        <f>#REF!</f>
        <v>#REF!</v>
      </c>
      <c r="C145" s="11" t="e">
        <f>#REF!</f>
        <v>#REF!</v>
      </c>
      <c r="D145" s="11" t="e">
        <f>#REF!</f>
        <v>#REF!</v>
      </c>
      <c r="E145" s="12" t="e">
        <f t="shared" si="23"/>
        <v>#REF!</v>
      </c>
      <c r="F145" s="49" t="e">
        <f t="shared" si="24"/>
        <v>#REF!</v>
      </c>
      <c r="G145" s="12" t="e">
        <f t="shared" si="25"/>
        <v>#REF!</v>
      </c>
      <c r="H145" s="49" t="e">
        <f t="shared" si="26"/>
        <v>#REF!</v>
      </c>
      <c r="I145" s="12" t="e">
        <f t="shared" si="22"/>
        <v>#REF!</v>
      </c>
      <c r="J145" s="49" t="e">
        <f t="shared" si="22"/>
        <v>#REF!</v>
      </c>
      <c r="K145" s="12" t="e">
        <f t="shared" si="27"/>
        <v>#REF!</v>
      </c>
      <c r="L145" s="49" t="e">
        <f t="shared" si="28"/>
        <v>#REF!</v>
      </c>
      <c r="M145" s="12" t="e">
        <f t="shared" si="29"/>
        <v>#REF!</v>
      </c>
      <c r="N145" s="49" t="e">
        <f t="shared" si="30"/>
        <v>#REF!</v>
      </c>
      <c r="Q145" s="14" t="e">
        <f t="shared" si="31"/>
        <v>#REF!</v>
      </c>
      <c r="R145" s="25" t="e">
        <f>B145*#REF!</f>
        <v>#REF!</v>
      </c>
      <c r="S145" s="16" t="e">
        <f>C145*#REF!</f>
        <v>#REF!</v>
      </c>
      <c r="T145" s="15" t="e">
        <f>E145*#REF!</f>
        <v>#REF!</v>
      </c>
      <c r="U145" s="50" t="e">
        <f>F145*#REF!</f>
        <v>#REF!</v>
      </c>
      <c r="V145" s="15" t="e">
        <f>G145*#REF!</f>
        <v>#REF!</v>
      </c>
      <c r="W145" s="50" t="e">
        <f>H145*#REF!</f>
        <v>#REF!</v>
      </c>
      <c r="X145" s="15" t="e">
        <f>I145*#REF!</f>
        <v>#REF!</v>
      </c>
      <c r="Y145" s="50" t="e">
        <f>J145*#REF!</f>
        <v>#REF!</v>
      </c>
      <c r="Z145" s="15" t="e">
        <f>K145*#REF!</f>
        <v>#REF!</v>
      </c>
      <c r="AA145" s="50" t="e">
        <f>L145*#REF!</f>
        <v>#REF!</v>
      </c>
    </row>
    <row r="146" spans="1:27" ht="13.5" thickBot="1" x14ac:dyDescent="0.25">
      <c r="A146" s="11" t="e">
        <f>#REF!</f>
        <v>#REF!</v>
      </c>
      <c r="B146" s="11" t="e">
        <f>#REF!</f>
        <v>#REF!</v>
      </c>
      <c r="C146" s="11" t="e">
        <f>#REF!</f>
        <v>#REF!</v>
      </c>
      <c r="D146" s="11" t="e">
        <f>#REF!</f>
        <v>#REF!</v>
      </c>
      <c r="E146" s="12" t="e">
        <f t="shared" si="23"/>
        <v>#REF!</v>
      </c>
      <c r="F146" s="49" t="e">
        <f t="shared" si="24"/>
        <v>#REF!</v>
      </c>
      <c r="G146" s="12" t="e">
        <f t="shared" si="25"/>
        <v>#REF!</v>
      </c>
      <c r="H146" s="49" t="e">
        <f t="shared" si="26"/>
        <v>#REF!</v>
      </c>
      <c r="I146" s="12" t="e">
        <f t="shared" si="22"/>
        <v>#REF!</v>
      </c>
      <c r="J146" s="49" t="e">
        <f t="shared" si="22"/>
        <v>#REF!</v>
      </c>
      <c r="K146" s="12" t="e">
        <f t="shared" si="27"/>
        <v>#REF!</v>
      </c>
      <c r="L146" s="49" t="e">
        <f t="shared" si="28"/>
        <v>#REF!</v>
      </c>
      <c r="M146" s="12" t="e">
        <f t="shared" si="29"/>
        <v>#REF!</v>
      </c>
      <c r="N146" s="49" t="e">
        <f t="shared" si="30"/>
        <v>#REF!</v>
      </c>
      <c r="Q146" s="14" t="e">
        <f t="shared" si="31"/>
        <v>#REF!</v>
      </c>
      <c r="R146" s="25" t="e">
        <f>B146*#REF!</f>
        <v>#REF!</v>
      </c>
      <c r="S146" s="16" t="e">
        <f>C146*#REF!</f>
        <v>#REF!</v>
      </c>
      <c r="T146" s="15" t="e">
        <f>E146*#REF!</f>
        <v>#REF!</v>
      </c>
      <c r="U146" s="50" t="e">
        <f>F146*#REF!</f>
        <v>#REF!</v>
      </c>
      <c r="V146" s="15" t="e">
        <f>G146*#REF!</f>
        <v>#REF!</v>
      </c>
      <c r="W146" s="50" t="e">
        <f>H146*#REF!</f>
        <v>#REF!</v>
      </c>
      <c r="X146" s="15" t="e">
        <f>I146*#REF!</f>
        <v>#REF!</v>
      </c>
      <c r="Y146" s="50" t="e">
        <f>J146*#REF!</f>
        <v>#REF!</v>
      </c>
      <c r="Z146" s="15" t="e">
        <f>K146*#REF!</f>
        <v>#REF!</v>
      </c>
      <c r="AA146" s="50" t="e">
        <f>L146*#REF!</f>
        <v>#REF!</v>
      </c>
    </row>
    <row r="147" spans="1:27" ht="13.5" thickBot="1" x14ac:dyDescent="0.25">
      <c r="A147" s="11" t="e">
        <f>#REF!</f>
        <v>#REF!</v>
      </c>
      <c r="B147" s="11" t="e">
        <f>#REF!</f>
        <v>#REF!</v>
      </c>
      <c r="C147" s="11" t="e">
        <f>#REF!</f>
        <v>#REF!</v>
      </c>
      <c r="D147" s="11" t="e">
        <f>#REF!</f>
        <v>#REF!</v>
      </c>
      <c r="E147" s="12" t="e">
        <f t="shared" si="23"/>
        <v>#REF!</v>
      </c>
      <c r="F147" s="49" t="e">
        <f t="shared" si="24"/>
        <v>#REF!</v>
      </c>
      <c r="G147" s="12" t="e">
        <f t="shared" si="25"/>
        <v>#REF!</v>
      </c>
      <c r="H147" s="49" t="e">
        <f t="shared" si="26"/>
        <v>#REF!</v>
      </c>
      <c r="I147" s="12" t="e">
        <f t="shared" si="22"/>
        <v>#REF!</v>
      </c>
      <c r="J147" s="49" t="e">
        <f t="shared" si="22"/>
        <v>#REF!</v>
      </c>
      <c r="K147" s="12" t="e">
        <f t="shared" si="27"/>
        <v>#REF!</v>
      </c>
      <c r="L147" s="49" t="e">
        <f t="shared" si="28"/>
        <v>#REF!</v>
      </c>
      <c r="M147" s="12" t="e">
        <f t="shared" si="29"/>
        <v>#REF!</v>
      </c>
      <c r="N147" s="49" t="e">
        <f t="shared" si="30"/>
        <v>#REF!</v>
      </c>
      <c r="Q147" s="14" t="e">
        <f t="shared" si="31"/>
        <v>#REF!</v>
      </c>
      <c r="R147" s="25" t="e">
        <f>B147*#REF!</f>
        <v>#REF!</v>
      </c>
      <c r="S147" s="16" t="e">
        <f>C147*#REF!</f>
        <v>#REF!</v>
      </c>
      <c r="T147" s="15" t="e">
        <f>E147*#REF!</f>
        <v>#REF!</v>
      </c>
      <c r="U147" s="50" t="e">
        <f>F147*#REF!</f>
        <v>#REF!</v>
      </c>
      <c r="V147" s="15" t="e">
        <f>G147*#REF!</f>
        <v>#REF!</v>
      </c>
      <c r="W147" s="50" t="e">
        <f>H147*#REF!</f>
        <v>#REF!</v>
      </c>
      <c r="X147" s="15" t="e">
        <f>I147*#REF!</f>
        <v>#REF!</v>
      </c>
      <c r="Y147" s="50" t="e">
        <f>J147*#REF!</f>
        <v>#REF!</v>
      </c>
      <c r="Z147" s="15" t="e">
        <f>K147*#REF!</f>
        <v>#REF!</v>
      </c>
      <c r="AA147" s="50" t="e">
        <f>L147*#REF!</f>
        <v>#REF!</v>
      </c>
    </row>
    <row r="148" spans="1:27" ht="13.5" thickBot="1" x14ac:dyDescent="0.25">
      <c r="A148" s="11" t="e">
        <f>#REF!</f>
        <v>#REF!</v>
      </c>
      <c r="B148" s="11" t="e">
        <f>#REF!</f>
        <v>#REF!</v>
      </c>
      <c r="C148" s="11" t="e">
        <f>#REF!</f>
        <v>#REF!</v>
      </c>
      <c r="D148" s="11" t="e">
        <f>#REF!</f>
        <v>#REF!</v>
      </c>
      <c r="E148" s="12" t="e">
        <f t="shared" si="23"/>
        <v>#REF!</v>
      </c>
      <c r="F148" s="49" t="e">
        <f t="shared" si="24"/>
        <v>#REF!</v>
      </c>
      <c r="G148" s="12" t="e">
        <f t="shared" si="25"/>
        <v>#REF!</v>
      </c>
      <c r="H148" s="49" t="e">
        <f t="shared" si="26"/>
        <v>#REF!</v>
      </c>
      <c r="I148" s="12" t="e">
        <f t="shared" si="22"/>
        <v>#REF!</v>
      </c>
      <c r="J148" s="49" t="e">
        <f t="shared" si="22"/>
        <v>#REF!</v>
      </c>
      <c r="K148" s="12" t="e">
        <f t="shared" si="27"/>
        <v>#REF!</v>
      </c>
      <c r="L148" s="49" t="e">
        <f t="shared" si="28"/>
        <v>#REF!</v>
      </c>
      <c r="M148" s="12" t="e">
        <f t="shared" si="29"/>
        <v>#REF!</v>
      </c>
      <c r="N148" s="49" t="e">
        <f t="shared" si="30"/>
        <v>#REF!</v>
      </c>
      <c r="P148" s="242"/>
      <c r="Q148" s="63" t="e">
        <f t="shared" si="31"/>
        <v>#REF!</v>
      </c>
      <c r="R148" s="31" t="e">
        <f>B148*#REF!</f>
        <v>#REF!</v>
      </c>
      <c r="S148" s="64" t="e">
        <f>C148*#REF!</f>
        <v>#REF!</v>
      </c>
      <c r="T148" s="15" t="e">
        <f>E148*#REF!</f>
        <v>#REF!</v>
      </c>
      <c r="U148" s="50" t="e">
        <f>F148*#REF!</f>
        <v>#REF!</v>
      </c>
      <c r="V148" s="65" t="e">
        <f>G148*#REF!</f>
        <v>#REF!</v>
      </c>
      <c r="W148" s="66" t="e">
        <f>H148*#REF!</f>
        <v>#REF!</v>
      </c>
      <c r="X148" s="65" t="e">
        <f>I148*#REF!</f>
        <v>#REF!</v>
      </c>
      <c r="Y148" s="66" t="e">
        <f>J148*#REF!</f>
        <v>#REF!</v>
      </c>
      <c r="Z148" s="65" t="e">
        <f>K148*#REF!</f>
        <v>#REF!</v>
      </c>
      <c r="AA148" s="66" t="e">
        <f>L148*#REF!</f>
        <v>#REF!</v>
      </c>
    </row>
    <row r="149" spans="1:27" ht="13.5" thickBot="1" x14ac:dyDescent="0.25">
      <c r="A149" s="11" t="e">
        <f>#REF!</f>
        <v>#REF!</v>
      </c>
      <c r="B149" s="11" t="e">
        <f>#REF!</f>
        <v>#REF!</v>
      </c>
      <c r="C149" s="11" t="e">
        <f>#REF!</f>
        <v>#REF!</v>
      </c>
      <c r="D149" s="11" t="e">
        <f>#REF!</f>
        <v>#REF!</v>
      </c>
      <c r="E149" s="12" t="e">
        <f t="shared" si="23"/>
        <v>#REF!</v>
      </c>
      <c r="F149" s="49" t="e">
        <f t="shared" si="24"/>
        <v>#REF!</v>
      </c>
      <c r="G149" s="12"/>
      <c r="H149" s="49"/>
      <c r="I149" s="12"/>
      <c r="J149" s="49"/>
      <c r="K149" s="12"/>
      <c r="L149" s="49"/>
      <c r="M149" s="12"/>
      <c r="N149" s="49" t="e">
        <f t="shared" si="30"/>
        <v>#REF!</v>
      </c>
      <c r="P149" s="260"/>
      <c r="Q149" s="250" t="e">
        <f t="shared" si="31"/>
        <v>#REF!</v>
      </c>
      <c r="R149" s="251"/>
      <c r="S149" s="251"/>
      <c r="T149" s="15"/>
      <c r="U149" s="50"/>
      <c r="V149" s="41"/>
      <c r="W149" s="41"/>
      <c r="X149" s="41"/>
      <c r="Y149" s="41"/>
      <c r="Z149" s="41"/>
      <c r="AA149" s="41"/>
    </row>
    <row r="150" spans="1:27" s="21" customFormat="1" ht="13.5" thickBot="1" x14ac:dyDescent="0.25">
      <c r="A150" s="11" t="e">
        <f>#REF!</f>
        <v>#REF!</v>
      </c>
      <c r="B150" s="11" t="e">
        <f>#REF!</f>
        <v>#REF!</v>
      </c>
      <c r="C150" s="11" t="e">
        <f>#REF!</f>
        <v>#REF!</v>
      </c>
      <c r="D150" s="11" t="e">
        <f>#REF!</f>
        <v>#REF!</v>
      </c>
      <c r="E150" s="12" t="e">
        <f t="shared" si="23"/>
        <v>#REF!</v>
      </c>
      <c r="F150" s="49" t="e">
        <f t="shared" si="24"/>
        <v>#REF!</v>
      </c>
      <c r="G150" s="12" t="e">
        <f t="shared" si="25"/>
        <v>#REF!</v>
      </c>
      <c r="H150" s="49" t="e">
        <f t="shared" si="26"/>
        <v>#REF!</v>
      </c>
      <c r="I150" s="12" t="e">
        <f t="shared" ref="I150:J156" si="32">B150+($D150*$J$1)</f>
        <v>#REF!</v>
      </c>
      <c r="J150" s="49" t="e">
        <f t="shared" si="32"/>
        <v>#REF!</v>
      </c>
      <c r="K150" s="12" t="e">
        <f t="shared" si="27"/>
        <v>#REF!</v>
      </c>
      <c r="L150" s="49" t="e">
        <f t="shared" si="28"/>
        <v>#REF!</v>
      </c>
      <c r="M150" s="12" t="e">
        <f t="shared" ref="M150:M156" si="33">$B150+($D150*$N$1)</f>
        <v>#REF!</v>
      </c>
      <c r="N150" s="49" t="e">
        <f t="shared" si="30"/>
        <v>#REF!</v>
      </c>
      <c r="P150" s="246"/>
      <c r="Q150" s="14" t="e">
        <f t="shared" si="31"/>
        <v>#REF!</v>
      </c>
      <c r="R150" s="32" t="e">
        <f>B150*#REF!</f>
        <v>#REF!</v>
      </c>
      <c r="S150" s="62" t="e">
        <f>C150*#REF!</f>
        <v>#REF!</v>
      </c>
      <c r="T150" s="15" t="e">
        <f>E150*#REF!</f>
        <v>#REF!</v>
      </c>
      <c r="U150" s="50" t="e">
        <f>F150*#REF!</f>
        <v>#REF!</v>
      </c>
      <c r="V150" s="15" t="e">
        <f>G150*#REF!</f>
        <v>#REF!</v>
      </c>
      <c r="W150" s="50" t="e">
        <f>H150*#REF!</f>
        <v>#REF!</v>
      </c>
      <c r="X150" s="15" t="e">
        <f>I150*#REF!</f>
        <v>#REF!</v>
      </c>
      <c r="Y150" s="50" t="e">
        <f>J150*#REF!</f>
        <v>#REF!</v>
      </c>
      <c r="Z150" s="15" t="e">
        <f>K150*#REF!</f>
        <v>#REF!</v>
      </c>
      <c r="AA150" s="50" t="e">
        <f>L150*#REF!</f>
        <v>#REF!</v>
      </c>
    </row>
    <row r="151" spans="1:27" s="21" customFormat="1" ht="13.5" thickBot="1" x14ac:dyDescent="0.25">
      <c r="A151" s="11" t="e">
        <f>#REF!</f>
        <v>#REF!</v>
      </c>
      <c r="B151" s="11" t="e">
        <f>#REF!</f>
        <v>#REF!</v>
      </c>
      <c r="C151" s="11" t="e">
        <f>#REF!</f>
        <v>#REF!</v>
      </c>
      <c r="D151" s="11" t="e">
        <f>#REF!</f>
        <v>#REF!</v>
      </c>
      <c r="E151" s="12" t="e">
        <f t="shared" si="23"/>
        <v>#REF!</v>
      </c>
      <c r="F151" s="49" t="e">
        <f t="shared" si="24"/>
        <v>#REF!</v>
      </c>
      <c r="G151" s="12" t="e">
        <f t="shared" si="25"/>
        <v>#REF!</v>
      </c>
      <c r="H151" s="49" t="e">
        <f t="shared" si="26"/>
        <v>#REF!</v>
      </c>
      <c r="I151" s="12" t="e">
        <f t="shared" si="32"/>
        <v>#REF!</v>
      </c>
      <c r="J151" s="49" t="e">
        <f t="shared" si="32"/>
        <v>#REF!</v>
      </c>
      <c r="K151" s="12" t="e">
        <f t="shared" si="27"/>
        <v>#REF!</v>
      </c>
      <c r="L151" s="49" t="e">
        <f t="shared" si="28"/>
        <v>#REF!</v>
      </c>
      <c r="M151" s="12" t="e">
        <f t="shared" si="33"/>
        <v>#REF!</v>
      </c>
      <c r="N151" s="49" t="e">
        <f t="shared" si="30"/>
        <v>#REF!</v>
      </c>
      <c r="P151" s="244"/>
      <c r="Q151" s="14" t="e">
        <f t="shared" si="31"/>
        <v>#REF!</v>
      </c>
      <c r="R151" s="25" t="e">
        <f>B151*#REF!</f>
        <v>#REF!</v>
      </c>
      <c r="S151" s="16" t="e">
        <f>C151*#REF!</f>
        <v>#REF!</v>
      </c>
      <c r="T151" s="15" t="e">
        <f>E151*#REF!</f>
        <v>#REF!</v>
      </c>
      <c r="U151" s="50" t="e">
        <f>F151*#REF!</f>
        <v>#REF!</v>
      </c>
      <c r="V151" s="15" t="e">
        <f>G151*#REF!</f>
        <v>#REF!</v>
      </c>
      <c r="W151" s="50" t="e">
        <f>H151*#REF!</f>
        <v>#REF!</v>
      </c>
      <c r="X151" s="15" t="e">
        <f>I151*#REF!</f>
        <v>#REF!</v>
      </c>
      <c r="Y151" s="50" t="e">
        <f>J151*#REF!</f>
        <v>#REF!</v>
      </c>
      <c r="Z151" s="15" t="e">
        <f>K151*#REF!</f>
        <v>#REF!</v>
      </c>
      <c r="AA151" s="50" t="e">
        <f>L151*#REF!</f>
        <v>#REF!</v>
      </c>
    </row>
    <row r="152" spans="1:27" s="21" customFormat="1" ht="13.5" thickBot="1" x14ac:dyDescent="0.25">
      <c r="A152" s="11" t="e">
        <f>#REF!</f>
        <v>#REF!</v>
      </c>
      <c r="B152" s="11" t="e">
        <f>#REF!</f>
        <v>#REF!</v>
      </c>
      <c r="C152" s="11" t="e">
        <f>#REF!</f>
        <v>#REF!</v>
      </c>
      <c r="D152" s="11" t="e">
        <f>#REF!</f>
        <v>#REF!</v>
      </c>
      <c r="E152" s="12" t="e">
        <f t="shared" si="23"/>
        <v>#REF!</v>
      </c>
      <c r="F152" s="49" t="e">
        <f t="shared" si="24"/>
        <v>#REF!</v>
      </c>
      <c r="G152" s="12" t="e">
        <f t="shared" si="25"/>
        <v>#REF!</v>
      </c>
      <c r="H152" s="49" t="e">
        <f t="shared" si="26"/>
        <v>#REF!</v>
      </c>
      <c r="I152" s="12" t="e">
        <f t="shared" si="32"/>
        <v>#REF!</v>
      </c>
      <c r="J152" s="49" t="e">
        <f t="shared" si="32"/>
        <v>#REF!</v>
      </c>
      <c r="K152" s="12" t="e">
        <f t="shared" si="27"/>
        <v>#REF!</v>
      </c>
      <c r="L152" s="49" t="e">
        <f t="shared" si="28"/>
        <v>#REF!</v>
      </c>
      <c r="M152" s="12" t="e">
        <f t="shared" si="33"/>
        <v>#REF!</v>
      </c>
      <c r="N152" s="49" t="e">
        <f t="shared" si="30"/>
        <v>#REF!</v>
      </c>
      <c r="P152" s="244"/>
      <c r="Q152" s="14" t="e">
        <f t="shared" si="31"/>
        <v>#REF!</v>
      </c>
      <c r="R152" s="25" t="e">
        <f>B152*#REF!</f>
        <v>#REF!</v>
      </c>
      <c r="S152" s="16" t="e">
        <f>C152*#REF!</f>
        <v>#REF!</v>
      </c>
      <c r="T152" s="15" t="e">
        <f>E152*#REF!</f>
        <v>#REF!</v>
      </c>
      <c r="U152" s="50" t="e">
        <f>F152*#REF!</f>
        <v>#REF!</v>
      </c>
      <c r="V152" s="15" t="e">
        <f>G152*#REF!</f>
        <v>#REF!</v>
      </c>
      <c r="W152" s="50" t="e">
        <f>H152*#REF!</f>
        <v>#REF!</v>
      </c>
      <c r="X152" s="15" t="e">
        <f>I152*#REF!</f>
        <v>#REF!</v>
      </c>
      <c r="Y152" s="50" t="e">
        <f>J152*#REF!</f>
        <v>#REF!</v>
      </c>
      <c r="Z152" s="15" t="e">
        <f>K152*#REF!</f>
        <v>#REF!</v>
      </c>
      <c r="AA152" s="50" t="e">
        <f>L152*#REF!</f>
        <v>#REF!</v>
      </c>
    </row>
    <row r="153" spans="1:27" s="21" customFormat="1" ht="13.5" thickBot="1" x14ac:dyDescent="0.25">
      <c r="A153" s="11" t="e">
        <f>#REF!</f>
        <v>#REF!</v>
      </c>
      <c r="B153" s="11" t="e">
        <f>#REF!</f>
        <v>#REF!</v>
      </c>
      <c r="C153" s="11" t="e">
        <f>#REF!</f>
        <v>#REF!</v>
      </c>
      <c r="D153" s="11" t="e">
        <f>#REF!</f>
        <v>#REF!</v>
      </c>
      <c r="E153" s="12" t="e">
        <f t="shared" si="23"/>
        <v>#REF!</v>
      </c>
      <c r="F153" s="49" t="e">
        <f t="shared" si="24"/>
        <v>#REF!</v>
      </c>
      <c r="G153" s="12" t="e">
        <f t="shared" si="25"/>
        <v>#REF!</v>
      </c>
      <c r="H153" s="49" t="e">
        <f t="shared" si="26"/>
        <v>#REF!</v>
      </c>
      <c r="I153" s="12" t="e">
        <f t="shared" si="32"/>
        <v>#REF!</v>
      </c>
      <c r="J153" s="49" t="e">
        <f t="shared" si="32"/>
        <v>#REF!</v>
      </c>
      <c r="K153" s="12" t="e">
        <f t="shared" si="27"/>
        <v>#REF!</v>
      </c>
      <c r="L153" s="49" t="e">
        <f t="shared" si="28"/>
        <v>#REF!</v>
      </c>
      <c r="M153" s="12" t="e">
        <f t="shared" si="33"/>
        <v>#REF!</v>
      </c>
      <c r="N153" s="49" t="e">
        <f t="shared" si="30"/>
        <v>#REF!</v>
      </c>
      <c r="P153" s="244"/>
      <c r="Q153" s="14" t="e">
        <f t="shared" si="31"/>
        <v>#REF!</v>
      </c>
      <c r="R153" s="25" t="e">
        <f>B153*#REF!</f>
        <v>#REF!</v>
      </c>
      <c r="S153" s="16" t="e">
        <f>C153*#REF!</f>
        <v>#REF!</v>
      </c>
      <c r="T153" s="15" t="e">
        <f>E153*#REF!</f>
        <v>#REF!</v>
      </c>
      <c r="U153" s="50" t="e">
        <f>F153*#REF!</f>
        <v>#REF!</v>
      </c>
      <c r="V153" s="15" t="e">
        <f>G153*#REF!</f>
        <v>#REF!</v>
      </c>
      <c r="W153" s="50" t="e">
        <f>H153*#REF!</f>
        <v>#REF!</v>
      </c>
      <c r="X153" s="15" t="e">
        <f>I153*#REF!</f>
        <v>#REF!</v>
      </c>
      <c r="Y153" s="50" t="e">
        <f>J153*#REF!</f>
        <v>#REF!</v>
      </c>
      <c r="Z153" s="15" t="e">
        <f>K153*#REF!</f>
        <v>#REF!</v>
      </c>
      <c r="AA153" s="50" t="e">
        <f>L153*#REF!</f>
        <v>#REF!</v>
      </c>
    </row>
    <row r="154" spans="1:27" ht="13.5" thickBot="1" x14ac:dyDescent="0.25">
      <c r="A154" s="11" t="e">
        <f>#REF!</f>
        <v>#REF!</v>
      </c>
      <c r="B154" s="11" t="e">
        <f>#REF!</f>
        <v>#REF!</v>
      </c>
      <c r="C154" s="11" t="e">
        <f>#REF!</f>
        <v>#REF!</v>
      </c>
      <c r="D154" s="11" t="e">
        <f>#REF!</f>
        <v>#REF!</v>
      </c>
      <c r="E154" s="12" t="e">
        <f t="shared" si="23"/>
        <v>#REF!</v>
      </c>
      <c r="F154" s="49" t="e">
        <f t="shared" si="24"/>
        <v>#REF!</v>
      </c>
      <c r="G154" s="12" t="e">
        <f t="shared" si="25"/>
        <v>#REF!</v>
      </c>
      <c r="H154" s="49" t="e">
        <f t="shared" si="26"/>
        <v>#REF!</v>
      </c>
      <c r="I154" s="12" t="e">
        <f t="shared" si="32"/>
        <v>#REF!</v>
      </c>
      <c r="J154" s="49" t="e">
        <f t="shared" si="32"/>
        <v>#REF!</v>
      </c>
      <c r="K154" s="12" t="e">
        <f t="shared" si="27"/>
        <v>#REF!</v>
      </c>
      <c r="L154" s="49" t="e">
        <f t="shared" si="28"/>
        <v>#REF!</v>
      </c>
      <c r="M154" s="12" t="e">
        <f t="shared" si="33"/>
        <v>#REF!</v>
      </c>
      <c r="N154" s="49" t="e">
        <f t="shared" si="30"/>
        <v>#REF!</v>
      </c>
      <c r="Q154" s="14" t="e">
        <f t="shared" si="31"/>
        <v>#REF!</v>
      </c>
      <c r="R154" s="25" t="e">
        <f>B154*#REF!</f>
        <v>#REF!</v>
      </c>
      <c r="S154" s="16" t="e">
        <f>C154*#REF!</f>
        <v>#REF!</v>
      </c>
      <c r="T154" s="15" t="e">
        <f>E154*#REF!</f>
        <v>#REF!</v>
      </c>
      <c r="U154" s="50" t="e">
        <f>F154*#REF!</f>
        <v>#REF!</v>
      </c>
      <c r="V154" s="15" t="e">
        <f>G154*#REF!</f>
        <v>#REF!</v>
      </c>
      <c r="W154" s="50" t="e">
        <f>H154*#REF!</f>
        <v>#REF!</v>
      </c>
      <c r="X154" s="15" t="e">
        <f>I154*#REF!</f>
        <v>#REF!</v>
      </c>
      <c r="Y154" s="50" t="e">
        <f>J154*#REF!</f>
        <v>#REF!</v>
      </c>
      <c r="Z154" s="15" t="e">
        <f>K154*#REF!</f>
        <v>#REF!</v>
      </c>
      <c r="AA154" s="50" t="e">
        <f>L154*#REF!</f>
        <v>#REF!</v>
      </c>
    </row>
    <row r="155" spans="1:27" ht="13.5" thickBot="1" x14ac:dyDescent="0.25">
      <c r="A155" s="11" t="e">
        <f>#REF!</f>
        <v>#REF!</v>
      </c>
      <c r="B155" s="11" t="e">
        <f>#REF!</f>
        <v>#REF!</v>
      </c>
      <c r="C155" s="11" t="e">
        <f>#REF!</f>
        <v>#REF!</v>
      </c>
      <c r="D155" s="11" t="e">
        <f>#REF!</f>
        <v>#REF!</v>
      </c>
      <c r="E155" s="12" t="e">
        <f t="shared" si="23"/>
        <v>#REF!</v>
      </c>
      <c r="F155" s="49" t="e">
        <f t="shared" si="24"/>
        <v>#REF!</v>
      </c>
      <c r="G155" s="12" t="e">
        <f t="shared" si="25"/>
        <v>#REF!</v>
      </c>
      <c r="H155" s="49" t="e">
        <f t="shared" si="26"/>
        <v>#REF!</v>
      </c>
      <c r="I155" s="12" t="e">
        <f t="shared" si="32"/>
        <v>#REF!</v>
      </c>
      <c r="J155" s="49" t="e">
        <f t="shared" si="32"/>
        <v>#REF!</v>
      </c>
      <c r="K155" s="12" t="e">
        <f t="shared" si="27"/>
        <v>#REF!</v>
      </c>
      <c r="L155" s="49" t="e">
        <f t="shared" si="28"/>
        <v>#REF!</v>
      </c>
      <c r="M155" s="12" t="e">
        <f t="shared" si="33"/>
        <v>#REF!</v>
      </c>
      <c r="N155" s="49" t="e">
        <f t="shared" si="30"/>
        <v>#REF!</v>
      </c>
      <c r="Q155" s="14" t="e">
        <f t="shared" si="31"/>
        <v>#REF!</v>
      </c>
      <c r="R155" s="25" t="e">
        <f>B155*#REF!</f>
        <v>#REF!</v>
      </c>
      <c r="S155" s="16" t="e">
        <f>C155*#REF!</f>
        <v>#REF!</v>
      </c>
      <c r="T155" s="15" t="e">
        <f>E155*#REF!</f>
        <v>#REF!</v>
      </c>
      <c r="U155" s="50" t="e">
        <f>F155*#REF!</f>
        <v>#REF!</v>
      </c>
      <c r="V155" s="15" t="e">
        <f>G155*#REF!</f>
        <v>#REF!</v>
      </c>
      <c r="W155" s="50" t="e">
        <f>H155*#REF!</f>
        <v>#REF!</v>
      </c>
      <c r="X155" s="15" t="e">
        <f>I155*#REF!</f>
        <v>#REF!</v>
      </c>
      <c r="Y155" s="50" t="e">
        <f>J155*#REF!</f>
        <v>#REF!</v>
      </c>
      <c r="Z155" s="15" t="e">
        <f>K155*#REF!</f>
        <v>#REF!</v>
      </c>
      <c r="AA155" s="50" t="e">
        <f>L155*#REF!</f>
        <v>#REF!</v>
      </c>
    </row>
    <row r="156" spans="1:27" ht="13.5" thickBot="1" x14ac:dyDescent="0.25">
      <c r="A156" s="11" t="e">
        <f>#REF!</f>
        <v>#REF!</v>
      </c>
      <c r="B156" s="11" t="e">
        <f>#REF!</f>
        <v>#REF!</v>
      </c>
      <c r="C156" s="11" t="e">
        <f>#REF!</f>
        <v>#REF!</v>
      </c>
      <c r="D156" s="11" t="e">
        <f>#REF!</f>
        <v>#REF!</v>
      </c>
      <c r="E156" s="12" t="e">
        <f t="shared" si="23"/>
        <v>#REF!</v>
      </c>
      <c r="F156" s="49" t="e">
        <f t="shared" si="24"/>
        <v>#REF!</v>
      </c>
      <c r="G156" s="12" t="e">
        <f t="shared" si="25"/>
        <v>#REF!</v>
      </c>
      <c r="H156" s="49" t="e">
        <f t="shared" si="26"/>
        <v>#REF!</v>
      </c>
      <c r="I156" s="12" t="e">
        <f t="shared" si="32"/>
        <v>#REF!</v>
      </c>
      <c r="J156" s="49" t="e">
        <f t="shared" si="32"/>
        <v>#REF!</v>
      </c>
      <c r="K156" s="12" t="e">
        <f t="shared" si="27"/>
        <v>#REF!</v>
      </c>
      <c r="L156" s="49" t="e">
        <f t="shared" si="28"/>
        <v>#REF!</v>
      </c>
      <c r="M156" s="12" t="e">
        <f t="shared" si="33"/>
        <v>#REF!</v>
      </c>
      <c r="N156" s="49" t="e">
        <f t="shared" si="30"/>
        <v>#REF!</v>
      </c>
      <c r="P156" s="242"/>
      <c r="Q156" s="63" t="e">
        <f t="shared" si="31"/>
        <v>#REF!</v>
      </c>
      <c r="R156" s="31" t="e">
        <f>B156*#REF!</f>
        <v>#REF!</v>
      </c>
      <c r="S156" s="64" t="e">
        <f>C156*#REF!</f>
        <v>#REF!</v>
      </c>
      <c r="T156" s="15" t="e">
        <f>E156*#REF!</f>
        <v>#REF!</v>
      </c>
      <c r="U156" s="50" t="e">
        <f>F156*#REF!</f>
        <v>#REF!</v>
      </c>
      <c r="V156" s="65" t="e">
        <f>G156*#REF!</f>
        <v>#REF!</v>
      </c>
      <c r="W156" s="66" t="e">
        <f>H156*#REF!</f>
        <v>#REF!</v>
      </c>
      <c r="X156" s="65" t="e">
        <f>I156*#REF!</f>
        <v>#REF!</v>
      </c>
      <c r="Y156" s="66" t="e">
        <f>J156*#REF!</f>
        <v>#REF!</v>
      </c>
      <c r="Z156" s="65" t="e">
        <f>K156*#REF!</f>
        <v>#REF!</v>
      </c>
      <c r="AA156" s="66" t="e">
        <f>L156*#REF!</f>
        <v>#REF!</v>
      </c>
    </row>
    <row r="157" spans="1:27" ht="13.5" thickBot="1" x14ac:dyDescent="0.25">
      <c r="A157" s="11" t="e">
        <f>#REF!</f>
        <v>#REF!</v>
      </c>
      <c r="B157" s="11" t="e">
        <f>#REF!</f>
        <v>#REF!</v>
      </c>
      <c r="C157" s="11" t="e">
        <f>#REF!</f>
        <v>#REF!</v>
      </c>
      <c r="D157" s="11" t="e">
        <f>#REF!</f>
        <v>#REF!</v>
      </c>
      <c r="E157" s="12" t="e">
        <f t="shared" si="23"/>
        <v>#REF!</v>
      </c>
      <c r="F157" s="49" t="e">
        <f t="shared" si="24"/>
        <v>#REF!</v>
      </c>
      <c r="G157" s="12"/>
      <c r="H157" s="49"/>
      <c r="I157" s="12"/>
      <c r="J157" s="49"/>
      <c r="K157" s="12"/>
      <c r="L157" s="49"/>
      <c r="M157" s="12"/>
      <c r="N157" s="49" t="e">
        <f t="shared" si="30"/>
        <v>#REF!</v>
      </c>
      <c r="P157" s="260"/>
      <c r="Q157" s="250" t="e">
        <f t="shared" si="31"/>
        <v>#REF!</v>
      </c>
      <c r="R157" s="251"/>
      <c r="S157" s="251"/>
      <c r="T157" s="15"/>
      <c r="U157" s="50"/>
      <c r="V157" s="41"/>
      <c r="W157" s="41"/>
      <c r="X157" s="41"/>
      <c r="Y157" s="41"/>
      <c r="Z157" s="41"/>
      <c r="AA157" s="41"/>
    </row>
    <row r="158" spans="1:27" s="21" customFormat="1" ht="13.5" thickBot="1" x14ac:dyDescent="0.25">
      <c r="A158" s="11" t="e">
        <f>#REF!</f>
        <v>#REF!</v>
      </c>
      <c r="B158" s="11" t="e">
        <f>#REF!</f>
        <v>#REF!</v>
      </c>
      <c r="C158" s="11" t="e">
        <f>#REF!</f>
        <v>#REF!</v>
      </c>
      <c r="D158" s="11" t="e">
        <f>#REF!</f>
        <v>#REF!</v>
      </c>
      <c r="E158" s="12" t="e">
        <f t="shared" si="23"/>
        <v>#REF!</v>
      </c>
      <c r="F158" s="49" t="e">
        <f t="shared" si="24"/>
        <v>#REF!</v>
      </c>
      <c r="G158" s="12" t="e">
        <f t="shared" si="25"/>
        <v>#REF!</v>
      </c>
      <c r="H158" s="49" t="e">
        <f t="shared" si="26"/>
        <v>#REF!</v>
      </c>
      <c r="I158" s="12" t="e">
        <f t="shared" ref="I158:J163" si="34">B158+($D158*$J$1)</f>
        <v>#REF!</v>
      </c>
      <c r="J158" s="49" t="e">
        <f t="shared" si="34"/>
        <v>#REF!</v>
      </c>
      <c r="K158" s="12" t="e">
        <f t="shared" si="27"/>
        <v>#REF!</v>
      </c>
      <c r="L158" s="49" t="e">
        <f t="shared" si="28"/>
        <v>#REF!</v>
      </c>
      <c r="M158" s="12" t="e">
        <f t="shared" ref="M158:M163" si="35">$B158+($D158*$N$1)</f>
        <v>#REF!</v>
      </c>
      <c r="N158" s="49" t="e">
        <f t="shared" si="30"/>
        <v>#REF!</v>
      </c>
      <c r="P158" s="246"/>
      <c r="Q158" s="14" t="e">
        <f t="shared" si="31"/>
        <v>#REF!</v>
      </c>
      <c r="R158" s="32" t="e">
        <f>B158*#REF!</f>
        <v>#REF!</v>
      </c>
      <c r="S158" s="62" t="e">
        <f>C158*#REF!</f>
        <v>#REF!</v>
      </c>
      <c r="T158" s="15" t="e">
        <f>E158*#REF!</f>
        <v>#REF!</v>
      </c>
      <c r="U158" s="50" t="e">
        <f>F158*#REF!</f>
        <v>#REF!</v>
      </c>
      <c r="V158" s="15" t="e">
        <f>G158*#REF!</f>
        <v>#REF!</v>
      </c>
      <c r="W158" s="50" t="e">
        <f>H158*#REF!</f>
        <v>#REF!</v>
      </c>
      <c r="X158" s="15" t="e">
        <f>I158*#REF!</f>
        <v>#REF!</v>
      </c>
      <c r="Y158" s="50" t="e">
        <f>J158*#REF!</f>
        <v>#REF!</v>
      </c>
      <c r="Z158" s="15" t="e">
        <f>K158*#REF!</f>
        <v>#REF!</v>
      </c>
      <c r="AA158" s="50" t="e">
        <f>L158*#REF!</f>
        <v>#REF!</v>
      </c>
    </row>
    <row r="159" spans="1:27" s="21" customFormat="1" ht="13.5" thickBot="1" x14ac:dyDescent="0.25">
      <c r="A159" s="11" t="e">
        <f>#REF!</f>
        <v>#REF!</v>
      </c>
      <c r="B159" s="11" t="e">
        <f>#REF!</f>
        <v>#REF!</v>
      </c>
      <c r="C159" s="11" t="e">
        <f>#REF!</f>
        <v>#REF!</v>
      </c>
      <c r="D159" s="11" t="e">
        <f>#REF!</f>
        <v>#REF!</v>
      </c>
      <c r="E159" s="12" t="e">
        <f t="shared" si="23"/>
        <v>#REF!</v>
      </c>
      <c r="F159" s="49" t="e">
        <f t="shared" si="24"/>
        <v>#REF!</v>
      </c>
      <c r="G159" s="12" t="e">
        <f t="shared" si="25"/>
        <v>#REF!</v>
      </c>
      <c r="H159" s="49" t="e">
        <f t="shared" si="26"/>
        <v>#REF!</v>
      </c>
      <c r="I159" s="12" t="e">
        <f t="shared" si="34"/>
        <v>#REF!</v>
      </c>
      <c r="J159" s="49" t="e">
        <f t="shared" si="34"/>
        <v>#REF!</v>
      </c>
      <c r="K159" s="12" t="e">
        <f t="shared" si="27"/>
        <v>#REF!</v>
      </c>
      <c r="L159" s="49" t="e">
        <f t="shared" si="28"/>
        <v>#REF!</v>
      </c>
      <c r="M159" s="12" t="e">
        <f t="shared" si="35"/>
        <v>#REF!</v>
      </c>
      <c r="N159" s="49" t="e">
        <f t="shared" si="30"/>
        <v>#REF!</v>
      </c>
      <c r="P159" s="244"/>
      <c r="Q159" s="14" t="e">
        <f t="shared" si="31"/>
        <v>#REF!</v>
      </c>
      <c r="R159" s="25" t="e">
        <f>B159*#REF!</f>
        <v>#REF!</v>
      </c>
      <c r="S159" s="16" t="e">
        <f>C159*#REF!</f>
        <v>#REF!</v>
      </c>
      <c r="T159" s="15" t="e">
        <f>E159*#REF!</f>
        <v>#REF!</v>
      </c>
      <c r="U159" s="50" t="e">
        <f>F159*#REF!</f>
        <v>#REF!</v>
      </c>
      <c r="V159" s="15" t="e">
        <f>G159*#REF!</f>
        <v>#REF!</v>
      </c>
      <c r="W159" s="50" t="e">
        <f>H159*#REF!</f>
        <v>#REF!</v>
      </c>
      <c r="X159" s="15" t="e">
        <f>I159*#REF!</f>
        <v>#REF!</v>
      </c>
      <c r="Y159" s="50" t="e">
        <f>J159*#REF!</f>
        <v>#REF!</v>
      </c>
      <c r="Z159" s="15" t="e">
        <f>K159*#REF!</f>
        <v>#REF!</v>
      </c>
      <c r="AA159" s="50" t="e">
        <f>L159*#REF!</f>
        <v>#REF!</v>
      </c>
    </row>
    <row r="160" spans="1:27" ht="13.5" thickBot="1" x14ac:dyDescent="0.25">
      <c r="A160" s="11" t="e">
        <f>#REF!</f>
        <v>#REF!</v>
      </c>
      <c r="B160" s="11" t="e">
        <f>#REF!</f>
        <v>#REF!</v>
      </c>
      <c r="C160" s="11" t="e">
        <f>#REF!</f>
        <v>#REF!</v>
      </c>
      <c r="D160" s="11" t="e">
        <f>#REF!</f>
        <v>#REF!</v>
      </c>
      <c r="E160" s="12" t="e">
        <f t="shared" si="23"/>
        <v>#REF!</v>
      </c>
      <c r="F160" s="49" t="e">
        <f t="shared" si="24"/>
        <v>#REF!</v>
      </c>
      <c r="G160" s="12" t="e">
        <f t="shared" si="25"/>
        <v>#REF!</v>
      </c>
      <c r="H160" s="49" t="e">
        <f t="shared" si="26"/>
        <v>#REF!</v>
      </c>
      <c r="I160" s="12" t="e">
        <f t="shared" si="34"/>
        <v>#REF!</v>
      </c>
      <c r="J160" s="49" t="e">
        <f t="shared" si="34"/>
        <v>#REF!</v>
      </c>
      <c r="K160" s="12" t="e">
        <f t="shared" si="27"/>
        <v>#REF!</v>
      </c>
      <c r="L160" s="49" t="e">
        <f t="shared" si="28"/>
        <v>#REF!</v>
      </c>
      <c r="M160" s="12" t="e">
        <f t="shared" si="35"/>
        <v>#REF!</v>
      </c>
      <c r="N160" s="49" t="e">
        <f t="shared" si="30"/>
        <v>#REF!</v>
      </c>
      <c r="Q160" s="14" t="e">
        <f t="shared" si="31"/>
        <v>#REF!</v>
      </c>
      <c r="R160" s="25" t="e">
        <f>B160*#REF!</f>
        <v>#REF!</v>
      </c>
      <c r="S160" s="16" t="e">
        <f>C160*#REF!</f>
        <v>#REF!</v>
      </c>
      <c r="T160" s="15" t="e">
        <f>E160*#REF!</f>
        <v>#REF!</v>
      </c>
      <c r="U160" s="50" t="e">
        <f>F160*#REF!</f>
        <v>#REF!</v>
      </c>
      <c r="V160" s="15" t="e">
        <f>G160*#REF!</f>
        <v>#REF!</v>
      </c>
      <c r="W160" s="50" t="e">
        <f>H160*#REF!</f>
        <v>#REF!</v>
      </c>
      <c r="X160" s="15" t="e">
        <f>I160*#REF!</f>
        <v>#REF!</v>
      </c>
      <c r="Y160" s="50" t="e">
        <f>J160*#REF!</f>
        <v>#REF!</v>
      </c>
      <c r="Z160" s="15" t="e">
        <f>K160*#REF!</f>
        <v>#REF!</v>
      </c>
      <c r="AA160" s="50" t="e">
        <f>L160*#REF!</f>
        <v>#REF!</v>
      </c>
    </row>
    <row r="161" spans="1:27" s="21" customFormat="1" ht="13.5" thickBot="1" x14ac:dyDescent="0.25">
      <c r="A161" s="11" t="e">
        <f>#REF!</f>
        <v>#REF!</v>
      </c>
      <c r="B161" s="11" t="e">
        <f>#REF!</f>
        <v>#REF!</v>
      </c>
      <c r="C161" s="11" t="e">
        <f>#REF!</f>
        <v>#REF!</v>
      </c>
      <c r="D161" s="11" t="e">
        <f>#REF!</f>
        <v>#REF!</v>
      </c>
      <c r="E161" s="12" t="e">
        <f t="shared" si="23"/>
        <v>#REF!</v>
      </c>
      <c r="F161" s="49" t="e">
        <f t="shared" si="24"/>
        <v>#REF!</v>
      </c>
      <c r="G161" s="12" t="e">
        <f t="shared" si="25"/>
        <v>#REF!</v>
      </c>
      <c r="H161" s="49" t="e">
        <f t="shared" si="26"/>
        <v>#REF!</v>
      </c>
      <c r="I161" s="12" t="e">
        <f t="shared" si="34"/>
        <v>#REF!</v>
      </c>
      <c r="J161" s="49" t="e">
        <f t="shared" si="34"/>
        <v>#REF!</v>
      </c>
      <c r="K161" s="12" t="e">
        <f t="shared" si="27"/>
        <v>#REF!</v>
      </c>
      <c r="L161" s="49" t="e">
        <f t="shared" si="28"/>
        <v>#REF!</v>
      </c>
      <c r="M161" s="12" t="e">
        <f t="shared" si="35"/>
        <v>#REF!</v>
      </c>
      <c r="N161" s="49" t="e">
        <f t="shared" si="30"/>
        <v>#REF!</v>
      </c>
      <c r="P161" s="244"/>
      <c r="Q161" s="14" t="e">
        <f t="shared" si="31"/>
        <v>#REF!</v>
      </c>
      <c r="R161" s="25" t="e">
        <f>B161*#REF!</f>
        <v>#REF!</v>
      </c>
      <c r="S161" s="16" t="e">
        <f>C161*#REF!</f>
        <v>#REF!</v>
      </c>
      <c r="T161" s="15" t="e">
        <f>E161*#REF!</f>
        <v>#REF!</v>
      </c>
      <c r="U161" s="50" t="e">
        <f>F161*#REF!</f>
        <v>#REF!</v>
      </c>
      <c r="V161" s="15" t="e">
        <f>G161*#REF!</f>
        <v>#REF!</v>
      </c>
      <c r="W161" s="50" t="e">
        <f>H161*#REF!</f>
        <v>#REF!</v>
      </c>
      <c r="X161" s="15" t="e">
        <f>I161*#REF!</f>
        <v>#REF!</v>
      </c>
      <c r="Y161" s="50" t="e">
        <f>J161*#REF!</f>
        <v>#REF!</v>
      </c>
      <c r="Z161" s="15" t="e">
        <f>K161*#REF!</f>
        <v>#REF!</v>
      </c>
      <c r="AA161" s="50" t="e">
        <f>L161*#REF!</f>
        <v>#REF!</v>
      </c>
    </row>
    <row r="162" spans="1:27" ht="13.5" thickBot="1" x14ac:dyDescent="0.25">
      <c r="A162" s="11" t="e">
        <f>#REF!</f>
        <v>#REF!</v>
      </c>
      <c r="B162" s="11" t="e">
        <f>#REF!</f>
        <v>#REF!</v>
      </c>
      <c r="C162" s="11" t="e">
        <f>#REF!</f>
        <v>#REF!</v>
      </c>
      <c r="D162" s="11" t="e">
        <f>#REF!</f>
        <v>#REF!</v>
      </c>
      <c r="E162" s="12" t="e">
        <f t="shared" si="23"/>
        <v>#REF!</v>
      </c>
      <c r="F162" s="49" t="e">
        <f t="shared" si="24"/>
        <v>#REF!</v>
      </c>
      <c r="G162" s="12" t="e">
        <f t="shared" si="25"/>
        <v>#REF!</v>
      </c>
      <c r="H162" s="49" t="e">
        <f t="shared" si="26"/>
        <v>#REF!</v>
      </c>
      <c r="I162" s="12" t="e">
        <f t="shared" si="34"/>
        <v>#REF!</v>
      </c>
      <c r="J162" s="49" t="e">
        <f t="shared" si="34"/>
        <v>#REF!</v>
      </c>
      <c r="K162" s="12" t="e">
        <f t="shared" si="27"/>
        <v>#REF!</v>
      </c>
      <c r="L162" s="49" t="e">
        <f t="shared" si="28"/>
        <v>#REF!</v>
      </c>
      <c r="M162" s="12" t="e">
        <f t="shared" si="35"/>
        <v>#REF!</v>
      </c>
      <c r="N162" s="49" t="e">
        <f t="shared" si="30"/>
        <v>#REF!</v>
      </c>
      <c r="Q162" s="14" t="e">
        <f t="shared" si="31"/>
        <v>#REF!</v>
      </c>
      <c r="R162" s="25" t="e">
        <f>B162*#REF!</f>
        <v>#REF!</v>
      </c>
      <c r="S162" s="16" t="e">
        <f>C162*#REF!</f>
        <v>#REF!</v>
      </c>
      <c r="T162" s="15" t="e">
        <f>E162*#REF!</f>
        <v>#REF!</v>
      </c>
      <c r="U162" s="50" t="e">
        <f>F162*#REF!</f>
        <v>#REF!</v>
      </c>
      <c r="V162" s="15" t="e">
        <f>G162*#REF!</f>
        <v>#REF!</v>
      </c>
      <c r="W162" s="50" t="e">
        <f>H162*#REF!</f>
        <v>#REF!</v>
      </c>
      <c r="X162" s="15" t="e">
        <f>I162*#REF!</f>
        <v>#REF!</v>
      </c>
      <c r="Y162" s="50" t="e">
        <f>J162*#REF!</f>
        <v>#REF!</v>
      </c>
      <c r="Z162" s="15" t="e">
        <f>K162*#REF!</f>
        <v>#REF!</v>
      </c>
      <c r="AA162" s="50" t="e">
        <f>L162*#REF!</f>
        <v>#REF!</v>
      </c>
    </row>
    <row r="163" spans="1:27" ht="13.5" thickBot="1" x14ac:dyDescent="0.25">
      <c r="A163" s="11" t="e">
        <f>#REF!</f>
        <v>#REF!</v>
      </c>
      <c r="B163" s="11" t="e">
        <f>#REF!</f>
        <v>#REF!</v>
      </c>
      <c r="C163" s="11" t="e">
        <f>#REF!</f>
        <v>#REF!</v>
      </c>
      <c r="D163" s="11" t="e">
        <f>#REF!</f>
        <v>#REF!</v>
      </c>
      <c r="E163" s="12" t="e">
        <f t="shared" si="23"/>
        <v>#REF!</v>
      </c>
      <c r="F163" s="49" t="e">
        <f t="shared" si="24"/>
        <v>#REF!</v>
      </c>
      <c r="G163" s="12" t="e">
        <f t="shared" si="25"/>
        <v>#REF!</v>
      </c>
      <c r="H163" s="49" t="e">
        <f t="shared" si="26"/>
        <v>#REF!</v>
      </c>
      <c r="I163" s="12" t="e">
        <f t="shared" si="34"/>
        <v>#REF!</v>
      </c>
      <c r="J163" s="49" t="e">
        <f t="shared" si="34"/>
        <v>#REF!</v>
      </c>
      <c r="K163" s="12" t="e">
        <f t="shared" si="27"/>
        <v>#REF!</v>
      </c>
      <c r="L163" s="49" t="e">
        <f t="shared" si="28"/>
        <v>#REF!</v>
      </c>
      <c r="M163" s="12" t="e">
        <f t="shared" si="35"/>
        <v>#REF!</v>
      </c>
      <c r="N163" s="49" t="e">
        <f t="shared" si="30"/>
        <v>#REF!</v>
      </c>
      <c r="P163" s="242"/>
      <c r="Q163" s="63" t="e">
        <f t="shared" si="31"/>
        <v>#REF!</v>
      </c>
      <c r="R163" s="31" t="e">
        <f>B163*#REF!</f>
        <v>#REF!</v>
      </c>
      <c r="S163" s="64" t="e">
        <f>C163*#REF!</f>
        <v>#REF!</v>
      </c>
      <c r="T163" s="15" t="e">
        <f>E163*#REF!</f>
        <v>#REF!</v>
      </c>
      <c r="U163" s="50" t="e">
        <f>F163*#REF!</f>
        <v>#REF!</v>
      </c>
      <c r="V163" s="65" t="e">
        <f>G163*#REF!</f>
        <v>#REF!</v>
      </c>
      <c r="W163" s="66" t="e">
        <f>H163*#REF!</f>
        <v>#REF!</v>
      </c>
      <c r="X163" s="65" t="e">
        <f>I163*#REF!</f>
        <v>#REF!</v>
      </c>
      <c r="Y163" s="66" t="e">
        <f>J163*#REF!</f>
        <v>#REF!</v>
      </c>
      <c r="Z163" s="65" t="e">
        <f>K163*#REF!</f>
        <v>#REF!</v>
      </c>
      <c r="AA163" s="66" t="e">
        <f>L163*#REF!</f>
        <v>#REF!</v>
      </c>
    </row>
    <row r="164" spans="1:27" ht="13.5" thickBot="1" x14ac:dyDescent="0.25">
      <c r="A164" s="11" t="e">
        <f>#REF!</f>
        <v>#REF!</v>
      </c>
      <c r="B164" s="11" t="e">
        <f>#REF!</f>
        <v>#REF!</v>
      </c>
      <c r="C164" s="11" t="e">
        <f>#REF!</f>
        <v>#REF!</v>
      </c>
      <c r="D164" s="11" t="e">
        <f>#REF!</f>
        <v>#REF!</v>
      </c>
      <c r="E164" s="12" t="e">
        <f t="shared" si="23"/>
        <v>#REF!</v>
      </c>
      <c r="F164" s="49" t="e">
        <f t="shared" si="24"/>
        <v>#REF!</v>
      </c>
      <c r="G164" s="12"/>
      <c r="H164" s="49"/>
      <c r="I164" s="12"/>
      <c r="J164" s="49"/>
      <c r="K164" s="12"/>
      <c r="L164" s="49"/>
      <c r="M164" s="12"/>
      <c r="N164" s="49" t="e">
        <f t="shared" si="30"/>
        <v>#REF!</v>
      </c>
      <c r="P164" s="260"/>
      <c r="Q164" s="250" t="e">
        <f t="shared" si="31"/>
        <v>#REF!</v>
      </c>
      <c r="R164" s="251"/>
      <c r="S164" s="251"/>
      <c r="T164" s="15"/>
      <c r="U164" s="50"/>
      <c r="V164" s="41"/>
      <c r="W164" s="41"/>
      <c r="X164" s="41"/>
      <c r="Y164" s="41"/>
      <c r="Z164" s="41"/>
      <c r="AA164" s="41"/>
    </row>
    <row r="165" spans="1:27" s="21" customFormat="1" ht="13.5" thickBot="1" x14ac:dyDescent="0.25">
      <c r="A165" s="11" t="e">
        <f>#REF!</f>
        <v>#REF!</v>
      </c>
      <c r="B165" s="11" t="e">
        <f>#REF!</f>
        <v>#REF!</v>
      </c>
      <c r="C165" s="11" t="e">
        <f>#REF!</f>
        <v>#REF!</v>
      </c>
      <c r="D165" s="11" t="e">
        <f>#REF!</f>
        <v>#REF!</v>
      </c>
      <c r="E165" s="12" t="e">
        <f t="shared" si="23"/>
        <v>#REF!</v>
      </c>
      <c r="F165" s="49" t="e">
        <f t="shared" si="24"/>
        <v>#REF!</v>
      </c>
      <c r="G165" s="12" t="e">
        <f t="shared" si="25"/>
        <v>#REF!</v>
      </c>
      <c r="H165" s="49" t="e">
        <f t="shared" si="26"/>
        <v>#REF!</v>
      </c>
      <c r="I165" s="12" t="e">
        <f t="shared" ref="I165:J182" si="36">B165+($D165*$J$1)</f>
        <v>#REF!</v>
      </c>
      <c r="J165" s="49" t="e">
        <f t="shared" si="36"/>
        <v>#REF!</v>
      </c>
      <c r="K165" s="12" t="e">
        <f t="shared" si="27"/>
        <v>#REF!</v>
      </c>
      <c r="L165" s="49" t="e">
        <f t="shared" si="28"/>
        <v>#REF!</v>
      </c>
      <c r="M165" s="12" t="e">
        <f t="shared" ref="M165:M182" si="37">$B165+($D165*$N$1)</f>
        <v>#REF!</v>
      </c>
      <c r="N165" s="49" t="e">
        <f t="shared" si="30"/>
        <v>#REF!</v>
      </c>
      <c r="P165" s="246"/>
      <c r="Q165" s="14" t="e">
        <f t="shared" si="31"/>
        <v>#REF!</v>
      </c>
      <c r="R165" s="32" t="e">
        <f>B165*#REF!</f>
        <v>#REF!</v>
      </c>
      <c r="S165" s="62" t="e">
        <f>C165*#REF!</f>
        <v>#REF!</v>
      </c>
      <c r="T165" s="15" t="e">
        <f>E165*#REF!</f>
        <v>#REF!</v>
      </c>
      <c r="U165" s="50" t="e">
        <f>F165*#REF!</f>
        <v>#REF!</v>
      </c>
      <c r="V165" s="15" t="e">
        <f>G165*#REF!</f>
        <v>#REF!</v>
      </c>
      <c r="W165" s="50" t="e">
        <f>H165*#REF!</f>
        <v>#REF!</v>
      </c>
      <c r="X165" s="15" t="e">
        <f>I165*#REF!</f>
        <v>#REF!</v>
      </c>
      <c r="Y165" s="50" t="e">
        <f>J165*#REF!</f>
        <v>#REF!</v>
      </c>
      <c r="Z165" s="15" t="e">
        <f>K165*#REF!</f>
        <v>#REF!</v>
      </c>
      <c r="AA165" s="50" t="e">
        <f>L165*#REF!</f>
        <v>#REF!</v>
      </c>
    </row>
    <row r="166" spans="1:27" s="21" customFormat="1" ht="13.5" thickBot="1" x14ac:dyDescent="0.25">
      <c r="A166" s="11" t="e">
        <f>#REF!</f>
        <v>#REF!</v>
      </c>
      <c r="B166" s="11" t="e">
        <f>#REF!</f>
        <v>#REF!</v>
      </c>
      <c r="C166" s="11" t="e">
        <f>#REF!</f>
        <v>#REF!</v>
      </c>
      <c r="D166" s="11" t="e">
        <f>#REF!</f>
        <v>#REF!</v>
      </c>
      <c r="E166" s="12" t="e">
        <f t="shared" si="23"/>
        <v>#REF!</v>
      </c>
      <c r="F166" s="49" t="e">
        <f t="shared" si="24"/>
        <v>#REF!</v>
      </c>
      <c r="G166" s="12" t="e">
        <f t="shared" si="25"/>
        <v>#REF!</v>
      </c>
      <c r="H166" s="49" t="e">
        <f t="shared" si="26"/>
        <v>#REF!</v>
      </c>
      <c r="I166" s="12" t="e">
        <f t="shared" si="36"/>
        <v>#REF!</v>
      </c>
      <c r="J166" s="49" t="e">
        <f t="shared" si="36"/>
        <v>#REF!</v>
      </c>
      <c r="K166" s="12" t="e">
        <f t="shared" si="27"/>
        <v>#REF!</v>
      </c>
      <c r="L166" s="49" t="e">
        <f t="shared" si="28"/>
        <v>#REF!</v>
      </c>
      <c r="M166" s="12" t="e">
        <f t="shared" si="37"/>
        <v>#REF!</v>
      </c>
      <c r="N166" s="49" t="e">
        <f t="shared" si="30"/>
        <v>#REF!</v>
      </c>
      <c r="P166" s="244"/>
      <c r="Q166" s="14" t="e">
        <f t="shared" si="31"/>
        <v>#REF!</v>
      </c>
      <c r="R166" s="28" t="e">
        <f>B166*#REF!</f>
        <v>#REF!</v>
      </c>
      <c r="S166" s="16" t="e">
        <f>C166*#REF!</f>
        <v>#REF!</v>
      </c>
      <c r="T166" s="15" t="e">
        <f>E166*#REF!</f>
        <v>#REF!</v>
      </c>
      <c r="U166" s="50" t="e">
        <f>F166*#REF!</f>
        <v>#REF!</v>
      </c>
      <c r="V166" s="15" t="e">
        <f>G166*#REF!</f>
        <v>#REF!</v>
      </c>
      <c r="W166" s="50" t="e">
        <f>H166*#REF!</f>
        <v>#REF!</v>
      </c>
      <c r="X166" s="15" t="e">
        <f>I166*#REF!</f>
        <v>#REF!</v>
      </c>
      <c r="Y166" s="50" t="e">
        <f>J166*#REF!</f>
        <v>#REF!</v>
      </c>
      <c r="Z166" s="15" t="e">
        <f>K166*#REF!</f>
        <v>#REF!</v>
      </c>
      <c r="AA166" s="50" t="e">
        <f>L166*#REF!</f>
        <v>#REF!</v>
      </c>
    </row>
    <row r="167" spans="1:27" s="21" customFormat="1" ht="13.5" thickBot="1" x14ac:dyDescent="0.25">
      <c r="A167" s="11" t="e">
        <f>#REF!</f>
        <v>#REF!</v>
      </c>
      <c r="B167" s="11" t="e">
        <f>#REF!</f>
        <v>#REF!</v>
      </c>
      <c r="C167" s="11" t="e">
        <f>#REF!</f>
        <v>#REF!</v>
      </c>
      <c r="D167" s="11" t="e">
        <f>#REF!</f>
        <v>#REF!</v>
      </c>
      <c r="E167" s="12" t="e">
        <f t="shared" si="23"/>
        <v>#REF!</v>
      </c>
      <c r="F167" s="49" t="e">
        <f t="shared" si="24"/>
        <v>#REF!</v>
      </c>
      <c r="G167" s="12" t="e">
        <f t="shared" si="25"/>
        <v>#REF!</v>
      </c>
      <c r="H167" s="49" t="e">
        <f t="shared" si="26"/>
        <v>#REF!</v>
      </c>
      <c r="I167" s="12" t="e">
        <f t="shared" si="36"/>
        <v>#REF!</v>
      </c>
      <c r="J167" s="49" t="e">
        <f t="shared" si="36"/>
        <v>#REF!</v>
      </c>
      <c r="K167" s="12" t="e">
        <f t="shared" si="27"/>
        <v>#REF!</v>
      </c>
      <c r="L167" s="49" t="e">
        <f t="shared" si="28"/>
        <v>#REF!</v>
      </c>
      <c r="M167" s="12" t="e">
        <f t="shared" si="37"/>
        <v>#REF!</v>
      </c>
      <c r="N167" s="49" t="e">
        <f t="shared" si="30"/>
        <v>#REF!</v>
      </c>
      <c r="P167" s="244"/>
      <c r="Q167" s="14" t="e">
        <f t="shared" si="31"/>
        <v>#REF!</v>
      </c>
      <c r="R167" s="28" t="e">
        <f>B167*#REF!</f>
        <v>#REF!</v>
      </c>
      <c r="S167" s="16" t="e">
        <f>C167*#REF!</f>
        <v>#REF!</v>
      </c>
      <c r="T167" s="15" t="e">
        <f>E167*#REF!</f>
        <v>#REF!</v>
      </c>
      <c r="U167" s="50" t="e">
        <f>F167*#REF!</f>
        <v>#REF!</v>
      </c>
      <c r="V167" s="15" t="e">
        <f>G167*#REF!</f>
        <v>#REF!</v>
      </c>
      <c r="W167" s="50" t="e">
        <f>H167*#REF!</f>
        <v>#REF!</v>
      </c>
      <c r="X167" s="15" t="e">
        <f>I167*#REF!</f>
        <v>#REF!</v>
      </c>
      <c r="Y167" s="50" t="e">
        <f>J167*#REF!</f>
        <v>#REF!</v>
      </c>
      <c r="Z167" s="15" t="e">
        <f>K167*#REF!</f>
        <v>#REF!</v>
      </c>
      <c r="AA167" s="50" t="e">
        <f>L167*#REF!</f>
        <v>#REF!</v>
      </c>
    </row>
    <row r="168" spans="1:27" s="21" customFormat="1" ht="13.5" thickBot="1" x14ac:dyDescent="0.25">
      <c r="A168" s="11" t="e">
        <f>#REF!</f>
        <v>#REF!</v>
      </c>
      <c r="B168" s="11" t="e">
        <f>#REF!</f>
        <v>#REF!</v>
      </c>
      <c r="C168" s="11" t="e">
        <f>#REF!</f>
        <v>#REF!</v>
      </c>
      <c r="D168" s="11" t="e">
        <f>#REF!</f>
        <v>#REF!</v>
      </c>
      <c r="E168" s="12" t="e">
        <f t="shared" si="23"/>
        <v>#REF!</v>
      </c>
      <c r="F168" s="49" t="e">
        <f t="shared" si="24"/>
        <v>#REF!</v>
      </c>
      <c r="G168" s="12" t="e">
        <f t="shared" si="25"/>
        <v>#REF!</v>
      </c>
      <c r="H168" s="49" t="e">
        <f t="shared" si="26"/>
        <v>#REF!</v>
      </c>
      <c r="I168" s="12" t="e">
        <f t="shared" si="36"/>
        <v>#REF!</v>
      </c>
      <c r="J168" s="49" t="e">
        <f t="shared" si="36"/>
        <v>#REF!</v>
      </c>
      <c r="K168" s="12" t="e">
        <f t="shared" si="27"/>
        <v>#REF!</v>
      </c>
      <c r="L168" s="49" t="e">
        <f t="shared" si="28"/>
        <v>#REF!</v>
      </c>
      <c r="M168" s="12" t="e">
        <f t="shared" si="37"/>
        <v>#REF!</v>
      </c>
      <c r="N168" s="49" t="e">
        <f t="shared" si="30"/>
        <v>#REF!</v>
      </c>
      <c r="P168" s="244"/>
      <c r="Q168" s="14" t="e">
        <f t="shared" si="31"/>
        <v>#REF!</v>
      </c>
      <c r="R168" s="25" t="e">
        <f>B168*#REF!</f>
        <v>#REF!</v>
      </c>
      <c r="S168" s="16" t="e">
        <f>C168*#REF!</f>
        <v>#REF!</v>
      </c>
      <c r="T168" s="15" t="e">
        <f>E168*#REF!</f>
        <v>#REF!</v>
      </c>
      <c r="U168" s="50" t="e">
        <f>F168*#REF!</f>
        <v>#REF!</v>
      </c>
      <c r="V168" s="15" t="e">
        <f>G168*#REF!</f>
        <v>#REF!</v>
      </c>
      <c r="W168" s="50" t="e">
        <f>H168*#REF!</f>
        <v>#REF!</v>
      </c>
      <c r="X168" s="15" t="e">
        <f>I168*#REF!</f>
        <v>#REF!</v>
      </c>
      <c r="Y168" s="50" t="e">
        <f>J168*#REF!</f>
        <v>#REF!</v>
      </c>
      <c r="Z168" s="15" t="e">
        <f>K168*#REF!</f>
        <v>#REF!</v>
      </c>
      <c r="AA168" s="50" t="e">
        <f>L168*#REF!</f>
        <v>#REF!</v>
      </c>
    </row>
    <row r="169" spans="1:27" s="21" customFormat="1" ht="13.5" thickBot="1" x14ac:dyDescent="0.25">
      <c r="A169" s="11" t="e">
        <f>#REF!</f>
        <v>#REF!</v>
      </c>
      <c r="B169" s="11" t="e">
        <f>#REF!</f>
        <v>#REF!</v>
      </c>
      <c r="C169" s="11" t="e">
        <f>#REF!</f>
        <v>#REF!</v>
      </c>
      <c r="D169" s="11" t="e">
        <f>#REF!</f>
        <v>#REF!</v>
      </c>
      <c r="E169" s="12" t="e">
        <f t="shared" si="23"/>
        <v>#REF!</v>
      </c>
      <c r="F169" s="49" t="e">
        <f t="shared" si="24"/>
        <v>#REF!</v>
      </c>
      <c r="G169" s="12" t="e">
        <f t="shared" si="25"/>
        <v>#REF!</v>
      </c>
      <c r="H169" s="49" t="e">
        <f t="shared" si="26"/>
        <v>#REF!</v>
      </c>
      <c r="I169" s="12" t="e">
        <f t="shared" si="36"/>
        <v>#REF!</v>
      </c>
      <c r="J169" s="49" t="e">
        <f t="shared" si="36"/>
        <v>#REF!</v>
      </c>
      <c r="K169" s="12" t="e">
        <f t="shared" si="27"/>
        <v>#REF!</v>
      </c>
      <c r="L169" s="49" t="e">
        <f t="shared" si="28"/>
        <v>#REF!</v>
      </c>
      <c r="M169" s="12" t="e">
        <f t="shared" si="37"/>
        <v>#REF!</v>
      </c>
      <c r="N169" s="49" t="e">
        <f t="shared" si="30"/>
        <v>#REF!</v>
      </c>
      <c r="P169" s="249"/>
      <c r="Q169" s="63" t="e">
        <f t="shared" si="31"/>
        <v>#REF!</v>
      </c>
      <c r="R169" s="31" t="e">
        <f>B169*#REF!</f>
        <v>#REF!</v>
      </c>
      <c r="S169" s="64" t="e">
        <f>C169*#REF!</f>
        <v>#REF!</v>
      </c>
      <c r="T169" s="15" t="e">
        <f>E169*#REF!</f>
        <v>#REF!</v>
      </c>
      <c r="U169" s="50" t="e">
        <f>F169*#REF!</f>
        <v>#REF!</v>
      </c>
      <c r="V169" s="65" t="e">
        <f>G169*#REF!</f>
        <v>#REF!</v>
      </c>
      <c r="W169" s="66" t="e">
        <f>H169*#REF!</f>
        <v>#REF!</v>
      </c>
      <c r="X169" s="65" t="e">
        <f>I169*#REF!</f>
        <v>#REF!</v>
      </c>
      <c r="Y169" s="66" t="e">
        <f>J169*#REF!</f>
        <v>#REF!</v>
      </c>
      <c r="Z169" s="65" t="e">
        <f>K169*#REF!</f>
        <v>#REF!</v>
      </c>
      <c r="AA169" s="66" t="e">
        <f>L169*#REF!</f>
        <v>#REF!</v>
      </c>
    </row>
    <row r="170" spans="1:27" s="21" customFormat="1" ht="13.5" thickBot="1" x14ac:dyDescent="0.25">
      <c r="A170" s="11" t="e">
        <f>#REF!</f>
        <v>#REF!</v>
      </c>
      <c r="B170" s="11" t="e">
        <f>#REF!</f>
        <v>#REF!</v>
      </c>
      <c r="C170" s="11" t="e">
        <f>#REF!</f>
        <v>#REF!</v>
      </c>
      <c r="D170" s="11" t="e">
        <f>#REF!</f>
        <v>#REF!</v>
      </c>
      <c r="E170" s="12" t="e">
        <f t="shared" si="23"/>
        <v>#REF!</v>
      </c>
      <c r="F170" s="49" t="e">
        <f t="shared" si="24"/>
        <v>#REF!</v>
      </c>
      <c r="G170" s="12" t="e">
        <f t="shared" si="25"/>
        <v>#REF!</v>
      </c>
      <c r="H170" s="49" t="e">
        <f t="shared" si="26"/>
        <v>#REF!</v>
      </c>
      <c r="I170" s="12" t="e">
        <f t="shared" si="36"/>
        <v>#REF!</v>
      </c>
      <c r="J170" s="49" t="e">
        <f t="shared" si="36"/>
        <v>#REF!</v>
      </c>
      <c r="K170" s="12" t="e">
        <f t="shared" si="27"/>
        <v>#REF!</v>
      </c>
      <c r="L170" s="49" t="e">
        <f t="shared" si="28"/>
        <v>#REF!</v>
      </c>
      <c r="M170" s="12" t="e">
        <f t="shared" si="37"/>
        <v>#REF!</v>
      </c>
      <c r="N170" s="49" t="e">
        <f t="shared" si="30"/>
        <v>#REF!</v>
      </c>
      <c r="P170" s="246"/>
      <c r="Q170" s="14" t="e">
        <f t="shared" si="31"/>
        <v>#REF!</v>
      </c>
      <c r="R170" s="32" t="e">
        <f>B170*#REF!</f>
        <v>#REF!</v>
      </c>
      <c r="S170" s="62" t="e">
        <f>C170*#REF!</f>
        <v>#REF!</v>
      </c>
      <c r="T170" s="15" t="e">
        <f>E170*#REF!</f>
        <v>#REF!</v>
      </c>
      <c r="U170" s="50" t="e">
        <f>F170*#REF!</f>
        <v>#REF!</v>
      </c>
      <c r="V170" s="15" t="e">
        <f>G170*#REF!</f>
        <v>#REF!</v>
      </c>
      <c r="W170" s="50" t="e">
        <f>H170*#REF!</f>
        <v>#REF!</v>
      </c>
      <c r="X170" s="15" t="e">
        <f>I170*#REF!</f>
        <v>#REF!</v>
      </c>
      <c r="Y170" s="50" t="e">
        <f>J170*#REF!</f>
        <v>#REF!</v>
      </c>
      <c r="Z170" s="15" t="e">
        <f>K170*#REF!</f>
        <v>#REF!</v>
      </c>
      <c r="AA170" s="50" t="e">
        <f>L170*#REF!</f>
        <v>#REF!</v>
      </c>
    </row>
    <row r="171" spans="1:27" s="21" customFormat="1" ht="13.5" thickBot="1" x14ac:dyDescent="0.25">
      <c r="A171" s="11" t="e">
        <f>#REF!</f>
        <v>#REF!</v>
      </c>
      <c r="B171" s="11" t="e">
        <f>#REF!</f>
        <v>#REF!</v>
      </c>
      <c r="C171" s="11" t="e">
        <f>#REF!</f>
        <v>#REF!</v>
      </c>
      <c r="D171" s="11" t="e">
        <f>#REF!</f>
        <v>#REF!</v>
      </c>
      <c r="E171" s="12" t="e">
        <f t="shared" si="23"/>
        <v>#REF!</v>
      </c>
      <c r="F171" s="49" t="e">
        <f t="shared" si="24"/>
        <v>#REF!</v>
      </c>
      <c r="G171" s="12" t="e">
        <f t="shared" si="25"/>
        <v>#REF!</v>
      </c>
      <c r="H171" s="49" t="e">
        <f t="shared" si="26"/>
        <v>#REF!</v>
      </c>
      <c r="I171" s="12" t="e">
        <f t="shared" si="36"/>
        <v>#REF!</v>
      </c>
      <c r="J171" s="49" t="e">
        <f t="shared" si="36"/>
        <v>#REF!</v>
      </c>
      <c r="K171" s="12" t="e">
        <f t="shared" si="27"/>
        <v>#REF!</v>
      </c>
      <c r="L171" s="49" t="e">
        <f t="shared" si="28"/>
        <v>#REF!</v>
      </c>
      <c r="M171" s="12" t="e">
        <f t="shared" si="37"/>
        <v>#REF!</v>
      </c>
      <c r="N171" s="49" t="e">
        <f t="shared" si="30"/>
        <v>#REF!</v>
      </c>
      <c r="P171" s="244"/>
      <c r="Q171" s="14" t="e">
        <f t="shared" si="31"/>
        <v>#REF!</v>
      </c>
      <c r="R171" s="31" t="e">
        <f>B171*#REF!</f>
        <v>#REF!</v>
      </c>
      <c r="S171" s="16" t="e">
        <f>C171*#REF!</f>
        <v>#REF!</v>
      </c>
      <c r="T171" s="15" t="e">
        <f>E171*#REF!</f>
        <v>#REF!</v>
      </c>
      <c r="U171" s="50" t="e">
        <f>F171*#REF!</f>
        <v>#REF!</v>
      </c>
      <c r="V171" s="15" t="e">
        <f>G171*#REF!</f>
        <v>#REF!</v>
      </c>
      <c r="W171" s="50" t="e">
        <f>H171*#REF!</f>
        <v>#REF!</v>
      </c>
      <c r="X171" s="15" t="e">
        <f>I171*#REF!</f>
        <v>#REF!</v>
      </c>
      <c r="Y171" s="50" t="e">
        <f>J171*#REF!</f>
        <v>#REF!</v>
      </c>
      <c r="Z171" s="15" t="e">
        <f>K171*#REF!</f>
        <v>#REF!</v>
      </c>
      <c r="AA171" s="50" t="e">
        <f>L171*#REF!</f>
        <v>#REF!</v>
      </c>
    </row>
    <row r="172" spans="1:27" s="21" customFormat="1" ht="13.5" thickBot="1" x14ac:dyDescent="0.25">
      <c r="A172" s="11" t="e">
        <f>#REF!</f>
        <v>#REF!</v>
      </c>
      <c r="B172" s="11" t="e">
        <f>#REF!</f>
        <v>#REF!</v>
      </c>
      <c r="C172" s="11" t="e">
        <f>#REF!</f>
        <v>#REF!</v>
      </c>
      <c r="D172" s="11" t="e">
        <f>#REF!</f>
        <v>#REF!</v>
      </c>
      <c r="E172" s="12" t="e">
        <f t="shared" si="23"/>
        <v>#REF!</v>
      </c>
      <c r="F172" s="49" t="e">
        <f t="shared" si="24"/>
        <v>#REF!</v>
      </c>
      <c r="G172" s="12" t="e">
        <f t="shared" si="25"/>
        <v>#REF!</v>
      </c>
      <c r="H172" s="49" t="e">
        <f t="shared" si="26"/>
        <v>#REF!</v>
      </c>
      <c r="I172" s="12" t="e">
        <f t="shared" si="36"/>
        <v>#REF!</v>
      </c>
      <c r="J172" s="49" t="e">
        <f t="shared" si="36"/>
        <v>#REF!</v>
      </c>
      <c r="K172" s="12" t="e">
        <f t="shared" si="27"/>
        <v>#REF!</v>
      </c>
      <c r="L172" s="49" t="e">
        <f t="shared" si="28"/>
        <v>#REF!</v>
      </c>
      <c r="M172" s="12" t="e">
        <f t="shared" si="37"/>
        <v>#REF!</v>
      </c>
      <c r="N172" s="49" t="e">
        <f t="shared" si="30"/>
        <v>#REF!</v>
      </c>
      <c r="P172" s="244"/>
      <c r="Q172" s="14" t="e">
        <f t="shared" si="31"/>
        <v>#REF!</v>
      </c>
      <c r="R172" s="28" t="e">
        <f>B172*#REF!</f>
        <v>#REF!</v>
      </c>
      <c r="S172" s="16" t="e">
        <f>C172*#REF!</f>
        <v>#REF!</v>
      </c>
      <c r="T172" s="15" t="e">
        <f>E172*#REF!</f>
        <v>#REF!</v>
      </c>
      <c r="U172" s="50" t="e">
        <f>F172*#REF!</f>
        <v>#REF!</v>
      </c>
      <c r="V172" s="15" t="e">
        <f>G172*#REF!</f>
        <v>#REF!</v>
      </c>
      <c r="W172" s="50" t="e">
        <f>H172*#REF!</f>
        <v>#REF!</v>
      </c>
      <c r="X172" s="15" t="e">
        <f>I172*#REF!</f>
        <v>#REF!</v>
      </c>
      <c r="Y172" s="50" t="e">
        <f>J172*#REF!</f>
        <v>#REF!</v>
      </c>
      <c r="Z172" s="15" t="e">
        <f>K172*#REF!</f>
        <v>#REF!</v>
      </c>
      <c r="AA172" s="50" t="e">
        <f>L172*#REF!</f>
        <v>#REF!</v>
      </c>
    </row>
    <row r="173" spans="1:27" s="21" customFormat="1" ht="13.5" thickBot="1" x14ac:dyDescent="0.25">
      <c r="A173" s="11" t="e">
        <f>#REF!</f>
        <v>#REF!</v>
      </c>
      <c r="B173" s="11" t="e">
        <f>#REF!</f>
        <v>#REF!</v>
      </c>
      <c r="C173" s="11" t="e">
        <f>#REF!</f>
        <v>#REF!</v>
      </c>
      <c r="D173" s="11" t="e">
        <f>#REF!</f>
        <v>#REF!</v>
      </c>
      <c r="E173" s="12" t="e">
        <f t="shared" si="23"/>
        <v>#REF!</v>
      </c>
      <c r="F173" s="49" t="e">
        <f t="shared" si="24"/>
        <v>#REF!</v>
      </c>
      <c r="G173" s="12" t="e">
        <f t="shared" si="25"/>
        <v>#REF!</v>
      </c>
      <c r="H173" s="49" t="e">
        <f t="shared" si="26"/>
        <v>#REF!</v>
      </c>
      <c r="I173" s="12" t="e">
        <f t="shared" si="36"/>
        <v>#REF!</v>
      </c>
      <c r="J173" s="49" t="e">
        <f t="shared" si="36"/>
        <v>#REF!</v>
      </c>
      <c r="K173" s="12" t="e">
        <f t="shared" si="27"/>
        <v>#REF!</v>
      </c>
      <c r="L173" s="49" t="e">
        <f t="shared" si="28"/>
        <v>#REF!</v>
      </c>
      <c r="M173" s="12" t="e">
        <f t="shared" si="37"/>
        <v>#REF!</v>
      </c>
      <c r="N173" s="49" t="e">
        <f t="shared" si="30"/>
        <v>#REF!</v>
      </c>
      <c r="P173" s="244"/>
      <c r="Q173" s="14" t="e">
        <f t="shared" si="31"/>
        <v>#REF!</v>
      </c>
      <c r="R173" s="28" t="e">
        <f>B173*#REF!</f>
        <v>#REF!</v>
      </c>
      <c r="S173" s="16" t="e">
        <f>C173*#REF!</f>
        <v>#REF!</v>
      </c>
      <c r="T173" s="15" t="e">
        <f>E173*#REF!</f>
        <v>#REF!</v>
      </c>
      <c r="U173" s="50" t="e">
        <f>F173*#REF!</f>
        <v>#REF!</v>
      </c>
      <c r="V173" s="15" t="e">
        <f>G173*#REF!</f>
        <v>#REF!</v>
      </c>
      <c r="W173" s="50" t="e">
        <f>H173*#REF!</f>
        <v>#REF!</v>
      </c>
      <c r="X173" s="15" t="e">
        <f>I173*#REF!</f>
        <v>#REF!</v>
      </c>
      <c r="Y173" s="50" t="e">
        <f>J173*#REF!</f>
        <v>#REF!</v>
      </c>
      <c r="Z173" s="15" t="e">
        <f>K173*#REF!</f>
        <v>#REF!</v>
      </c>
      <c r="AA173" s="50" t="e">
        <f>L173*#REF!</f>
        <v>#REF!</v>
      </c>
    </row>
    <row r="174" spans="1:27" s="21" customFormat="1" ht="13.5" thickBot="1" x14ac:dyDescent="0.25">
      <c r="A174" s="11" t="e">
        <f>#REF!</f>
        <v>#REF!</v>
      </c>
      <c r="B174" s="11" t="e">
        <f>#REF!</f>
        <v>#REF!</v>
      </c>
      <c r="C174" s="11" t="e">
        <f>#REF!</f>
        <v>#REF!</v>
      </c>
      <c r="D174" s="11" t="e">
        <f>#REF!</f>
        <v>#REF!</v>
      </c>
      <c r="E174" s="12" t="e">
        <f t="shared" si="23"/>
        <v>#REF!</v>
      </c>
      <c r="F174" s="49" t="e">
        <f t="shared" si="24"/>
        <v>#REF!</v>
      </c>
      <c r="G174" s="12" t="e">
        <f t="shared" si="25"/>
        <v>#REF!</v>
      </c>
      <c r="H174" s="49" t="e">
        <f t="shared" si="26"/>
        <v>#REF!</v>
      </c>
      <c r="I174" s="12" t="e">
        <f t="shared" si="36"/>
        <v>#REF!</v>
      </c>
      <c r="J174" s="49" t="e">
        <f t="shared" si="36"/>
        <v>#REF!</v>
      </c>
      <c r="K174" s="12" t="e">
        <f t="shared" si="27"/>
        <v>#REF!</v>
      </c>
      <c r="L174" s="49" t="e">
        <f t="shared" si="28"/>
        <v>#REF!</v>
      </c>
      <c r="M174" s="12" t="e">
        <f t="shared" si="37"/>
        <v>#REF!</v>
      </c>
      <c r="N174" s="49" t="e">
        <f t="shared" si="30"/>
        <v>#REF!</v>
      </c>
      <c r="P174" s="244"/>
      <c r="Q174" s="14" t="e">
        <f t="shared" si="31"/>
        <v>#REF!</v>
      </c>
      <c r="R174" s="28" t="e">
        <f>B174*#REF!</f>
        <v>#REF!</v>
      </c>
      <c r="S174" s="16" t="e">
        <f>C174*#REF!</f>
        <v>#REF!</v>
      </c>
      <c r="T174" s="15" t="e">
        <f>E174*#REF!</f>
        <v>#REF!</v>
      </c>
      <c r="U174" s="50" t="e">
        <f>F174*#REF!</f>
        <v>#REF!</v>
      </c>
      <c r="V174" s="15" t="e">
        <f>G174*#REF!</f>
        <v>#REF!</v>
      </c>
      <c r="W174" s="50" t="e">
        <f>H174*#REF!</f>
        <v>#REF!</v>
      </c>
      <c r="X174" s="15" t="e">
        <f>I174*#REF!</f>
        <v>#REF!</v>
      </c>
      <c r="Y174" s="50" t="e">
        <f>J174*#REF!</f>
        <v>#REF!</v>
      </c>
      <c r="Z174" s="15" t="e">
        <f>K174*#REF!</f>
        <v>#REF!</v>
      </c>
      <c r="AA174" s="50" t="e">
        <f>L174*#REF!</f>
        <v>#REF!</v>
      </c>
    </row>
    <row r="175" spans="1:27" s="21" customFormat="1" ht="13.5" thickBot="1" x14ac:dyDescent="0.25">
      <c r="A175" s="11" t="e">
        <f>#REF!</f>
        <v>#REF!</v>
      </c>
      <c r="B175" s="11" t="e">
        <f>#REF!</f>
        <v>#REF!</v>
      </c>
      <c r="C175" s="11" t="e">
        <f>#REF!</f>
        <v>#REF!</v>
      </c>
      <c r="D175" s="11" t="e">
        <f>#REF!</f>
        <v>#REF!</v>
      </c>
      <c r="E175" s="12" t="e">
        <f t="shared" si="23"/>
        <v>#REF!</v>
      </c>
      <c r="F175" s="49" t="e">
        <f t="shared" si="24"/>
        <v>#REF!</v>
      </c>
      <c r="G175" s="12" t="e">
        <f t="shared" si="25"/>
        <v>#REF!</v>
      </c>
      <c r="H175" s="49" t="e">
        <f t="shared" si="26"/>
        <v>#REF!</v>
      </c>
      <c r="I175" s="12" t="e">
        <f t="shared" si="36"/>
        <v>#REF!</v>
      </c>
      <c r="J175" s="49" t="e">
        <f t="shared" si="36"/>
        <v>#REF!</v>
      </c>
      <c r="K175" s="12" t="e">
        <f t="shared" si="27"/>
        <v>#REF!</v>
      </c>
      <c r="L175" s="49" t="e">
        <f t="shared" si="28"/>
        <v>#REF!</v>
      </c>
      <c r="M175" s="12" t="e">
        <f t="shared" si="37"/>
        <v>#REF!</v>
      </c>
      <c r="N175" s="49" t="e">
        <f t="shared" si="30"/>
        <v>#REF!</v>
      </c>
      <c r="P175" s="244"/>
      <c r="Q175" s="14" t="e">
        <f t="shared" si="31"/>
        <v>#REF!</v>
      </c>
      <c r="R175" s="28" t="e">
        <f>B175*#REF!</f>
        <v>#REF!</v>
      </c>
      <c r="S175" s="16" t="e">
        <f>C175*#REF!</f>
        <v>#REF!</v>
      </c>
      <c r="T175" s="15" t="e">
        <f>E175*#REF!</f>
        <v>#REF!</v>
      </c>
      <c r="U175" s="50" t="e">
        <f>F175*#REF!</f>
        <v>#REF!</v>
      </c>
      <c r="V175" s="15" t="e">
        <f>G175*#REF!</f>
        <v>#REF!</v>
      </c>
      <c r="W175" s="50" t="e">
        <f>H175*#REF!</f>
        <v>#REF!</v>
      </c>
      <c r="X175" s="15" t="e">
        <f>I175*#REF!</f>
        <v>#REF!</v>
      </c>
      <c r="Y175" s="50" t="e">
        <f>J175*#REF!</f>
        <v>#REF!</v>
      </c>
      <c r="Z175" s="15" t="e">
        <f>K175*#REF!</f>
        <v>#REF!</v>
      </c>
      <c r="AA175" s="50" t="e">
        <f>L175*#REF!</f>
        <v>#REF!</v>
      </c>
    </row>
    <row r="176" spans="1:27" s="21" customFormat="1" ht="13.5" thickBot="1" x14ac:dyDescent="0.25">
      <c r="A176" s="11" t="e">
        <f>#REF!</f>
        <v>#REF!</v>
      </c>
      <c r="B176" s="11" t="e">
        <f>#REF!</f>
        <v>#REF!</v>
      </c>
      <c r="C176" s="11" t="e">
        <f>#REF!</f>
        <v>#REF!</v>
      </c>
      <c r="D176" s="11" t="e">
        <f>#REF!</f>
        <v>#REF!</v>
      </c>
      <c r="E176" s="12" t="e">
        <f t="shared" si="23"/>
        <v>#REF!</v>
      </c>
      <c r="F176" s="49" t="e">
        <f t="shared" si="24"/>
        <v>#REF!</v>
      </c>
      <c r="G176" s="12" t="e">
        <f t="shared" si="25"/>
        <v>#REF!</v>
      </c>
      <c r="H176" s="49" t="e">
        <f t="shared" si="26"/>
        <v>#REF!</v>
      </c>
      <c r="I176" s="12" t="e">
        <f t="shared" si="36"/>
        <v>#REF!</v>
      </c>
      <c r="J176" s="49" t="e">
        <f t="shared" si="36"/>
        <v>#REF!</v>
      </c>
      <c r="K176" s="12" t="e">
        <f t="shared" si="27"/>
        <v>#REF!</v>
      </c>
      <c r="L176" s="49" t="e">
        <f t="shared" si="28"/>
        <v>#REF!</v>
      </c>
      <c r="M176" s="12" t="e">
        <f t="shared" si="37"/>
        <v>#REF!</v>
      </c>
      <c r="N176" s="49" t="e">
        <f t="shared" si="30"/>
        <v>#REF!</v>
      </c>
      <c r="P176" s="244"/>
      <c r="Q176" s="14" t="e">
        <f t="shared" si="31"/>
        <v>#REF!</v>
      </c>
      <c r="R176" s="25" t="e">
        <f>B176*#REF!</f>
        <v>#REF!</v>
      </c>
      <c r="S176" s="16" t="e">
        <f>C176*#REF!</f>
        <v>#REF!</v>
      </c>
      <c r="T176" s="15" t="e">
        <f>E176*#REF!</f>
        <v>#REF!</v>
      </c>
      <c r="U176" s="50" t="e">
        <f>F176*#REF!</f>
        <v>#REF!</v>
      </c>
      <c r="V176" s="15" t="e">
        <f>G176*#REF!</f>
        <v>#REF!</v>
      </c>
      <c r="W176" s="50" t="e">
        <f>H176*#REF!</f>
        <v>#REF!</v>
      </c>
      <c r="X176" s="15" t="e">
        <f>I176*#REF!</f>
        <v>#REF!</v>
      </c>
      <c r="Y176" s="50" t="e">
        <f>J176*#REF!</f>
        <v>#REF!</v>
      </c>
      <c r="Z176" s="15" t="e">
        <f>K176*#REF!</f>
        <v>#REF!</v>
      </c>
      <c r="AA176" s="50" t="e">
        <f>L176*#REF!</f>
        <v>#REF!</v>
      </c>
    </row>
    <row r="177" spans="1:27" s="21" customFormat="1" ht="13.5" thickBot="1" x14ac:dyDescent="0.25">
      <c r="A177" s="11" t="e">
        <f>#REF!</f>
        <v>#REF!</v>
      </c>
      <c r="B177" s="11" t="e">
        <f>#REF!</f>
        <v>#REF!</v>
      </c>
      <c r="C177" s="11" t="e">
        <f>#REF!</f>
        <v>#REF!</v>
      </c>
      <c r="D177" s="11" t="e">
        <f>#REF!</f>
        <v>#REF!</v>
      </c>
      <c r="E177" s="12" t="e">
        <f t="shared" si="23"/>
        <v>#REF!</v>
      </c>
      <c r="F177" s="49" t="e">
        <f t="shared" si="24"/>
        <v>#REF!</v>
      </c>
      <c r="G177" s="12" t="e">
        <f t="shared" si="25"/>
        <v>#REF!</v>
      </c>
      <c r="H177" s="49" t="e">
        <f t="shared" si="26"/>
        <v>#REF!</v>
      </c>
      <c r="I177" s="12" t="e">
        <f t="shared" si="36"/>
        <v>#REF!</v>
      </c>
      <c r="J177" s="49" t="e">
        <f t="shared" si="36"/>
        <v>#REF!</v>
      </c>
      <c r="K177" s="12" t="e">
        <f t="shared" si="27"/>
        <v>#REF!</v>
      </c>
      <c r="L177" s="49" t="e">
        <f t="shared" si="28"/>
        <v>#REF!</v>
      </c>
      <c r="M177" s="12" t="e">
        <f t="shared" si="37"/>
        <v>#REF!</v>
      </c>
      <c r="N177" s="49" t="e">
        <f t="shared" si="30"/>
        <v>#REF!</v>
      </c>
      <c r="P177" s="244"/>
      <c r="Q177" s="14" t="e">
        <f t="shared" si="31"/>
        <v>#REF!</v>
      </c>
      <c r="R177" s="25" t="e">
        <f>B177*#REF!</f>
        <v>#REF!</v>
      </c>
      <c r="S177" s="16" t="e">
        <f>C177*#REF!</f>
        <v>#REF!</v>
      </c>
      <c r="T177" s="15" t="e">
        <f>E177*#REF!</f>
        <v>#REF!</v>
      </c>
      <c r="U177" s="50" t="e">
        <f>F177*#REF!</f>
        <v>#REF!</v>
      </c>
      <c r="V177" s="15" t="e">
        <f>G177*#REF!</f>
        <v>#REF!</v>
      </c>
      <c r="W177" s="50" t="e">
        <f>H177*#REF!</f>
        <v>#REF!</v>
      </c>
      <c r="X177" s="15" t="e">
        <f>I177*#REF!</f>
        <v>#REF!</v>
      </c>
      <c r="Y177" s="50" t="e">
        <f>J177*#REF!</f>
        <v>#REF!</v>
      </c>
      <c r="Z177" s="15" t="e">
        <f>K177*#REF!</f>
        <v>#REF!</v>
      </c>
      <c r="AA177" s="50" t="e">
        <f>L177*#REF!</f>
        <v>#REF!</v>
      </c>
    </row>
    <row r="178" spans="1:27" s="21" customFormat="1" ht="13.5" thickBot="1" x14ac:dyDescent="0.25">
      <c r="A178" s="11" t="e">
        <f>#REF!</f>
        <v>#REF!</v>
      </c>
      <c r="B178" s="11" t="e">
        <f>#REF!</f>
        <v>#REF!</v>
      </c>
      <c r="C178" s="11" t="e">
        <f>#REF!</f>
        <v>#REF!</v>
      </c>
      <c r="D178" s="11" t="e">
        <f>#REF!</f>
        <v>#REF!</v>
      </c>
      <c r="E178" s="12" t="e">
        <f t="shared" si="23"/>
        <v>#REF!</v>
      </c>
      <c r="F178" s="49" t="e">
        <f t="shared" si="24"/>
        <v>#REF!</v>
      </c>
      <c r="G178" s="12" t="e">
        <f t="shared" si="25"/>
        <v>#REF!</v>
      </c>
      <c r="H178" s="49" t="e">
        <f t="shared" si="26"/>
        <v>#REF!</v>
      </c>
      <c r="I178" s="12" t="e">
        <f t="shared" si="36"/>
        <v>#REF!</v>
      </c>
      <c r="J178" s="49" t="e">
        <f t="shared" si="36"/>
        <v>#REF!</v>
      </c>
      <c r="K178" s="12" t="e">
        <f t="shared" si="27"/>
        <v>#REF!</v>
      </c>
      <c r="L178" s="49" t="e">
        <f t="shared" si="28"/>
        <v>#REF!</v>
      </c>
      <c r="M178" s="12" t="e">
        <f t="shared" si="37"/>
        <v>#REF!</v>
      </c>
      <c r="N178" s="49" t="e">
        <f t="shared" si="30"/>
        <v>#REF!</v>
      </c>
      <c r="P178" s="244"/>
      <c r="Q178" s="14" t="e">
        <f t="shared" si="31"/>
        <v>#REF!</v>
      </c>
      <c r="R178" s="25" t="e">
        <f>B178*#REF!</f>
        <v>#REF!</v>
      </c>
      <c r="S178" s="16" t="e">
        <f>C178*#REF!</f>
        <v>#REF!</v>
      </c>
      <c r="T178" s="15" t="e">
        <f>E178*#REF!</f>
        <v>#REF!</v>
      </c>
      <c r="U178" s="50" t="e">
        <f>F178*#REF!</f>
        <v>#REF!</v>
      </c>
      <c r="V178" s="15" t="e">
        <f>G178*#REF!</f>
        <v>#REF!</v>
      </c>
      <c r="W178" s="50" t="e">
        <f>H178*#REF!</f>
        <v>#REF!</v>
      </c>
      <c r="X178" s="15" t="e">
        <f>I178*#REF!</f>
        <v>#REF!</v>
      </c>
      <c r="Y178" s="50" t="e">
        <f>J178*#REF!</f>
        <v>#REF!</v>
      </c>
      <c r="Z178" s="15" t="e">
        <f>K178*#REF!</f>
        <v>#REF!</v>
      </c>
      <c r="AA178" s="50" t="e">
        <f>L178*#REF!</f>
        <v>#REF!</v>
      </c>
    </row>
    <row r="179" spans="1:27" s="21" customFormat="1" ht="13.5" thickBot="1" x14ac:dyDescent="0.25">
      <c r="A179" s="11" t="e">
        <f>#REF!</f>
        <v>#REF!</v>
      </c>
      <c r="B179" s="11" t="e">
        <f>#REF!</f>
        <v>#REF!</v>
      </c>
      <c r="C179" s="11" t="e">
        <f>#REF!</f>
        <v>#REF!</v>
      </c>
      <c r="D179" s="11" t="e">
        <f>#REF!</f>
        <v>#REF!</v>
      </c>
      <c r="E179" s="12" t="e">
        <f t="shared" si="23"/>
        <v>#REF!</v>
      </c>
      <c r="F179" s="49" t="e">
        <f t="shared" si="24"/>
        <v>#REF!</v>
      </c>
      <c r="G179" s="12" t="e">
        <f t="shared" si="25"/>
        <v>#REF!</v>
      </c>
      <c r="H179" s="49" t="e">
        <f t="shared" si="26"/>
        <v>#REF!</v>
      </c>
      <c r="I179" s="12" t="e">
        <f t="shared" si="36"/>
        <v>#REF!</v>
      </c>
      <c r="J179" s="49" t="e">
        <f t="shared" si="36"/>
        <v>#REF!</v>
      </c>
      <c r="K179" s="12" t="e">
        <f t="shared" si="27"/>
        <v>#REF!</v>
      </c>
      <c r="L179" s="49" t="e">
        <f t="shared" si="28"/>
        <v>#REF!</v>
      </c>
      <c r="M179" s="12" t="e">
        <f t="shared" si="37"/>
        <v>#REF!</v>
      </c>
      <c r="N179" s="49" t="e">
        <f t="shared" si="30"/>
        <v>#REF!</v>
      </c>
      <c r="P179" s="244"/>
      <c r="Q179" s="14" t="e">
        <f t="shared" si="31"/>
        <v>#REF!</v>
      </c>
      <c r="R179" s="25" t="e">
        <f>B179*#REF!</f>
        <v>#REF!</v>
      </c>
      <c r="S179" s="16" t="e">
        <f>C179*#REF!</f>
        <v>#REF!</v>
      </c>
      <c r="T179" s="15" t="e">
        <f>E179*#REF!</f>
        <v>#REF!</v>
      </c>
      <c r="U179" s="50" t="e">
        <f>F179*#REF!</f>
        <v>#REF!</v>
      </c>
      <c r="V179" s="15" t="e">
        <f>G179*#REF!</f>
        <v>#REF!</v>
      </c>
      <c r="W179" s="50" t="e">
        <f>H179*#REF!</f>
        <v>#REF!</v>
      </c>
      <c r="X179" s="15" t="e">
        <f>I179*#REF!</f>
        <v>#REF!</v>
      </c>
      <c r="Y179" s="50" t="e">
        <f>J179*#REF!</f>
        <v>#REF!</v>
      </c>
      <c r="Z179" s="15" t="e">
        <f>K179*#REF!</f>
        <v>#REF!</v>
      </c>
      <c r="AA179" s="50" t="e">
        <f>L179*#REF!</f>
        <v>#REF!</v>
      </c>
    </row>
    <row r="180" spans="1:27" s="21" customFormat="1" ht="13.5" thickBot="1" x14ac:dyDescent="0.25">
      <c r="A180" s="11" t="e">
        <f>#REF!</f>
        <v>#REF!</v>
      </c>
      <c r="B180" s="11" t="e">
        <f>#REF!</f>
        <v>#REF!</v>
      </c>
      <c r="C180" s="11" t="e">
        <f>#REF!</f>
        <v>#REF!</v>
      </c>
      <c r="D180" s="11" t="e">
        <f>#REF!</f>
        <v>#REF!</v>
      </c>
      <c r="E180" s="12" t="e">
        <f t="shared" si="23"/>
        <v>#REF!</v>
      </c>
      <c r="F180" s="49" t="e">
        <f t="shared" si="24"/>
        <v>#REF!</v>
      </c>
      <c r="G180" s="12" t="e">
        <f t="shared" si="25"/>
        <v>#REF!</v>
      </c>
      <c r="H180" s="49" t="e">
        <f t="shared" si="26"/>
        <v>#REF!</v>
      </c>
      <c r="I180" s="12" t="e">
        <f t="shared" si="36"/>
        <v>#REF!</v>
      </c>
      <c r="J180" s="49" t="e">
        <f t="shared" si="36"/>
        <v>#REF!</v>
      </c>
      <c r="K180" s="12" t="e">
        <f t="shared" si="27"/>
        <v>#REF!</v>
      </c>
      <c r="L180" s="49" t="e">
        <f t="shared" si="28"/>
        <v>#REF!</v>
      </c>
      <c r="M180" s="12" t="e">
        <f t="shared" si="37"/>
        <v>#REF!</v>
      </c>
      <c r="N180" s="49" t="e">
        <f t="shared" si="30"/>
        <v>#REF!</v>
      </c>
      <c r="P180" s="244"/>
      <c r="Q180" s="14" t="e">
        <f t="shared" si="31"/>
        <v>#REF!</v>
      </c>
      <c r="R180" s="25" t="e">
        <f>B180*#REF!</f>
        <v>#REF!</v>
      </c>
      <c r="S180" s="16" t="e">
        <f>C180*#REF!</f>
        <v>#REF!</v>
      </c>
      <c r="T180" s="15" t="e">
        <f>E180*#REF!</f>
        <v>#REF!</v>
      </c>
      <c r="U180" s="50" t="e">
        <f>F180*#REF!</f>
        <v>#REF!</v>
      </c>
      <c r="V180" s="15" t="e">
        <f>G180*#REF!</f>
        <v>#REF!</v>
      </c>
      <c r="W180" s="50" t="e">
        <f>H180*#REF!</f>
        <v>#REF!</v>
      </c>
      <c r="X180" s="15" t="e">
        <f>I180*#REF!</f>
        <v>#REF!</v>
      </c>
      <c r="Y180" s="50" t="e">
        <f>J180*#REF!</f>
        <v>#REF!</v>
      </c>
      <c r="Z180" s="15" t="e">
        <f>K180*#REF!</f>
        <v>#REF!</v>
      </c>
      <c r="AA180" s="50" t="e">
        <f>L180*#REF!</f>
        <v>#REF!</v>
      </c>
    </row>
    <row r="181" spans="1:27" s="21" customFormat="1" ht="13.5" thickBot="1" x14ac:dyDescent="0.25">
      <c r="A181" s="11" t="e">
        <f>#REF!</f>
        <v>#REF!</v>
      </c>
      <c r="B181" s="11" t="e">
        <f>#REF!</f>
        <v>#REF!</v>
      </c>
      <c r="C181" s="11" t="e">
        <f>#REF!</f>
        <v>#REF!</v>
      </c>
      <c r="D181" s="11" t="e">
        <f>#REF!</f>
        <v>#REF!</v>
      </c>
      <c r="E181" s="12" t="e">
        <f t="shared" si="23"/>
        <v>#REF!</v>
      </c>
      <c r="F181" s="49" t="e">
        <f t="shared" si="24"/>
        <v>#REF!</v>
      </c>
      <c r="G181" s="12" t="e">
        <f t="shared" si="25"/>
        <v>#REF!</v>
      </c>
      <c r="H181" s="49" t="e">
        <f t="shared" si="26"/>
        <v>#REF!</v>
      </c>
      <c r="I181" s="12" t="e">
        <f t="shared" si="36"/>
        <v>#REF!</v>
      </c>
      <c r="J181" s="49" t="e">
        <f t="shared" si="36"/>
        <v>#REF!</v>
      </c>
      <c r="K181" s="12" t="e">
        <f t="shared" si="27"/>
        <v>#REF!</v>
      </c>
      <c r="L181" s="49" t="e">
        <f t="shared" si="28"/>
        <v>#REF!</v>
      </c>
      <c r="M181" s="12" t="e">
        <f t="shared" si="37"/>
        <v>#REF!</v>
      </c>
      <c r="N181" s="49" t="e">
        <f t="shared" si="30"/>
        <v>#REF!</v>
      </c>
      <c r="P181" s="244"/>
      <c r="Q181" s="14" t="e">
        <f t="shared" si="31"/>
        <v>#REF!</v>
      </c>
      <c r="R181" s="29" t="e">
        <f>B181*#REF!</f>
        <v>#REF!</v>
      </c>
      <c r="S181" s="16" t="e">
        <f>C181*#REF!</f>
        <v>#REF!</v>
      </c>
      <c r="T181" s="15" t="e">
        <f>E181*#REF!</f>
        <v>#REF!</v>
      </c>
      <c r="U181" s="50" t="e">
        <f>F181*#REF!</f>
        <v>#REF!</v>
      </c>
      <c r="V181" s="15" t="e">
        <f>G181*#REF!</f>
        <v>#REF!</v>
      </c>
      <c r="W181" s="50" t="e">
        <f>H181*#REF!</f>
        <v>#REF!</v>
      </c>
      <c r="X181" s="15" t="e">
        <f>I181*#REF!</f>
        <v>#REF!</v>
      </c>
      <c r="Y181" s="50" t="e">
        <f>J181*#REF!</f>
        <v>#REF!</v>
      </c>
      <c r="Z181" s="15" t="e">
        <f>K181*#REF!</f>
        <v>#REF!</v>
      </c>
      <c r="AA181" s="50" t="e">
        <f>L181*#REF!</f>
        <v>#REF!</v>
      </c>
    </row>
    <row r="182" spans="1:27" s="21" customFormat="1" ht="13.5" thickBot="1" x14ac:dyDescent="0.25">
      <c r="A182" s="11" t="e">
        <f>#REF!</f>
        <v>#REF!</v>
      </c>
      <c r="B182" s="11" t="e">
        <f>#REF!</f>
        <v>#REF!</v>
      </c>
      <c r="C182" s="11" t="e">
        <f>#REF!</f>
        <v>#REF!</v>
      </c>
      <c r="D182" s="11" t="e">
        <f>#REF!</f>
        <v>#REF!</v>
      </c>
      <c r="E182" s="12" t="e">
        <f t="shared" si="23"/>
        <v>#REF!</v>
      </c>
      <c r="F182" s="49" t="e">
        <f t="shared" si="24"/>
        <v>#REF!</v>
      </c>
      <c r="G182" s="12" t="e">
        <f t="shared" si="25"/>
        <v>#REF!</v>
      </c>
      <c r="H182" s="49" t="e">
        <f t="shared" si="26"/>
        <v>#REF!</v>
      </c>
      <c r="I182" s="12" t="e">
        <f t="shared" si="36"/>
        <v>#REF!</v>
      </c>
      <c r="J182" s="49" t="e">
        <f t="shared" si="36"/>
        <v>#REF!</v>
      </c>
      <c r="K182" s="12" t="e">
        <f t="shared" si="27"/>
        <v>#REF!</v>
      </c>
      <c r="L182" s="49" t="e">
        <f t="shared" si="28"/>
        <v>#REF!</v>
      </c>
      <c r="M182" s="12" t="e">
        <f t="shared" si="37"/>
        <v>#REF!</v>
      </c>
      <c r="N182" s="49" t="e">
        <f t="shared" si="30"/>
        <v>#REF!</v>
      </c>
      <c r="P182" s="245"/>
      <c r="Q182" s="63" t="e">
        <f t="shared" si="31"/>
        <v>#REF!</v>
      </c>
      <c r="R182" s="39" t="e">
        <f>B182*#REF!</f>
        <v>#REF!</v>
      </c>
      <c r="S182" s="64" t="e">
        <f>C182*#REF!</f>
        <v>#REF!</v>
      </c>
      <c r="T182" s="15" t="e">
        <f>E182*#REF!</f>
        <v>#REF!</v>
      </c>
      <c r="U182" s="50" t="e">
        <f>F182*#REF!</f>
        <v>#REF!</v>
      </c>
      <c r="V182" s="65" t="e">
        <f>G182*#REF!</f>
        <v>#REF!</v>
      </c>
      <c r="W182" s="66" t="e">
        <f>H182*#REF!</f>
        <v>#REF!</v>
      </c>
      <c r="X182" s="65" t="e">
        <f>I182*#REF!</f>
        <v>#REF!</v>
      </c>
      <c r="Y182" s="66" t="e">
        <f>J182*#REF!</f>
        <v>#REF!</v>
      </c>
      <c r="Z182" s="65" t="e">
        <f>K182*#REF!</f>
        <v>#REF!</v>
      </c>
      <c r="AA182" s="66" t="e">
        <f>L182*#REF!</f>
        <v>#REF!</v>
      </c>
    </row>
    <row r="183" spans="1:27" ht="13.5" thickBot="1" x14ac:dyDescent="0.25">
      <c r="A183" s="11" t="e">
        <f>#REF!</f>
        <v>#REF!</v>
      </c>
      <c r="B183" s="11" t="e">
        <f>#REF!</f>
        <v>#REF!</v>
      </c>
      <c r="C183" s="11" t="e">
        <f>#REF!</f>
        <v>#REF!</v>
      </c>
      <c r="D183" s="11" t="e">
        <f>#REF!</f>
        <v>#REF!</v>
      </c>
      <c r="E183" s="12" t="e">
        <f t="shared" si="23"/>
        <v>#REF!</v>
      </c>
      <c r="F183" s="49" t="e">
        <f t="shared" si="24"/>
        <v>#REF!</v>
      </c>
      <c r="G183" s="12"/>
      <c r="H183" s="49"/>
      <c r="I183" s="12"/>
      <c r="J183" s="49"/>
      <c r="K183" s="12"/>
      <c r="L183" s="49"/>
      <c r="M183" s="12"/>
      <c r="N183" s="49" t="e">
        <f t="shared" si="30"/>
        <v>#REF!</v>
      </c>
      <c r="P183" s="260"/>
      <c r="Q183" s="250" t="e">
        <f t="shared" si="31"/>
        <v>#REF!</v>
      </c>
      <c r="R183" s="251"/>
      <c r="S183" s="251"/>
      <c r="T183" s="15"/>
      <c r="U183" s="50"/>
      <c r="V183" s="41"/>
      <c r="W183" s="41"/>
      <c r="X183" s="41"/>
      <c r="Y183" s="41"/>
      <c r="Z183" s="41"/>
      <c r="AA183" s="41"/>
    </row>
    <row r="184" spans="1:27" ht="55.5" customHeight="1" thickBot="1" x14ac:dyDescent="0.25">
      <c r="A184" s="11" t="e">
        <f>#REF!</f>
        <v>#REF!</v>
      </c>
      <c r="B184" s="11" t="e">
        <f>#REF!</f>
        <v>#REF!</v>
      </c>
      <c r="C184" s="11" t="e">
        <f>#REF!</f>
        <v>#REF!</v>
      </c>
      <c r="D184" s="11" t="e">
        <f>#REF!</f>
        <v>#REF!</v>
      </c>
      <c r="E184" s="12" t="e">
        <f>B184+(D184*$F$1)+94</f>
        <v>#REF!</v>
      </c>
      <c r="F184" s="12" t="e">
        <f>C184+(D184*$F$1)+94</f>
        <v>#REF!</v>
      </c>
      <c r="G184" s="12" t="e">
        <f>B184+(D184*$H$1)+122</f>
        <v>#REF!</v>
      </c>
      <c r="H184" s="49" t="e">
        <f>C184+($D184*$H$1)+122</f>
        <v>#REF!</v>
      </c>
      <c r="I184" s="12" t="e">
        <f>B184+($D184*$J$1)+103</f>
        <v>#REF!</v>
      </c>
      <c r="J184" s="49" t="e">
        <f>C184+($D184*$J$1)+103</f>
        <v>#REF!</v>
      </c>
      <c r="K184" s="12" t="e">
        <f>$B184+($D184*$L$1)+124</f>
        <v>#REF!</v>
      </c>
      <c r="L184" s="49" t="e">
        <f>$C184+($D184*$L$1)+124</f>
        <v>#REF!</v>
      </c>
      <c r="M184" s="12">
        <v>0</v>
      </c>
      <c r="N184" s="12">
        <v>0</v>
      </c>
      <c r="P184" s="94"/>
      <c r="Q184" s="14" t="e">
        <f t="shared" si="31"/>
        <v>#REF!</v>
      </c>
      <c r="R184" s="32" t="e">
        <f>B184*#REF!</f>
        <v>#REF!</v>
      </c>
      <c r="S184" s="62" t="e">
        <f>C184*#REF!</f>
        <v>#REF!</v>
      </c>
      <c r="T184" s="15" t="e">
        <f>E184*#REF!</f>
        <v>#REF!</v>
      </c>
      <c r="U184" s="50" t="e">
        <f>F184*#REF!</f>
        <v>#REF!</v>
      </c>
      <c r="V184" s="15" t="e">
        <f>G184*#REF!</f>
        <v>#REF!</v>
      </c>
      <c r="W184" s="50" t="e">
        <f>H184*#REF!</f>
        <v>#REF!</v>
      </c>
      <c r="X184" s="15" t="e">
        <f>I184*#REF!</f>
        <v>#REF!</v>
      </c>
      <c r="Y184" s="50" t="e">
        <f>J184*#REF!</f>
        <v>#REF!</v>
      </c>
      <c r="Z184" s="15" t="e">
        <f>K184*#REF!</f>
        <v>#REF!</v>
      </c>
      <c r="AA184" s="50" t="e">
        <f>L184*#REF!</f>
        <v>#REF!</v>
      </c>
    </row>
    <row r="185" spans="1:27" ht="55.5" customHeight="1" thickBot="1" x14ac:dyDescent="0.25">
      <c r="A185" s="11" t="e">
        <f>#REF!</f>
        <v>#REF!</v>
      </c>
      <c r="B185" s="11" t="e">
        <f>#REF!</f>
        <v>#REF!</v>
      </c>
      <c r="C185" s="11" t="e">
        <f>#REF!</f>
        <v>#REF!</v>
      </c>
      <c r="D185" s="11" t="e">
        <f>#REF!</f>
        <v>#REF!</v>
      </c>
      <c r="E185" s="12" t="e">
        <f>B185+(D185*$F$1)+114</f>
        <v>#REF!</v>
      </c>
      <c r="F185" s="12" t="e">
        <f>C185+(D185*$F$1)+114</f>
        <v>#REF!</v>
      </c>
      <c r="G185" s="12" t="e">
        <f>B185+(D185*$H$1)+143</f>
        <v>#REF!</v>
      </c>
      <c r="H185" s="49" t="e">
        <f>C185+($D185*$H$1)+143</f>
        <v>#REF!</v>
      </c>
      <c r="I185" s="12" t="e">
        <f>B185+($D185*$J$1)+114</f>
        <v>#REF!</v>
      </c>
      <c r="J185" s="49" t="e">
        <f>C185+($D185*$J$1)+114</f>
        <v>#REF!</v>
      </c>
      <c r="K185" s="12" t="e">
        <f>$B185+($D185*$L$1)+142</f>
        <v>#REF!</v>
      </c>
      <c r="L185" s="49" t="e">
        <f>$C185+($D185*$L$1)+142</f>
        <v>#REF!</v>
      </c>
      <c r="M185" s="12">
        <v>0</v>
      </c>
      <c r="N185" s="12">
        <v>0</v>
      </c>
      <c r="P185" s="247"/>
      <c r="Q185" s="63" t="e">
        <f t="shared" si="31"/>
        <v>#REF!</v>
      </c>
      <c r="R185" s="31" t="e">
        <f>B185*#REF!</f>
        <v>#REF!</v>
      </c>
      <c r="S185" s="64" t="e">
        <f>C185*#REF!</f>
        <v>#REF!</v>
      </c>
      <c r="T185" s="15" t="e">
        <f>E185*#REF!</f>
        <v>#REF!</v>
      </c>
      <c r="U185" s="50" t="e">
        <f>F185*#REF!</f>
        <v>#REF!</v>
      </c>
      <c r="V185" s="15" t="e">
        <f>G185*#REF!</f>
        <v>#REF!</v>
      </c>
      <c r="W185" s="50" t="e">
        <f>H185*#REF!</f>
        <v>#REF!</v>
      </c>
      <c r="X185" s="15" t="e">
        <f>I185*#REF!</f>
        <v>#REF!</v>
      </c>
      <c r="Y185" s="50" t="e">
        <f>J185*#REF!</f>
        <v>#REF!</v>
      </c>
      <c r="Z185" s="15" t="e">
        <f>K185*#REF!</f>
        <v>#REF!</v>
      </c>
      <c r="AA185" s="50" t="e">
        <f>L185*#REF!</f>
        <v>#REF!</v>
      </c>
    </row>
    <row r="186" spans="1:27" ht="55.5" customHeight="1" thickBot="1" x14ac:dyDescent="0.25">
      <c r="A186" s="11" t="e">
        <f>#REF!</f>
        <v>#REF!</v>
      </c>
      <c r="B186" s="11" t="e">
        <f>#REF!</f>
        <v>#REF!</v>
      </c>
      <c r="C186" s="11" t="e">
        <f>#REF!</f>
        <v>#REF!</v>
      </c>
      <c r="D186" s="11" t="e">
        <f>#REF!</f>
        <v>#REF!</v>
      </c>
      <c r="E186" s="12" t="e">
        <f>B186+(D186*$F$1)+94</f>
        <v>#REF!</v>
      </c>
      <c r="F186" s="12" t="e">
        <f>C186+(D186*$F$1)+94</f>
        <v>#REF!</v>
      </c>
      <c r="G186" s="12" t="e">
        <f>B186+(D186*$H$1)+122</f>
        <v>#REF!</v>
      </c>
      <c r="H186" s="49" t="e">
        <f>C186+($D186*$H$1)+122</f>
        <v>#REF!</v>
      </c>
      <c r="I186" s="12" t="e">
        <f>B186+($D186*$J$1)+103</f>
        <v>#REF!</v>
      </c>
      <c r="J186" s="49" t="e">
        <f>C186+($D186*$J$1)+103</f>
        <v>#REF!</v>
      </c>
      <c r="K186" s="12" t="e">
        <f>$B186+($D186*$L$1)+124</f>
        <v>#REF!</v>
      </c>
      <c r="L186" s="49" t="e">
        <f>$C186+($D186*$L$1)+124</f>
        <v>#REF!</v>
      </c>
      <c r="M186" s="12">
        <v>0</v>
      </c>
      <c r="N186" s="12">
        <v>0</v>
      </c>
      <c r="P186" s="94"/>
      <c r="Q186" s="14" t="e">
        <f t="shared" si="31"/>
        <v>#REF!</v>
      </c>
      <c r="R186" s="32" t="e">
        <f>B186*#REF!</f>
        <v>#REF!</v>
      </c>
      <c r="S186" s="62" t="e">
        <f>C186*#REF!</f>
        <v>#REF!</v>
      </c>
      <c r="T186" s="15" t="e">
        <f>E186*#REF!</f>
        <v>#REF!</v>
      </c>
      <c r="U186" s="50" t="e">
        <f>F186*#REF!</f>
        <v>#REF!</v>
      </c>
      <c r="V186" s="15" t="e">
        <f>G186*#REF!</f>
        <v>#REF!</v>
      </c>
      <c r="W186" s="50" t="e">
        <f>H186*#REF!</f>
        <v>#REF!</v>
      </c>
      <c r="X186" s="15" t="e">
        <f>I186*#REF!</f>
        <v>#REF!</v>
      </c>
      <c r="Y186" s="50" t="e">
        <f>J186*#REF!</f>
        <v>#REF!</v>
      </c>
      <c r="Z186" s="15" t="e">
        <f>K186*#REF!</f>
        <v>#REF!</v>
      </c>
      <c r="AA186" s="50" t="e">
        <f>L186*#REF!</f>
        <v>#REF!</v>
      </c>
    </row>
    <row r="187" spans="1:27" ht="55.5" customHeight="1" thickBot="1" x14ac:dyDescent="0.25">
      <c r="A187" s="11" t="e">
        <f>#REF!</f>
        <v>#REF!</v>
      </c>
      <c r="B187" s="11" t="e">
        <f>#REF!</f>
        <v>#REF!</v>
      </c>
      <c r="C187" s="11" t="e">
        <f>#REF!</f>
        <v>#REF!</v>
      </c>
      <c r="D187" s="11" t="e">
        <f>#REF!</f>
        <v>#REF!</v>
      </c>
      <c r="E187" s="12" t="e">
        <f>B187+(D187*$F$1)+114</f>
        <v>#REF!</v>
      </c>
      <c r="F187" s="12" t="e">
        <f>C187+(D187*$F$1)+114</f>
        <v>#REF!</v>
      </c>
      <c r="G187" s="12" t="e">
        <f>B187+(D187*$H$1)+143</f>
        <v>#REF!</v>
      </c>
      <c r="H187" s="49" t="e">
        <f>C187+($D187*$H$1)+143</f>
        <v>#REF!</v>
      </c>
      <c r="I187" s="12" t="e">
        <f>B187+($D187*$J$1)+114</f>
        <v>#REF!</v>
      </c>
      <c r="J187" s="49" t="e">
        <f>C187+($D187*$J$1)+114</f>
        <v>#REF!</v>
      </c>
      <c r="K187" s="12" t="e">
        <f>$B187+($D187*$L$1)+142</f>
        <v>#REF!</v>
      </c>
      <c r="L187" s="49" t="e">
        <f>$C187+($D187*$L$1)+142</f>
        <v>#REF!</v>
      </c>
      <c r="M187" s="12">
        <v>0</v>
      </c>
      <c r="N187" s="12">
        <v>0</v>
      </c>
      <c r="P187" s="247"/>
      <c r="Q187" s="63" t="e">
        <f t="shared" si="31"/>
        <v>#REF!</v>
      </c>
      <c r="R187" s="31" t="e">
        <f>B187*#REF!</f>
        <v>#REF!</v>
      </c>
      <c r="S187" s="64" t="e">
        <f>C187*#REF!</f>
        <v>#REF!</v>
      </c>
      <c r="T187" s="15" t="e">
        <f>E187*#REF!</f>
        <v>#REF!</v>
      </c>
      <c r="U187" s="50" t="e">
        <f>F187*#REF!</f>
        <v>#REF!</v>
      </c>
      <c r="V187" s="15" t="e">
        <f>G187*#REF!</f>
        <v>#REF!</v>
      </c>
      <c r="W187" s="50" t="e">
        <f>H187*#REF!</f>
        <v>#REF!</v>
      </c>
      <c r="X187" s="15" t="e">
        <f>I187*#REF!</f>
        <v>#REF!</v>
      </c>
      <c r="Y187" s="50" t="e">
        <f>J187*#REF!</f>
        <v>#REF!</v>
      </c>
      <c r="Z187" s="15" t="e">
        <f>K187*#REF!</f>
        <v>#REF!</v>
      </c>
      <c r="AA187" s="50" t="e">
        <f>L187*#REF!</f>
        <v>#REF!</v>
      </c>
    </row>
    <row r="188" spans="1:27" ht="13.5" thickBot="1" x14ac:dyDescent="0.25">
      <c r="A188" s="11" t="e">
        <f>#REF!</f>
        <v>#REF!</v>
      </c>
      <c r="B188" s="11" t="e">
        <f>#REF!</f>
        <v>#REF!</v>
      </c>
      <c r="C188" s="11" t="e">
        <f>#REF!</f>
        <v>#REF!</v>
      </c>
      <c r="D188" s="11" t="e">
        <f>#REF!</f>
        <v>#REF!</v>
      </c>
      <c r="E188" s="12" t="e">
        <f t="shared" si="23"/>
        <v>#REF!</v>
      </c>
      <c r="F188" s="49" t="e">
        <f t="shared" si="24"/>
        <v>#REF!</v>
      </c>
      <c r="G188" s="12" t="e">
        <f t="shared" ref="G188:G251" si="38">B188+(D188*$H$1)</f>
        <v>#REF!</v>
      </c>
      <c r="H188" s="49" t="e">
        <f t="shared" ref="H188:H251" si="39">C188+($D188*$H$1)</f>
        <v>#REF!</v>
      </c>
      <c r="I188" s="12" t="e">
        <f t="shared" ref="I188:J219" si="40">B188+($D188*$J$1)</f>
        <v>#REF!</v>
      </c>
      <c r="J188" s="49" t="e">
        <f t="shared" si="40"/>
        <v>#REF!</v>
      </c>
      <c r="K188" s="12" t="e">
        <f t="shared" si="27"/>
        <v>#REF!</v>
      </c>
      <c r="L188" s="49" t="e">
        <f t="shared" si="28"/>
        <v>#REF!</v>
      </c>
      <c r="M188" s="12" t="e">
        <f t="shared" ref="M188:M251" si="41">$B188+($D188*$N$1)</f>
        <v>#REF!</v>
      </c>
      <c r="N188" s="49" t="e">
        <f t="shared" si="30"/>
        <v>#REF!</v>
      </c>
      <c r="P188" s="55"/>
      <c r="Q188" s="56" t="e">
        <f t="shared" si="31"/>
        <v>#REF!</v>
      </c>
      <c r="R188" s="57"/>
      <c r="S188" s="58"/>
      <c r="T188" s="15"/>
      <c r="U188" s="50"/>
      <c r="V188" s="59"/>
      <c r="W188" s="59"/>
      <c r="X188" s="59"/>
      <c r="Y188" s="59"/>
      <c r="Z188" s="59"/>
      <c r="AA188" s="59"/>
    </row>
    <row r="189" spans="1:27" ht="13.5" thickBot="1" x14ac:dyDescent="0.25">
      <c r="A189" s="11" t="e">
        <f>#REF!</f>
        <v>#REF!</v>
      </c>
      <c r="B189" s="11" t="e">
        <f>#REF!</f>
        <v>#REF!</v>
      </c>
      <c r="C189" s="11" t="e">
        <f>#REF!</f>
        <v>#REF!</v>
      </c>
      <c r="D189" s="11" t="e">
        <f>#REF!</f>
        <v>#REF!</v>
      </c>
      <c r="E189" s="12" t="e">
        <f t="shared" si="23"/>
        <v>#REF!</v>
      </c>
      <c r="F189" s="49" t="e">
        <f t="shared" si="24"/>
        <v>#REF!</v>
      </c>
      <c r="G189" s="12" t="e">
        <f t="shared" si="38"/>
        <v>#REF!</v>
      </c>
      <c r="H189" s="49" t="e">
        <f t="shared" si="39"/>
        <v>#REF!</v>
      </c>
      <c r="I189" s="12" t="e">
        <f t="shared" si="40"/>
        <v>#REF!</v>
      </c>
      <c r="J189" s="49" t="e">
        <f t="shared" si="40"/>
        <v>#REF!</v>
      </c>
      <c r="K189" s="12" t="e">
        <f t="shared" si="27"/>
        <v>#REF!</v>
      </c>
      <c r="L189" s="49" t="e">
        <f t="shared" si="28"/>
        <v>#REF!</v>
      </c>
      <c r="M189" s="12" t="e">
        <f t="shared" si="41"/>
        <v>#REF!</v>
      </c>
      <c r="N189" s="49" t="e">
        <f t="shared" si="30"/>
        <v>#REF!</v>
      </c>
      <c r="P189" s="94"/>
      <c r="Q189" s="14" t="e">
        <f t="shared" si="31"/>
        <v>#REF!</v>
      </c>
      <c r="R189" s="32" t="e">
        <f>B189*#REF!</f>
        <v>#REF!</v>
      </c>
      <c r="S189" s="62" t="e">
        <f>C189*#REF!</f>
        <v>#REF!</v>
      </c>
      <c r="T189" s="15" t="e">
        <f>E189*#REF!</f>
        <v>#REF!</v>
      </c>
      <c r="U189" s="50" t="e">
        <f>F189*#REF!</f>
        <v>#REF!</v>
      </c>
      <c r="V189" s="15" t="e">
        <f>G189*#REF!</f>
        <v>#REF!</v>
      </c>
      <c r="W189" s="50" t="e">
        <f>H189*#REF!</f>
        <v>#REF!</v>
      </c>
      <c r="X189" s="15" t="e">
        <f>I189*#REF!</f>
        <v>#REF!</v>
      </c>
      <c r="Y189" s="50" t="e">
        <f>J189*#REF!</f>
        <v>#REF!</v>
      </c>
      <c r="Z189" s="15" t="e">
        <f>K189*#REF!</f>
        <v>#REF!</v>
      </c>
      <c r="AA189" s="50" t="e">
        <f>L189*#REF!</f>
        <v>#REF!</v>
      </c>
    </row>
    <row r="190" spans="1:27" ht="13.5" thickBot="1" x14ac:dyDescent="0.25">
      <c r="A190" s="11" t="e">
        <f>#REF!</f>
        <v>#REF!</v>
      </c>
      <c r="B190" s="11" t="e">
        <f>#REF!</f>
        <v>#REF!</v>
      </c>
      <c r="C190" s="11" t="e">
        <f>#REF!</f>
        <v>#REF!</v>
      </c>
      <c r="D190" s="11" t="e">
        <f>#REF!</f>
        <v>#REF!</v>
      </c>
      <c r="E190" s="12" t="e">
        <f t="shared" si="23"/>
        <v>#REF!</v>
      </c>
      <c r="F190" s="49" t="e">
        <f t="shared" si="24"/>
        <v>#REF!</v>
      </c>
      <c r="G190" s="12" t="e">
        <f t="shared" si="38"/>
        <v>#REF!</v>
      </c>
      <c r="H190" s="49" t="e">
        <f t="shared" si="39"/>
        <v>#REF!</v>
      </c>
      <c r="I190" s="12" t="e">
        <f t="shared" si="40"/>
        <v>#REF!</v>
      </c>
      <c r="J190" s="49" t="e">
        <f t="shared" si="40"/>
        <v>#REF!</v>
      </c>
      <c r="K190" s="12" t="e">
        <f t="shared" si="27"/>
        <v>#REF!</v>
      </c>
      <c r="L190" s="49" t="e">
        <f t="shared" si="28"/>
        <v>#REF!</v>
      </c>
      <c r="M190" s="12" t="e">
        <f t="shared" si="41"/>
        <v>#REF!</v>
      </c>
      <c r="N190" s="49" t="e">
        <f t="shared" si="30"/>
        <v>#REF!</v>
      </c>
      <c r="Q190" s="14" t="e">
        <f t="shared" si="31"/>
        <v>#REF!</v>
      </c>
      <c r="R190" s="25" t="e">
        <f>B190*#REF!</f>
        <v>#REF!</v>
      </c>
      <c r="S190" s="16" t="e">
        <f>C190*#REF!</f>
        <v>#REF!</v>
      </c>
      <c r="T190" s="15" t="e">
        <f>E190*#REF!</f>
        <v>#REF!</v>
      </c>
      <c r="U190" s="50" t="e">
        <f>F190*#REF!</f>
        <v>#REF!</v>
      </c>
      <c r="V190" s="15" t="e">
        <f>G190*#REF!</f>
        <v>#REF!</v>
      </c>
      <c r="W190" s="50" t="e">
        <f>H190*#REF!</f>
        <v>#REF!</v>
      </c>
      <c r="X190" s="15" t="e">
        <f>I190*#REF!</f>
        <v>#REF!</v>
      </c>
      <c r="Y190" s="50" t="e">
        <f>J190*#REF!</f>
        <v>#REF!</v>
      </c>
      <c r="Z190" s="15" t="e">
        <f>K190*#REF!</f>
        <v>#REF!</v>
      </c>
      <c r="AA190" s="50" t="e">
        <f>L190*#REF!</f>
        <v>#REF!</v>
      </c>
    </row>
    <row r="191" spans="1:27" ht="13.5" thickBot="1" x14ac:dyDescent="0.25">
      <c r="A191" s="11" t="e">
        <f>#REF!</f>
        <v>#REF!</v>
      </c>
      <c r="B191" s="11" t="e">
        <f>#REF!</f>
        <v>#REF!</v>
      </c>
      <c r="C191" s="11" t="e">
        <f>#REF!</f>
        <v>#REF!</v>
      </c>
      <c r="D191" s="11" t="e">
        <f>#REF!</f>
        <v>#REF!</v>
      </c>
      <c r="E191" s="12" t="e">
        <f t="shared" si="23"/>
        <v>#REF!</v>
      </c>
      <c r="F191" s="49" t="e">
        <f t="shared" si="24"/>
        <v>#REF!</v>
      </c>
      <c r="G191" s="12" t="e">
        <f t="shared" si="38"/>
        <v>#REF!</v>
      </c>
      <c r="H191" s="49" t="e">
        <f t="shared" si="39"/>
        <v>#REF!</v>
      </c>
      <c r="I191" s="12" t="e">
        <f t="shared" si="40"/>
        <v>#REF!</v>
      </c>
      <c r="J191" s="49" t="e">
        <f t="shared" si="40"/>
        <v>#REF!</v>
      </c>
      <c r="K191" s="12" t="e">
        <f t="shared" si="27"/>
        <v>#REF!</v>
      </c>
      <c r="L191" s="49" t="e">
        <f t="shared" si="28"/>
        <v>#REF!</v>
      </c>
      <c r="M191" s="12" t="e">
        <f t="shared" si="41"/>
        <v>#REF!</v>
      </c>
      <c r="N191" s="49" t="e">
        <f t="shared" si="30"/>
        <v>#REF!</v>
      </c>
      <c r="Q191" s="14" t="e">
        <f>A191</f>
        <v>#REF!</v>
      </c>
      <c r="R191" s="25" t="e">
        <f>B191*#REF!</f>
        <v>#REF!</v>
      </c>
      <c r="S191" s="16" t="e">
        <f>C191*#REF!</f>
        <v>#REF!</v>
      </c>
      <c r="T191" s="15" t="e">
        <f>E191*#REF!</f>
        <v>#REF!</v>
      </c>
      <c r="U191" s="50" t="e">
        <f>F191*#REF!</f>
        <v>#REF!</v>
      </c>
      <c r="V191" s="15" t="e">
        <f>G191*#REF!</f>
        <v>#REF!</v>
      </c>
      <c r="W191" s="50" t="e">
        <f>H191*#REF!</f>
        <v>#REF!</v>
      </c>
      <c r="X191" s="15" t="e">
        <f>I191*#REF!</f>
        <v>#REF!</v>
      </c>
      <c r="Y191" s="50" t="e">
        <f>J191*#REF!</f>
        <v>#REF!</v>
      </c>
      <c r="Z191" s="15" t="e">
        <f>K191*#REF!</f>
        <v>#REF!</v>
      </c>
      <c r="AA191" s="50" t="e">
        <f>L191*#REF!</f>
        <v>#REF!</v>
      </c>
    </row>
    <row r="192" spans="1:27" ht="13.5" thickBot="1" x14ac:dyDescent="0.25">
      <c r="A192" s="11" t="e">
        <f>#REF!</f>
        <v>#REF!</v>
      </c>
      <c r="B192" s="11" t="e">
        <f>#REF!</f>
        <v>#REF!</v>
      </c>
      <c r="C192" s="11" t="e">
        <f>#REF!</f>
        <v>#REF!</v>
      </c>
      <c r="D192" s="11" t="e">
        <f>#REF!</f>
        <v>#REF!</v>
      </c>
      <c r="E192" s="12" t="e">
        <f t="shared" si="23"/>
        <v>#REF!</v>
      </c>
      <c r="F192" s="49" t="e">
        <f t="shared" si="24"/>
        <v>#REF!</v>
      </c>
      <c r="G192" s="12" t="e">
        <f t="shared" si="38"/>
        <v>#REF!</v>
      </c>
      <c r="H192" s="49" t="e">
        <f t="shared" si="39"/>
        <v>#REF!</v>
      </c>
      <c r="I192" s="12" t="e">
        <f t="shared" si="40"/>
        <v>#REF!</v>
      </c>
      <c r="J192" s="49" t="e">
        <f t="shared" si="40"/>
        <v>#REF!</v>
      </c>
      <c r="K192" s="12" t="e">
        <f t="shared" si="27"/>
        <v>#REF!</v>
      </c>
      <c r="L192" s="49" t="e">
        <f t="shared" si="28"/>
        <v>#REF!</v>
      </c>
      <c r="M192" s="12" t="e">
        <f t="shared" si="41"/>
        <v>#REF!</v>
      </c>
      <c r="N192" s="49" t="e">
        <f t="shared" si="30"/>
        <v>#REF!</v>
      </c>
      <c r="Q192" s="14" t="e">
        <f>A192</f>
        <v>#REF!</v>
      </c>
      <c r="R192" s="25" t="e">
        <f>B192*#REF!</f>
        <v>#REF!</v>
      </c>
      <c r="S192" s="16" t="e">
        <f>C192*#REF!</f>
        <v>#REF!</v>
      </c>
      <c r="T192" s="15" t="e">
        <f>E192*#REF!</f>
        <v>#REF!</v>
      </c>
      <c r="U192" s="50" t="e">
        <f>F192*#REF!</f>
        <v>#REF!</v>
      </c>
      <c r="V192" s="15" t="e">
        <f>G192*#REF!</f>
        <v>#REF!</v>
      </c>
      <c r="W192" s="50" t="e">
        <f>H192*#REF!</f>
        <v>#REF!</v>
      </c>
      <c r="X192" s="15" t="e">
        <f>I192*#REF!</f>
        <v>#REF!</v>
      </c>
      <c r="Y192" s="50" t="e">
        <f>J192*#REF!</f>
        <v>#REF!</v>
      </c>
      <c r="Z192" s="15" t="e">
        <f>K192*#REF!</f>
        <v>#REF!</v>
      </c>
      <c r="AA192" s="50" t="e">
        <f>L192*#REF!</f>
        <v>#REF!</v>
      </c>
    </row>
    <row r="193" spans="1:27" ht="13.5" thickBot="1" x14ac:dyDescent="0.25">
      <c r="A193" s="11" t="e">
        <f>#REF!</f>
        <v>#REF!</v>
      </c>
      <c r="B193" s="11" t="e">
        <f>#REF!</f>
        <v>#REF!</v>
      </c>
      <c r="C193" s="11" t="e">
        <f>#REF!</f>
        <v>#REF!</v>
      </c>
      <c r="D193" s="11" t="e">
        <f>#REF!</f>
        <v>#REF!</v>
      </c>
      <c r="E193" s="12" t="e">
        <f t="shared" si="23"/>
        <v>#REF!</v>
      </c>
      <c r="F193" s="49" t="e">
        <f t="shared" si="24"/>
        <v>#REF!</v>
      </c>
      <c r="G193" s="12" t="e">
        <f t="shared" si="38"/>
        <v>#REF!</v>
      </c>
      <c r="H193" s="49" t="e">
        <f t="shared" si="39"/>
        <v>#REF!</v>
      </c>
      <c r="I193" s="12" t="e">
        <f t="shared" si="40"/>
        <v>#REF!</v>
      </c>
      <c r="J193" s="49" t="e">
        <f t="shared" si="40"/>
        <v>#REF!</v>
      </c>
      <c r="K193" s="12" t="e">
        <f t="shared" si="27"/>
        <v>#REF!</v>
      </c>
      <c r="L193" s="49" t="e">
        <f t="shared" si="28"/>
        <v>#REF!</v>
      </c>
      <c r="M193" s="12" t="e">
        <f t="shared" si="41"/>
        <v>#REF!</v>
      </c>
      <c r="N193" s="49" t="e">
        <f t="shared" si="30"/>
        <v>#REF!</v>
      </c>
      <c r="Q193" s="14" t="e">
        <f>A193</f>
        <v>#REF!</v>
      </c>
      <c r="R193" s="25" t="e">
        <f>B193*#REF!</f>
        <v>#REF!</v>
      </c>
      <c r="S193" s="16" t="e">
        <f>C193*#REF!</f>
        <v>#REF!</v>
      </c>
      <c r="T193" s="15" t="e">
        <f>E193*#REF!</f>
        <v>#REF!</v>
      </c>
      <c r="U193" s="50" t="e">
        <f>F193*#REF!</f>
        <v>#REF!</v>
      </c>
      <c r="V193" s="15" t="e">
        <f>G193*#REF!</f>
        <v>#REF!</v>
      </c>
      <c r="W193" s="50" t="e">
        <f>H193*#REF!</f>
        <v>#REF!</v>
      </c>
      <c r="X193" s="15" t="e">
        <f>I193*#REF!</f>
        <v>#REF!</v>
      </c>
      <c r="Y193" s="50" t="e">
        <f>J193*#REF!</f>
        <v>#REF!</v>
      </c>
      <c r="Z193" s="15" t="e">
        <f>K193*#REF!</f>
        <v>#REF!</v>
      </c>
      <c r="AA193" s="50" t="e">
        <f>L193*#REF!</f>
        <v>#REF!</v>
      </c>
    </row>
    <row r="194" spans="1:27" ht="13.5" thickBot="1" x14ac:dyDescent="0.25">
      <c r="A194" s="11" t="e">
        <f>#REF!</f>
        <v>#REF!</v>
      </c>
      <c r="B194" s="11" t="e">
        <f>#REF!</f>
        <v>#REF!</v>
      </c>
      <c r="C194" s="11" t="e">
        <f>#REF!</f>
        <v>#REF!</v>
      </c>
      <c r="D194" s="11" t="e">
        <f>#REF!</f>
        <v>#REF!</v>
      </c>
      <c r="E194" s="12" t="e">
        <f t="shared" si="23"/>
        <v>#REF!</v>
      </c>
      <c r="F194" s="49" t="e">
        <f t="shared" si="24"/>
        <v>#REF!</v>
      </c>
      <c r="G194" s="12" t="e">
        <f t="shared" si="38"/>
        <v>#REF!</v>
      </c>
      <c r="H194" s="49" t="e">
        <f t="shared" si="39"/>
        <v>#REF!</v>
      </c>
      <c r="I194" s="12" t="e">
        <f t="shared" si="40"/>
        <v>#REF!</v>
      </c>
      <c r="J194" s="49" t="e">
        <f t="shared" si="40"/>
        <v>#REF!</v>
      </c>
      <c r="K194" s="12" t="e">
        <f t="shared" si="27"/>
        <v>#REF!</v>
      </c>
      <c r="L194" s="49" t="e">
        <f t="shared" si="28"/>
        <v>#REF!</v>
      </c>
      <c r="M194" s="12" t="e">
        <f t="shared" si="41"/>
        <v>#REF!</v>
      </c>
      <c r="N194" s="49" t="e">
        <f t="shared" si="30"/>
        <v>#REF!</v>
      </c>
      <c r="Q194" s="14" t="e">
        <f t="shared" si="31"/>
        <v>#REF!</v>
      </c>
      <c r="R194" s="28" t="e">
        <f>B194*#REF!</f>
        <v>#REF!</v>
      </c>
      <c r="S194" s="16" t="e">
        <f>C194*#REF!</f>
        <v>#REF!</v>
      </c>
      <c r="T194" s="15" t="e">
        <f>E194*#REF!</f>
        <v>#REF!</v>
      </c>
      <c r="U194" s="50" t="e">
        <f>F194*#REF!</f>
        <v>#REF!</v>
      </c>
      <c r="V194" s="15" t="e">
        <f>G194*#REF!</f>
        <v>#REF!</v>
      </c>
      <c r="W194" s="50" t="e">
        <f>H194*#REF!</f>
        <v>#REF!</v>
      </c>
      <c r="X194" s="15" t="e">
        <f>I194*#REF!</f>
        <v>#REF!</v>
      </c>
      <c r="Y194" s="50" t="e">
        <f>J194*#REF!</f>
        <v>#REF!</v>
      </c>
      <c r="Z194" s="15" t="e">
        <f>K194*#REF!</f>
        <v>#REF!</v>
      </c>
      <c r="AA194" s="50" t="e">
        <f>L194*#REF!</f>
        <v>#REF!</v>
      </c>
    </row>
    <row r="195" spans="1:27" ht="13.5" thickBot="1" x14ac:dyDescent="0.25">
      <c r="A195" s="11" t="e">
        <f>#REF!</f>
        <v>#REF!</v>
      </c>
      <c r="B195" s="11" t="e">
        <f>#REF!</f>
        <v>#REF!</v>
      </c>
      <c r="C195" s="11" t="e">
        <f>#REF!</f>
        <v>#REF!</v>
      </c>
      <c r="D195" s="11" t="e">
        <f>#REF!</f>
        <v>#REF!</v>
      </c>
      <c r="E195" s="12" t="e">
        <f t="shared" si="23"/>
        <v>#REF!</v>
      </c>
      <c r="F195" s="49" t="e">
        <f t="shared" si="24"/>
        <v>#REF!</v>
      </c>
      <c r="G195" s="12" t="e">
        <f t="shared" si="38"/>
        <v>#REF!</v>
      </c>
      <c r="H195" s="49" t="e">
        <f t="shared" si="39"/>
        <v>#REF!</v>
      </c>
      <c r="I195" s="12" t="e">
        <f t="shared" si="40"/>
        <v>#REF!</v>
      </c>
      <c r="J195" s="49" t="e">
        <f t="shared" si="40"/>
        <v>#REF!</v>
      </c>
      <c r="K195" s="12" t="e">
        <f t="shared" si="27"/>
        <v>#REF!</v>
      </c>
      <c r="L195" s="49" t="e">
        <f t="shared" si="28"/>
        <v>#REF!</v>
      </c>
      <c r="M195" s="12" t="e">
        <f t="shared" si="41"/>
        <v>#REF!</v>
      </c>
      <c r="N195" s="49" t="e">
        <f t="shared" si="30"/>
        <v>#REF!</v>
      </c>
      <c r="P195" s="247"/>
      <c r="Q195" s="63" t="e">
        <f t="shared" si="31"/>
        <v>#REF!</v>
      </c>
      <c r="R195" s="31" t="e">
        <f>B195*#REF!</f>
        <v>#REF!</v>
      </c>
      <c r="S195" s="64" t="e">
        <f>C195*#REF!</f>
        <v>#REF!</v>
      </c>
      <c r="T195" s="15" t="e">
        <f>E195*#REF!</f>
        <v>#REF!</v>
      </c>
      <c r="U195" s="50" t="e">
        <f>F195*#REF!</f>
        <v>#REF!</v>
      </c>
      <c r="V195" s="65" t="e">
        <f>G195*#REF!</f>
        <v>#REF!</v>
      </c>
      <c r="W195" s="66" t="e">
        <f>H195*#REF!</f>
        <v>#REF!</v>
      </c>
      <c r="X195" s="65" t="e">
        <f>I195*#REF!</f>
        <v>#REF!</v>
      </c>
      <c r="Y195" s="66" t="e">
        <f>J195*#REF!</f>
        <v>#REF!</v>
      </c>
      <c r="Z195" s="65" t="e">
        <f>K195*#REF!</f>
        <v>#REF!</v>
      </c>
      <c r="AA195" s="66" t="e">
        <f>L195*#REF!</f>
        <v>#REF!</v>
      </c>
    </row>
    <row r="196" spans="1:27" ht="13.5" thickBot="1" x14ac:dyDescent="0.25">
      <c r="A196" s="11" t="e">
        <f>#REF!</f>
        <v>#REF!</v>
      </c>
      <c r="B196" s="11" t="e">
        <f>#REF!</f>
        <v>#REF!</v>
      </c>
      <c r="C196" s="11" t="e">
        <f>#REF!</f>
        <v>#REF!</v>
      </c>
      <c r="D196" s="11" t="e">
        <f>#REF!</f>
        <v>#REF!</v>
      </c>
      <c r="E196" s="12" t="e">
        <f t="shared" si="23"/>
        <v>#REF!</v>
      </c>
      <c r="F196" s="49" t="e">
        <f t="shared" si="24"/>
        <v>#REF!</v>
      </c>
      <c r="G196" s="12" t="e">
        <f t="shared" si="38"/>
        <v>#REF!</v>
      </c>
      <c r="H196" s="49" t="e">
        <f t="shared" si="39"/>
        <v>#REF!</v>
      </c>
      <c r="I196" s="12" t="e">
        <f t="shared" si="40"/>
        <v>#REF!</v>
      </c>
      <c r="J196" s="49" t="e">
        <f t="shared" si="40"/>
        <v>#REF!</v>
      </c>
      <c r="K196" s="12" t="e">
        <f t="shared" si="27"/>
        <v>#REF!</v>
      </c>
      <c r="L196" s="49" t="e">
        <f t="shared" si="28"/>
        <v>#REF!</v>
      </c>
      <c r="M196" s="12" t="e">
        <f t="shared" si="41"/>
        <v>#REF!</v>
      </c>
      <c r="N196" s="49" t="e">
        <f t="shared" si="30"/>
        <v>#REF!</v>
      </c>
      <c r="P196" s="94"/>
      <c r="Q196" s="14" t="e">
        <f t="shared" si="31"/>
        <v>#REF!</v>
      </c>
      <c r="R196" s="32" t="e">
        <f>B196*#REF!</f>
        <v>#REF!</v>
      </c>
      <c r="S196" s="62" t="e">
        <f>C196*#REF!</f>
        <v>#REF!</v>
      </c>
      <c r="T196" s="15" t="e">
        <f>E196*#REF!</f>
        <v>#REF!</v>
      </c>
      <c r="U196" s="50" t="e">
        <f>F196*#REF!</f>
        <v>#REF!</v>
      </c>
      <c r="V196" s="15" t="e">
        <f>G196*#REF!</f>
        <v>#REF!</v>
      </c>
      <c r="W196" s="50" t="e">
        <f>H196*#REF!</f>
        <v>#REF!</v>
      </c>
      <c r="X196" s="15" t="e">
        <f>I196*#REF!</f>
        <v>#REF!</v>
      </c>
      <c r="Y196" s="50" t="e">
        <f>J196*#REF!</f>
        <v>#REF!</v>
      </c>
      <c r="Z196" s="15" t="e">
        <f>K196*#REF!</f>
        <v>#REF!</v>
      </c>
      <c r="AA196" s="50" t="e">
        <f>L196*#REF!</f>
        <v>#REF!</v>
      </c>
    </row>
    <row r="197" spans="1:27" ht="13.5" thickBot="1" x14ac:dyDescent="0.25">
      <c r="A197" s="11" t="e">
        <f>#REF!</f>
        <v>#REF!</v>
      </c>
      <c r="B197" s="11" t="e">
        <f>#REF!</f>
        <v>#REF!</v>
      </c>
      <c r="C197" s="11" t="e">
        <f>#REF!</f>
        <v>#REF!</v>
      </c>
      <c r="D197" s="11" t="e">
        <f>#REF!</f>
        <v>#REF!</v>
      </c>
      <c r="E197" s="12" t="e">
        <f t="shared" si="23"/>
        <v>#REF!</v>
      </c>
      <c r="F197" s="49" t="e">
        <f t="shared" si="24"/>
        <v>#REF!</v>
      </c>
      <c r="G197" s="12" t="e">
        <f t="shared" si="38"/>
        <v>#REF!</v>
      </c>
      <c r="H197" s="49" t="e">
        <f t="shared" si="39"/>
        <v>#REF!</v>
      </c>
      <c r="I197" s="12" t="e">
        <f t="shared" si="40"/>
        <v>#REF!</v>
      </c>
      <c r="J197" s="49" t="e">
        <f t="shared" si="40"/>
        <v>#REF!</v>
      </c>
      <c r="K197" s="12" t="e">
        <f t="shared" si="27"/>
        <v>#REF!</v>
      </c>
      <c r="L197" s="49" t="e">
        <f t="shared" si="28"/>
        <v>#REF!</v>
      </c>
      <c r="M197" s="12" t="e">
        <f t="shared" si="41"/>
        <v>#REF!</v>
      </c>
      <c r="N197" s="49" t="e">
        <f t="shared" si="30"/>
        <v>#REF!</v>
      </c>
      <c r="Q197" s="14" t="e">
        <f t="shared" si="31"/>
        <v>#REF!</v>
      </c>
      <c r="R197" s="25" t="e">
        <f>B197*#REF!</f>
        <v>#REF!</v>
      </c>
      <c r="S197" s="16" t="e">
        <f>C197*#REF!</f>
        <v>#REF!</v>
      </c>
      <c r="T197" s="15" t="e">
        <f>E197*#REF!</f>
        <v>#REF!</v>
      </c>
      <c r="U197" s="50" t="e">
        <f>F197*#REF!</f>
        <v>#REF!</v>
      </c>
      <c r="V197" s="15" t="e">
        <f>G197*#REF!</f>
        <v>#REF!</v>
      </c>
      <c r="W197" s="50" t="e">
        <f>H197*#REF!</f>
        <v>#REF!</v>
      </c>
      <c r="X197" s="15" t="e">
        <f>I197*#REF!</f>
        <v>#REF!</v>
      </c>
      <c r="Y197" s="50" t="e">
        <f>J197*#REF!</f>
        <v>#REF!</v>
      </c>
      <c r="Z197" s="15" t="e">
        <f>K197*#REF!</f>
        <v>#REF!</v>
      </c>
      <c r="AA197" s="50" t="e">
        <f>L197*#REF!</f>
        <v>#REF!</v>
      </c>
    </row>
    <row r="198" spans="1:27" ht="13.5" thickBot="1" x14ac:dyDescent="0.25">
      <c r="A198" s="11" t="e">
        <f>#REF!</f>
        <v>#REF!</v>
      </c>
      <c r="B198" s="11" t="e">
        <f>#REF!</f>
        <v>#REF!</v>
      </c>
      <c r="C198" s="11" t="e">
        <f>#REF!</f>
        <v>#REF!</v>
      </c>
      <c r="D198" s="11" t="e">
        <f>#REF!</f>
        <v>#REF!</v>
      </c>
      <c r="E198" s="12" t="e">
        <f t="shared" si="23"/>
        <v>#REF!</v>
      </c>
      <c r="F198" s="49" t="e">
        <f t="shared" si="24"/>
        <v>#REF!</v>
      </c>
      <c r="G198" s="12" t="e">
        <f t="shared" si="38"/>
        <v>#REF!</v>
      </c>
      <c r="H198" s="49" t="e">
        <f t="shared" si="39"/>
        <v>#REF!</v>
      </c>
      <c r="I198" s="12" t="e">
        <f t="shared" si="40"/>
        <v>#REF!</v>
      </c>
      <c r="J198" s="49" t="e">
        <f t="shared" si="40"/>
        <v>#REF!</v>
      </c>
      <c r="K198" s="12" t="e">
        <f t="shared" si="27"/>
        <v>#REF!</v>
      </c>
      <c r="L198" s="49" t="e">
        <f t="shared" si="28"/>
        <v>#REF!</v>
      </c>
      <c r="M198" s="12" t="e">
        <f t="shared" si="41"/>
        <v>#REF!</v>
      </c>
      <c r="N198" s="49" t="e">
        <f t="shared" si="30"/>
        <v>#REF!</v>
      </c>
      <c r="Q198" s="14" t="e">
        <f t="shared" si="31"/>
        <v>#REF!</v>
      </c>
      <c r="R198" s="25" t="e">
        <f>B198*#REF!</f>
        <v>#REF!</v>
      </c>
      <c r="S198" s="16" t="e">
        <f>C198*#REF!</f>
        <v>#REF!</v>
      </c>
      <c r="T198" s="15" t="e">
        <f>E198*#REF!</f>
        <v>#REF!</v>
      </c>
      <c r="U198" s="50" t="e">
        <f>F198*#REF!</f>
        <v>#REF!</v>
      </c>
      <c r="V198" s="15" t="e">
        <f>G198*#REF!</f>
        <v>#REF!</v>
      </c>
      <c r="W198" s="50" t="e">
        <f>H198*#REF!</f>
        <v>#REF!</v>
      </c>
      <c r="X198" s="15" t="e">
        <f>I198*#REF!</f>
        <v>#REF!</v>
      </c>
      <c r="Y198" s="50" t="e">
        <f>J198*#REF!</f>
        <v>#REF!</v>
      </c>
      <c r="Z198" s="15" t="e">
        <f>K198*#REF!</f>
        <v>#REF!</v>
      </c>
      <c r="AA198" s="50" t="e">
        <f>L198*#REF!</f>
        <v>#REF!</v>
      </c>
    </row>
    <row r="199" spans="1:27" ht="13.5" thickBot="1" x14ac:dyDescent="0.25">
      <c r="A199" s="11" t="e">
        <f>#REF!</f>
        <v>#REF!</v>
      </c>
      <c r="B199" s="11" t="e">
        <f>#REF!</f>
        <v>#REF!</v>
      </c>
      <c r="C199" s="11" t="e">
        <f>#REF!</f>
        <v>#REF!</v>
      </c>
      <c r="D199" s="11" t="e">
        <f>#REF!</f>
        <v>#REF!</v>
      </c>
      <c r="E199" s="12" t="e">
        <f t="shared" ref="E199:E262" si="42">B199+(D199*$F$1)</f>
        <v>#REF!</v>
      </c>
      <c r="F199" s="49" t="e">
        <f t="shared" ref="F199:F262" si="43">C199+($D199*$F$1)</f>
        <v>#REF!</v>
      </c>
      <c r="G199" s="12" t="e">
        <f t="shared" si="38"/>
        <v>#REF!</v>
      </c>
      <c r="H199" s="49" t="e">
        <f t="shared" si="39"/>
        <v>#REF!</v>
      </c>
      <c r="I199" s="12" t="e">
        <f t="shared" si="40"/>
        <v>#REF!</v>
      </c>
      <c r="J199" s="49" t="e">
        <f t="shared" si="40"/>
        <v>#REF!</v>
      </c>
      <c r="K199" s="12" t="e">
        <f t="shared" ref="K199:K255" si="44">$B199+($D199*$L$1)</f>
        <v>#REF!</v>
      </c>
      <c r="L199" s="49" t="e">
        <f t="shared" ref="L199:L255" si="45">$C199+($D199*$L$1)</f>
        <v>#REF!</v>
      </c>
      <c r="M199" s="12" t="e">
        <f t="shared" si="41"/>
        <v>#REF!</v>
      </c>
      <c r="N199" s="49" t="e">
        <f t="shared" ref="N199:N262" si="46">$C199+($D199*$N$1)</f>
        <v>#REF!</v>
      </c>
      <c r="Q199" s="14" t="e">
        <f t="shared" ref="Q199:Q262" si="47">A199</f>
        <v>#REF!</v>
      </c>
      <c r="R199" s="31" t="e">
        <f>B199*#REF!</f>
        <v>#REF!</v>
      </c>
      <c r="S199" s="16" t="e">
        <f>C199*#REF!</f>
        <v>#REF!</v>
      </c>
      <c r="T199" s="15" t="e">
        <f>E199*#REF!</f>
        <v>#REF!</v>
      </c>
      <c r="U199" s="50" t="e">
        <f>F199*#REF!</f>
        <v>#REF!</v>
      </c>
      <c r="V199" s="15" t="e">
        <f>G199*#REF!</f>
        <v>#REF!</v>
      </c>
      <c r="W199" s="50" t="e">
        <f>H199*#REF!</f>
        <v>#REF!</v>
      </c>
      <c r="X199" s="15" t="e">
        <f>I199*#REF!</f>
        <v>#REF!</v>
      </c>
      <c r="Y199" s="50" t="e">
        <f>J199*#REF!</f>
        <v>#REF!</v>
      </c>
      <c r="Z199" s="15" t="e">
        <f>K199*#REF!</f>
        <v>#REF!</v>
      </c>
      <c r="AA199" s="50" t="e">
        <f>L199*#REF!</f>
        <v>#REF!</v>
      </c>
    </row>
    <row r="200" spans="1:27" ht="13.5" thickBot="1" x14ac:dyDescent="0.25">
      <c r="A200" s="11" t="e">
        <f>#REF!</f>
        <v>#REF!</v>
      </c>
      <c r="B200" s="11" t="e">
        <f>#REF!</f>
        <v>#REF!</v>
      </c>
      <c r="C200" s="11" t="e">
        <f>#REF!</f>
        <v>#REF!</v>
      </c>
      <c r="D200" s="11" t="e">
        <f>#REF!</f>
        <v>#REF!</v>
      </c>
      <c r="E200" s="12" t="e">
        <f t="shared" si="42"/>
        <v>#REF!</v>
      </c>
      <c r="F200" s="49" t="e">
        <f t="shared" si="43"/>
        <v>#REF!</v>
      </c>
      <c r="G200" s="12" t="e">
        <f t="shared" si="38"/>
        <v>#REF!</v>
      </c>
      <c r="H200" s="49" t="e">
        <f t="shared" si="39"/>
        <v>#REF!</v>
      </c>
      <c r="I200" s="12" t="e">
        <f t="shared" si="40"/>
        <v>#REF!</v>
      </c>
      <c r="J200" s="49" t="e">
        <f t="shared" si="40"/>
        <v>#REF!</v>
      </c>
      <c r="K200" s="12" t="e">
        <f t="shared" si="44"/>
        <v>#REF!</v>
      </c>
      <c r="L200" s="49" t="e">
        <f t="shared" si="45"/>
        <v>#REF!</v>
      </c>
      <c r="M200" s="12" t="e">
        <f t="shared" si="41"/>
        <v>#REF!</v>
      </c>
      <c r="N200" s="49" t="e">
        <f t="shared" si="46"/>
        <v>#REF!</v>
      </c>
      <c r="Q200" s="14" t="e">
        <f t="shared" si="47"/>
        <v>#REF!</v>
      </c>
      <c r="R200" s="32" t="e">
        <f>B200*#REF!</f>
        <v>#REF!</v>
      </c>
      <c r="S200" s="16" t="e">
        <f>C200*#REF!</f>
        <v>#REF!</v>
      </c>
      <c r="T200" s="15" t="e">
        <f>E200*#REF!</f>
        <v>#REF!</v>
      </c>
      <c r="U200" s="50" t="e">
        <f>F200*#REF!</f>
        <v>#REF!</v>
      </c>
      <c r="V200" s="15" t="e">
        <f>G200*#REF!</f>
        <v>#REF!</v>
      </c>
      <c r="W200" s="50" t="e">
        <f>H200*#REF!</f>
        <v>#REF!</v>
      </c>
      <c r="X200" s="15" t="e">
        <f>I200*#REF!</f>
        <v>#REF!</v>
      </c>
      <c r="Y200" s="50" t="e">
        <f>J200*#REF!</f>
        <v>#REF!</v>
      </c>
      <c r="Z200" s="15" t="e">
        <f>K200*#REF!</f>
        <v>#REF!</v>
      </c>
      <c r="AA200" s="50" t="e">
        <f>L200*#REF!</f>
        <v>#REF!</v>
      </c>
    </row>
    <row r="201" spans="1:27" ht="13.5" thickBot="1" x14ac:dyDescent="0.25">
      <c r="A201" s="11" t="e">
        <f>#REF!</f>
        <v>#REF!</v>
      </c>
      <c r="B201" s="11" t="e">
        <f>#REF!</f>
        <v>#REF!</v>
      </c>
      <c r="C201" s="11" t="e">
        <f>#REF!</f>
        <v>#REF!</v>
      </c>
      <c r="D201" s="11" t="e">
        <f>#REF!</f>
        <v>#REF!</v>
      </c>
      <c r="E201" s="12" t="e">
        <f t="shared" si="42"/>
        <v>#REF!</v>
      </c>
      <c r="F201" s="49" t="e">
        <f t="shared" si="43"/>
        <v>#REF!</v>
      </c>
      <c r="G201" s="12" t="e">
        <f t="shared" si="38"/>
        <v>#REF!</v>
      </c>
      <c r="H201" s="49" t="e">
        <f t="shared" si="39"/>
        <v>#REF!</v>
      </c>
      <c r="I201" s="12" t="e">
        <f t="shared" si="40"/>
        <v>#REF!</v>
      </c>
      <c r="J201" s="49" t="e">
        <f t="shared" si="40"/>
        <v>#REF!</v>
      </c>
      <c r="K201" s="12" t="e">
        <f t="shared" si="44"/>
        <v>#REF!</v>
      </c>
      <c r="L201" s="49" t="e">
        <f t="shared" si="45"/>
        <v>#REF!</v>
      </c>
      <c r="M201" s="12" t="e">
        <f t="shared" si="41"/>
        <v>#REF!</v>
      </c>
      <c r="N201" s="49" t="e">
        <f t="shared" si="46"/>
        <v>#REF!</v>
      </c>
      <c r="Q201" s="14" t="e">
        <f t="shared" si="47"/>
        <v>#REF!</v>
      </c>
      <c r="R201" s="28" t="e">
        <f>B201*#REF!</f>
        <v>#REF!</v>
      </c>
      <c r="S201" s="16" t="e">
        <f>C201*#REF!</f>
        <v>#REF!</v>
      </c>
      <c r="T201" s="15" t="e">
        <f>E201*#REF!</f>
        <v>#REF!</v>
      </c>
      <c r="U201" s="50" t="e">
        <f>F201*#REF!</f>
        <v>#REF!</v>
      </c>
      <c r="V201" s="15" t="e">
        <f>G201*#REF!</f>
        <v>#REF!</v>
      </c>
      <c r="W201" s="50" t="e">
        <f>H201*#REF!</f>
        <v>#REF!</v>
      </c>
      <c r="X201" s="15" t="e">
        <f>I201*#REF!</f>
        <v>#REF!</v>
      </c>
      <c r="Y201" s="50" t="e">
        <f>J201*#REF!</f>
        <v>#REF!</v>
      </c>
      <c r="Z201" s="15" t="e">
        <f>K201*#REF!</f>
        <v>#REF!</v>
      </c>
      <c r="AA201" s="50" t="e">
        <f>L201*#REF!</f>
        <v>#REF!</v>
      </c>
    </row>
    <row r="202" spans="1:27" ht="13.5" thickBot="1" x14ac:dyDescent="0.25">
      <c r="A202" s="11" t="e">
        <f>#REF!</f>
        <v>#REF!</v>
      </c>
      <c r="B202" s="11" t="e">
        <f>#REF!</f>
        <v>#REF!</v>
      </c>
      <c r="C202" s="11" t="e">
        <f>#REF!</f>
        <v>#REF!</v>
      </c>
      <c r="D202" s="11" t="e">
        <f>#REF!</f>
        <v>#REF!</v>
      </c>
      <c r="E202" s="12" t="e">
        <f t="shared" si="42"/>
        <v>#REF!</v>
      </c>
      <c r="F202" s="49" t="e">
        <f t="shared" si="43"/>
        <v>#REF!</v>
      </c>
      <c r="G202" s="12" t="e">
        <f t="shared" si="38"/>
        <v>#REF!</v>
      </c>
      <c r="H202" s="49" t="e">
        <f t="shared" si="39"/>
        <v>#REF!</v>
      </c>
      <c r="I202" s="12" t="e">
        <f t="shared" si="40"/>
        <v>#REF!</v>
      </c>
      <c r="J202" s="49" t="e">
        <f t="shared" si="40"/>
        <v>#REF!</v>
      </c>
      <c r="K202" s="12" t="e">
        <f t="shared" si="44"/>
        <v>#REF!</v>
      </c>
      <c r="L202" s="49" t="e">
        <f t="shared" si="45"/>
        <v>#REF!</v>
      </c>
      <c r="M202" s="12" t="e">
        <f t="shared" si="41"/>
        <v>#REF!</v>
      </c>
      <c r="N202" s="49" t="e">
        <f t="shared" si="46"/>
        <v>#REF!</v>
      </c>
      <c r="P202" s="247"/>
      <c r="Q202" s="63" t="e">
        <f t="shared" si="47"/>
        <v>#REF!</v>
      </c>
      <c r="R202" s="31" t="e">
        <f>B202*#REF!</f>
        <v>#REF!</v>
      </c>
      <c r="S202" s="64" t="e">
        <f>C202*#REF!</f>
        <v>#REF!</v>
      </c>
      <c r="T202" s="15" t="e">
        <f>E202*#REF!</f>
        <v>#REF!</v>
      </c>
      <c r="U202" s="50" t="e">
        <f>F202*#REF!</f>
        <v>#REF!</v>
      </c>
      <c r="V202" s="65" t="e">
        <f>G202*#REF!</f>
        <v>#REF!</v>
      </c>
      <c r="W202" s="66" t="e">
        <f>H202*#REF!</f>
        <v>#REF!</v>
      </c>
      <c r="X202" s="65" t="e">
        <f>I202*#REF!</f>
        <v>#REF!</v>
      </c>
      <c r="Y202" s="66" t="e">
        <f>J202*#REF!</f>
        <v>#REF!</v>
      </c>
      <c r="Z202" s="65" t="e">
        <f>K202*#REF!</f>
        <v>#REF!</v>
      </c>
      <c r="AA202" s="66" t="e">
        <f>L202*#REF!</f>
        <v>#REF!</v>
      </c>
    </row>
    <row r="203" spans="1:27" ht="13.5" thickBot="1" x14ac:dyDescent="0.25">
      <c r="A203" s="11" t="e">
        <f>#REF!</f>
        <v>#REF!</v>
      </c>
      <c r="B203" s="11" t="e">
        <f>#REF!</f>
        <v>#REF!</v>
      </c>
      <c r="C203" s="11" t="e">
        <f>#REF!</f>
        <v>#REF!</v>
      </c>
      <c r="D203" s="11" t="e">
        <f>#REF!</f>
        <v>#REF!</v>
      </c>
      <c r="E203" s="12" t="e">
        <f t="shared" si="42"/>
        <v>#REF!</v>
      </c>
      <c r="F203" s="49" t="e">
        <f t="shared" si="43"/>
        <v>#REF!</v>
      </c>
      <c r="G203" s="12" t="e">
        <f t="shared" si="38"/>
        <v>#REF!</v>
      </c>
      <c r="H203" s="49" t="e">
        <f t="shared" si="39"/>
        <v>#REF!</v>
      </c>
      <c r="I203" s="12" t="e">
        <f t="shared" si="40"/>
        <v>#REF!</v>
      </c>
      <c r="J203" s="49" t="e">
        <f t="shared" si="40"/>
        <v>#REF!</v>
      </c>
      <c r="K203" s="12" t="e">
        <f t="shared" si="44"/>
        <v>#REF!</v>
      </c>
      <c r="L203" s="49" t="e">
        <f t="shared" si="45"/>
        <v>#REF!</v>
      </c>
      <c r="M203" s="12" t="e">
        <f t="shared" si="41"/>
        <v>#REF!</v>
      </c>
      <c r="N203" s="49" t="e">
        <f t="shared" si="46"/>
        <v>#REF!</v>
      </c>
      <c r="P203" s="94"/>
      <c r="Q203" s="14" t="e">
        <f t="shared" si="47"/>
        <v>#REF!</v>
      </c>
      <c r="R203" s="32" t="e">
        <f>B203*#REF!</f>
        <v>#REF!</v>
      </c>
      <c r="S203" s="62" t="e">
        <f>C203*#REF!</f>
        <v>#REF!</v>
      </c>
      <c r="T203" s="15" t="e">
        <f>E203*#REF!</f>
        <v>#REF!</v>
      </c>
      <c r="U203" s="50" t="e">
        <f>F203*#REF!</f>
        <v>#REF!</v>
      </c>
      <c r="V203" s="15" t="e">
        <f>G203*#REF!</f>
        <v>#REF!</v>
      </c>
      <c r="W203" s="50" t="e">
        <f>H203*#REF!</f>
        <v>#REF!</v>
      </c>
      <c r="X203" s="15" t="e">
        <f>I203*#REF!</f>
        <v>#REF!</v>
      </c>
      <c r="Y203" s="50" t="e">
        <f>J203*#REF!</f>
        <v>#REF!</v>
      </c>
      <c r="Z203" s="15" t="e">
        <f>K203*#REF!</f>
        <v>#REF!</v>
      </c>
      <c r="AA203" s="50" t="e">
        <f>L203*#REF!</f>
        <v>#REF!</v>
      </c>
    </row>
    <row r="204" spans="1:27" ht="13.5" thickBot="1" x14ac:dyDescent="0.25">
      <c r="A204" s="11" t="e">
        <f>#REF!</f>
        <v>#REF!</v>
      </c>
      <c r="B204" s="11" t="e">
        <f>#REF!</f>
        <v>#REF!</v>
      </c>
      <c r="C204" s="11" t="e">
        <f>#REF!</f>
        <v>#REF!</v>
      </c>
      <c r="D204" s="11" t="e">
        <f>#REF!</f>
        <v>#REF!</v>
      </c>
      <c r="E204" s="12" t="e">
        <f t="shared" si="42"/>
        <v>#REF!</v>
      </c>
      <c r="F204" s="49" t="e">
        <f t="shared" si="43"/>
        <v>#REF!</v>
      </c>
      <c r="G204" s="12" t="e">
        <f t="shared" si="38"/>
        <v>#REF!</v>
      </c>
      <c r="H204" s="49" t="e">
        <f t="shared" si="39"/>
        <v>#REF!</v>
      </c>
      <c r="I204" s="12" t="e">
        <f t="shared" si="40"/>
        <v>#REF!</v>
      </c>
      <c r="J204" s="49" t="e">
        <f t="shared" si="40"/>
        <v>#REF!</v>
      </c>
      <c r="K204" s="12" t="e">
        <f t="shared" si="44"/>
        <v>#REF!</v>
      </c>
      <c r="L204" s="49" t="e">
        <f t="shared" si="45"/>
        <v>#REF!</v>
      </c>
      <c r="M204" s="12" t="e">
        <f t="shared" si="41"/>
        <v>#REF!</v>
      </c>
      <c r="N204" s="49" t="e">
        <f t="shared" si="46"/>
        <v>#REF!</v>
      </c>
      <c r="Q204" s="14" t="e">
        <f t="shared" si="47"/>
        <v>#REF!</v>
      </c>
      <c r="R204" s="25" t="e">
        <f>B204*#REF!</f>
        <v>#REF!</v>
      </c>
      <c r="S204" s="16" t="e">
        <f>C204*#REF!</f>
        <v>#REF!</v>
      </c>
      <c r="T204" s="15" t="e">
        <f>E204*#REF!</f>
        <v>#REF!</v>
      </c>
      <c r="U204" s="50" t="e">
        <f>F204*#REF!</f>
        <v>#REF!</v>
      </c>
      <c r="V204" s="15" t="e">
        <f>G204*#REF!</f>
        <v>#REF!</v>
      </c>
      <c r="W204" s="50" t="e">
        <f>H204*#REF!</f>
        <v>#REF!</v>
      </c>
      <c r="X204" s="15" t="e">
        <f>I204*#REF!</f>
        <v>#REF!</v>
      </c>
      <c r="Y204" s="50" t="e">
        <f>J204*#REF!</f>
        <v>#REF!</v>
      </c>
      <c r="Z204" s="15" t="e">
        <f>K204*#REF!</f>
        <v>#REF!</v>
      </c>
      <c r="AA204" s="50" t="e">
        <f>L204*#REF!</f>
        <v>#REF!</v>
      </c>
    </row>
    <row r="205" spans="1:27" ht="13.5" thickBot="1" x14ac:dyDescent="0.25">
      <c r="A205" s="11" t="e">
        <f>#REF!</f>
        <v>#REF!</v>
      </c>
      <c r="B205" s="11" t="e">
        <f>#REF!</f>
        <v>#REF!</v>
      </c>
      <c r="C205" s="11" t="e">
        <f>#REF!</f>
        <v>#REF!</v>
      </c>
      <c r="D205" s="11" t="e">
        <f>#REF!</f>
        <v>#REF!</v>
      </c>
      <c r="E205" s="12" t="e">
        <f t="shared" si="42"/>
        <v>#REF!</v>
      </c>
      <c r="F205" s="49" t="e">
        <f t="shared" si="43"/>
        <v>#REF!</v>
      </c>
      <c r="G205" s="12" t="e">
        <f t="shared" si="38"/>
        <v>#REF!</v>
      </c>
      <c r="H205" s="49" t="e">
        <f t="shared" si="39"/>
        <v>#REF!</v>
      </c>
      <c r="I205" s="12" t="e">
        <f t="shared" si="40"/>
        <v>#REF!</v>
      </c>
      <c r="J205" s="49" t="e">
        <f t="shared" si="40"/>
        <v>#REF!</v>
      </c>
      <c r="K205" s="12" t="e">
        <f t="shared" si="44"/>
        <v>#REF!</v>
      </c>
      <c r="L205" s="49" t="e">
        <f t="shared" si="45"/>
        <v>#REF!</v>
      </c>
      <c r="M205" s="12" t="e">
        <f t="shared" si="41"/>
        <v>#REF!</v>
      </c>
      <c r="N205" s="49" t="e">
        <f t="shared" si="46"/>
        <v>#REF!</v>
      </c>
      <c r="Q205" s="14" t="e">
        <f t="shared" si="47"/>
        <v>#REF!</v>
      </c>
      <c r="R205" s="25" t="e">
        <f>B205*#REF!</f>
        <v>#REF!</v>
      </c>
      <c r="S205" s="16" t="e">
        <f>C205*#REF!</f>
        <v>#REF!</v>
      </c>
      <c r="T205" s="15" t="e">
        <f>E205*#REF!</f>
        <v>#REF!</v>
      </c>
      <c r="U205" s="50" t="e">
        <f>F205*#REF!</f>
        <v>#REF!</v>
      </c>
      <c r="V205" s="15" t="e">
        <f>G205*#REF!</f>
        <v>#REF!</v>
      </c>
      <c r="W205" s="50" t="e">
        <f>H205*#REF!</f>
        <v>#REF!</v>
      </c>
      <c r="X205" s="15" t="e">
        <f>I205*#REF!</f>
        <v>#REF!</v>
      </c>
      <c r="Y205" s="50" t="e">
        <f>J205*#REF!</f>
        <v>#REF!</v>
      </c>
      <c r="Z205" s="15" t="e">
        <f>K205*#REF!</f>
        <v>#REF!</v>
      </c>
      <c r="AA205" s="50" t="e">
        <f>L205*#REF!</f>
        <v>#REF!</v>
      </c>
    </row>
    <row r="206" spans="1:27" ht="13.5" thickBot="1" x14ac:dyDescent="0.25">
      <c r="A206" s="11" t="e">
        <f>#REF!</f>
        <v>#REF!</v>
      </c>
      <c r="B206" s="11" t="e">
        <f>#REF!</f>
        <v>#REF!</v>
      </c>
      <c r="C206" s="11" t="e">
        <f>#REF!</f>
        <v>#REF!</v>
      </c>
      <c r="D206" s="11" t="e">
        <f>#REF!</f>
        <v>#REF!</v>
      </c>
      <c r="E206" s="12" t="e">
        <f t="shared" si="42"/>
        <v>#REF!</v>
      </c>
      <c r="F206" s="49" t="e">
        <f t="shared" si="43"/>
        <v>#REF!</v>
      </c>
      <c r="G206" s="12" t="e">
        <f t="shared" si="38"/>
        <v>#REF!</v>
      </c>
      <c r="H206" s="49" t="e">
        <f t="shared" si="39"/>
        <v>#REF!</v>
      </c>
      <c r="I206" s="12" t="e">
        <f t="shared" si="40"/>
        <v>#REF!</v>
      </c>
      <c r="J206" s="49" t="e">
        <f t="shared" si="40"/>
        <v>#REF!</v>
      </c>
      <c r="K206" s="12" t="e">
        <f t="shared" si="44"/>
        <v>#REF!</v>
      </c>
      <c r="L206" s="49" t="e">
        <f t="shared" si="45"/>
        <v>#REF!</v>
      </c>
      <c r="M206" s="12" t="e">
        <f t="shared" si="41"/>
        <v>#REF!</v>
      </c>
      <c r="N206" s="49" t="e">
        <f t="shared" si="46"/>
        <v>#REF!</v>
      </c>
      <c r="Q206" s="14" t="e">
        <f t="shared" si="47"/>
        <v>#REF!</v>
      </c>
      <c r="R206" s="31" t="e">
        <f>B206*#REF!</f>
        <v>#REF!</v>
      </c>
      <c r="S206" s="16" t="e">
        <f>C206*#REF!</f>
        <v>#REF!</v>
      </c>
      <c r="T206" s="15" t="e">
        <f>E206*#REF!</f>
        <v>#REF!</v>
      </c>
      <c r="U206" s="50" t="e">
        <f>F206*#REF!</f>
        <v>#REF!</v>
      </c>
      <c r="V206" s="15" t="e">
        <f>G206*#REF!</f>
        <v>#REF!</v>
      </c>
      <c r="W206" s="50" t="e">
        <f>H206*#REF!</f>
        <v>#REF!</v>
      </c>
      <c r="X206" s="15" t="e">
        <f>I206*#REF!</f>
        <v>#REF!</v>
      </c>
      <c r="Y206" s="50" t="e">
        <f>J206*#REF!</f>
        <v>#REF!</v>
      </c>
      <c r="Z206" s="15" t="e">
        <f>K206*#REF!</f>
        <v>#REF!</v>
      </c>
      <c r="AA206" s="50" t="e">
        <f>L206*#REF!</f>
        <v>#REF!</v>
      </c>
    </row>
    <row r="207" spans="1:27" ht="13.5" thickBot="1" x14ac:dyDescent="0.25">
      <c r="A207" s="11" t="e">
        <f>#REF!</f>
        <v>#REF!</v>
      </c>
      <c r="B207" s="11" t="e">
        <f>#REF!</f>
        <v>#REF!</v>
      </c>
      <c r="C207" s="11" t="e">
        <f>#REF!</f>
        <v>#REF!</v>
      </c>
      <c r="D207" s="11" t="e">
        <f>#REF!</f>
        <v>#REF!</v>
      </c>
      <c r="E207" s="12" t="e">
        <f t="shared" si="42"/>
        <v>#REF!</v>
      </c>
      <c r="F207" s="49" t="e">
        <f t="shared" si="43"/>
        <v>#REF!</v>
      </c>
      <c r="G207" s="12" t="e">
        <f t="shared" si="38"/>
        <v>#REF!</v>
      </c>
      <c r="H207" s="49" t="e">
        <f t="shared" si="39"/>
        <v>#REF!</v>
      </c>
      <c r="I207" s="12" t="e">
        <f t="shared" si="40"/>
        <v>#REF!</v>
      </c>
      <c r="J207" s="49" t="e">
        <f t="shared" si="40"/>
        <v>#REF!</v>
      </c>
      <c r="K207" s="12" t="e">
        <f t="shared" si="44"/>
        <v>#REF!</v>
      </c>
      <c r="L207" s="49" t="e">
        <f t="shared" si="45"/>
        <v>#REF!</v>
      </c>
      <c r="M207" s="12" t="e">
        <f t="shared" si="41"/>
        <v>#REF!</v>
      </c>
      <c r="N207" s="49" t="e">
        <f t="shared" si="46"/>
        <v>#REF!</v>
      </c>
      <c r="Q207" s="14" t="e">
        <f t="shared" si="47"/>
        <v>#REF!</v>
      </c>
      <c r="R207" s="32" t="e">
        <f>B207*#REF!</f>
        <v>#REF!</v>
      </c>
      <c r="S207" s="16" t="e">
        <f>C207*#REF!</f>
        <v>#REF!</v>
      </c>
      <c r="T207" s="15" t="e">
        <f>E207*#REF!</f>
        <v>#REF!</v>
      </c>
      <c r="U207" s="50" t="e">
        <f>F207*#REF!</f>
        <v>#REF!</v>
      </c>
      <c r="V207" s="15" t="e">
        <f>G207*#REF!</f>
        <v>#REF!</v>
      </c>
      <c r="W207" s="50" t="e">
        <f>H207*#REF!</f>
        <v>#REF!</v>
      </c>
      <c r="X207" s="15" t="e">
        <f>I207*#REF!</f>
        <v>#REF!</v>
      </c>
      <c r="Y207" s="50" t="e">
        <f>J207*#REF!</f>
        <v>#REF!</v>
      </c>
      <c r="Z207" s="15" t="e">
        <f>K207*#REF!</f>
        <v>#REF!</v>
      </c>
      <c r="AA207" s="50" t="e">
        <f>L207*#REF!</f>
        <v>#REF!</v>
      </c>
    </row>
    <row r="208" spans="1:27" ht="13.5" thickBot="1" x14ac:dyDescent="0.25">
      <c r="A208" s="11" t="e">
        <f>#REF!</f>
        <v>#REF!</v>
      </c>
      <c r="B208" s="11" t="e">
        <f>#REF!</f>
        <v>#REF!</v>
      </c>
      <c r="C208" s="11" t="e">
        <f>#REF!</f>
        <v>#REF!</v>
      </c>
      <c r="D208" s="11" t="e">
        <f>#REF!</f>
        <v>#REF!</v>
      </c>
      <c r="E208" s="12" t="e">
        <f t="shared" si="42"/>
        <v>#REF!</v>
      </c>
      <c r="F208" s="49" t="e">
        <f t="shared" si="43"/>
        <v>#REF!</v>
      </c>
      <c r="G208" s="12" t="e">
        <f t="shared" si="38"/>
        <v>#REF!</v>
      </c>
      <c r="H208" s="49" t="e">
        <f t="shared" si="39"/>
        <v>#REF!</v>
      </c>
      <c r="I208" s="12" t="e">
        <f t="shared" si="40"/>
        <v>#REF!</v>
      </c>
      <c r="J208" s="49" t="e">
        <f t="shared" si="40"/>
        <v>#REF!</v>
      </c>
      <c r="K208" s="12" t="e">
        <f t="shared" si="44"/>
        <v>#REF!</v>
      </c>
      <c r="L208" s="49" t="e">
        <f t="shared" si="45"/>
        <v>#REF!</v>
      </c>
      <c r="M208" s="12" t="e">
        <f t="shared" si="41"/>
        <v>#REF!</v>
      </c>
      <c r="N208" s="49" t="e">
        <f t="shared" si="46"/>
        <v>#REF!</v>
      </c>
      <c r="P208" s="247"/>
      <c r="Q208" s="63" t="e">
        <f t="shared" si="47"/>
        <v>#REF!</v>
      </c>
      <c r="R208" s="33" t="e">
        <f>B208*#REF!</f>
        <v>#REF!</v>
      </c>
      <c r="S208" s="64" t="e">
        <f>C208*#REF!</f>
        <v>#REF!</v>
      </c>
      <c r="T208" s="15" t="e">
        <f>E208*#REF!</f>
        <v>#REF!</v>
      </c>
      <c r="U208" s="50" t="e">
        <f>F208*#REF!</f>
        <v>#REF!</v>
      </c>
      <c r="V208" s="65" t="e">
        <f>G208*#REF!</f>
        <v>#REF!</v>
      </c>
      <c r="W208" s="66" t="e">
        <f>H208*#REF!</f>
        <v>#REF!</v>
      </c>
      <c r="X208" s="65" t="e">
        <f>I208*#REF!</f>
        <v>#REF!</v>
      </c>
      <c r="Y208" s="66" t="e">
        <f>J208*#REF!</f>
        <v>#REF!</v>
      </c>
      <c r="Z208" s="65" t="e">
        <f>K208*#REF!</f>
        <v>#REF!</v>
      </c>
      <c r="AA208" s="66" t="e">
        <f>L208*#REF!</f>
        <v>#REF!</v>
      </c>
    </row>
    <row r="209" spans="1:27" ht="13.5" thickBot="1" x14ac:dyDescent="0.25">
      <c r="A209" s="11" t="e">
        <f>#REF!</f>
        <v>#REF!</v>
      </c>
      <c r="B209" s="11" t="e">
        <f>#REF!</f>
        <v>#REF!</v>
      </c>
      <c r="C209" s="11" t="e">
        <f>#REF!</f>
        <v>#REF!</v>
      </c>
      <c r="D209" s="11" t="e">
        <f>#REF!</f>
        <v>#REF!</v>
      </c>
      <c r="E209" s="12" t="e">
        <f t="shared" si="42"/>
        <v>#REF!</v>
      </c>
      <c r="F209" s="49" t="e">
        <f t="shared" si="43"/>
        <v>#REF!</v>
      </c>
      <c r="G209" s="12" t="e">
        <f t="shared" si="38"/>
        <v>#REF!</v>
      </c>
      <c r="H209" s="49" t="e">
        <f t="shared" si="39"/>
        <v>#REF!</v>
      </c>
      <c r="I209" s="12" t="e">
        <f t="shared" si="40"/>
        <v>#REF!</v>
      </c>
      <c r="J209" s="49" t="e">
        <f t="shared" si="40"/>
        <v>#REF!</v>
      </c>
      <c r="K209" s="12" t="e">
        <f t="shared" si="44"/>
        <v>#REF!</v>
      </c>
      <c r="L209" s="49" t="e">
        <f t="shared" si="45"/>
        <v>#REF!</v>
      </c>
      <c r="M209" s="12" t="e">
        <f t="shared" si="41"/>
        <v>#REF!</v>
      </c>
      <c r="N209" s="49" t="e">
        <f t="shared" si="46"/>
        <v>#REF!</v>
      </c>
      <c r="P209" s="55"/>
      <c r="Q209" s="56" t="e">
        <f t="shared" si="47"/>
        <v>#REF!</v>
      </c>
      <c r="R209" s="57"/>
      <c r="S209" s="58"/>
      <c r="T209" s="15"/>
      <c r="U209" s="50"/>
      <c r="V209" s="59"/>
      <c r="W209" s="59"/>
      <c r="X209" s="59"/>
      <c r="Y209" s="59"/>
      <c r="Z209" s="59"/>
      <c r="AA209" s="59"/>
    </row>
    <row r="210" spans="1:27" ht="13.5" thickBot="1" x14ac:dyDescent="0.25">
      <c r="A210" s="11" t="e">
        <f>#REF!</f>
        <v>#REF!</v>
      </c>
      <c r="B210" s="11" t="e">
        <f>#REF!</f>
        <v>#REF!</v>
      </c>
      <c r="C210" s="11" t="e">
        <f>#REF!</f>
        <v>#REF!</v>
      </c>
      <c r="D210" s="11" t="e">
        <f>#REF!</f>
        <v>#REF!</v>
      </c>
      <c r="E210" s="12" t="e">
        <f t="shared" si="42"/>
        <v>#REF!</v>
      </c>
      <c r="F210" s="49" t="e">
        <f t="shared" si="43"/>
        <v>#REF!</v>
      </c>
      <c r="G210" s="12" t="e">
        <f t="shared" si="38"/>
        <v>#REF!</v>
      </c>
      <c r="H210" s="49" t="e">
        <f t="shared" si="39"/>
        <v>#REF!</v>
      </c>
      <c r="I210" s="12" t="e">
        <f t="shared" si="40"/>
        <v>#REF!</v>
      </c>
      <c r="J210" s="49" t="e">
        <f t="shared" si="40"/>
        <v>#REF!</v>
      </c>
      <c r="K210" s="12" t="e">
        <f t="shared" si="44"/>
        <v>#REF!</v>
      </c>
      <c r="L210" s="49" t="e">
        <f t="shared" si="45"/>
        <v>#REF!</v>
      </c>
      <c r="M210" s="12" t="e">
        <f t="shared" si="41"/>
        <v>#REF!</v>
      </c>
      <c r="N210" s="49" t="e">
        <f t="shared" si="46"/>
        <v>#REF!</v>
      </c>
      <c r="Q210" s="60" t="e">
        <f t="shared" si="47"/>
        <v>#REF!</v>
      </c>
      <c r="R210" s="41" t="e">
        <f>B210*#REF!</f>
        <v>#REF!</v>
      </c>
      <c r="S210" s="52" t="e">
        <f>C210*#REF!</f>
        <v>#REF!</v>
      </c>
      <c r="T210" s="15" t="e">
        <f>E210*#REF!</f>
        <v>#REF!</v>
      </c>
      <c r="U210" s="50" t="e">
        <f>F210*#REF!</f>
        <v>#REF!</v>
      </c>
      <c r="V210" s="67" t="e">
        <f>G210*#REF!</f>
        <v>#REF!</v>
      </c>
      <c r="W210" s="68" t="e">
        <f>H210*#REF!</f>
        <v>#REF!</v>
      </c>
      <c r="X210" s="67" t="e">
        <f>I210*#REF!</f>
        <v>#REF!</v>
      </c>
      <c r="Y210" s="68" t="e">
        <f>J210*#REF!</f>
        <v>#REF!</v>
      </c>
      <c r="Z210" s="67" t="e">
        <f>K210*#REF!</f>
        <v>#REF!</v>
      </c>
      <c r="AA210" s="68" t="e">
        <f>L210*#REF!</f>
        <v>#REF!</v>
      </c>
    </row>
    <row r="211" spans="1:27" ht="13.5" thickBot="1" x14ac:dyDescent="0.25">
      <c r="A211" s="11" t="e">
        <f>#REF!</f>
        <v>#REF!</v>
      </c>
      <c r="B211" s="11" t="e">
        <f>#REF!</f>
        <v>#REF!</v>
      </c>
      <c r="C211" s="11" t="e">
        <f>#REF!</f>
        <v>#REF!</v>
      </c>
      <c r="D211" s="11" t="e">
        <f>#REF!</f>
        <v>#REF!</v>
      </c>
      <c r="E211" s="12" t="e">
        <f t="shared" si="42"/>
        <v>#REF!</v>
      </c>
      <c r="F211" s="49" t="e">
        <f t="shared" si="43"/>
        <v>#REF!</v>
      </c>
      <c r="G211" s="12" t="e">
        <f t="shared" si="38"/>
        <v>#REF!</v>
      </c>
      <c r="H211" s="49" t="e">
        <f t="shared" si="39"/>
        <v>#REF!</v>
      </c>
      <c r="I211" s="12" t="e">
        <f t="shared" si="40"/>
        <v>#REF!</v>
      </c>
      <c r="J211" s="49" t="e">
        <f t="shared" si="40"/>
        <v>#REF!</v>
      </c>
      <c r="K211" s="12" t="e">
        <f t="shared" si="44"/>
        <v>#REF!</v>
      </c>
      <c r="L211" s="49" t="e">
        <f t="shared" si="45"/>
        <v>#REF!</v>
      </c>
      <c r="M211" s="12" t="e">
        <f t="shared" si="41"/>
        <v>#REF!</v>
      </c>
      <c r="N211" s="49" t="e">
        <f t="shared" si="46"/>
        <v>#REF!</v>
      </c>
      <c r="Q211" s="14" t="e">
        <f t="shared" si="47"/>
        <v>#REF!</v>
      </c>
      <c r="R211" s="41" t="e">
        <f>B211*#REF!</f>
        <v>#REF!</v>
      </c>
      <c r="S211" s="52" t="e">
        <f>C211*#REF!</f>
        <v>#REF!</v>
      </c>
      <c r="T211" s="15" t="e">
        <f>E211*#REF!</f>
        <v>#REF!</v>
      </c>
      <c r="U211" s="50" t="e">
        <f>F211*#REF!</f>
        <v>#REF!</v>
      </c>
      <c r="V211" s="53" t="e">
        <f>G211*#REF!</f>
        <v>#REF!</v>
      </c>
      <c r="W211" s="54" t="e">
        <f>H211*#REF!</f>
        <v>#REF!</v>
      </c>
      <c r="X211" s="53" t="e">
        <f>I211*#REF!</f>
        <v>#REF!</v>
      </c>
      <c r="Y211" s="54" t="e">
        <f>J211*#REF!</f>
        <v>#REF!</v>
      </c>
      <c r="Z211" s="53" t="e">
        <f>K211*#REF!</f>
        <v>#REF!</v>
      </c>
      <c r="AA211" s="54" t="e">
        <f>L211*#REF!</f>
        <v>#REF!</v>
      </c>
    </row>
    <row r="212" spans="1:27" ht="13.5" thickBot="1" x14ac:dyDescent="0.25">
      <c r="A212" s="11" t="e">
        <f>#REF!</f>
        <v>#REF!</v>
      </c>
      <c r="B212" s="11" t="e">
        <f>#REF!</f>
        <v>#REF!</v>
      </c>
      <c r="C212" s="11" t="e">
        <f>#REF!</f>
        <v>#REF!</v>
      </c>
      <c r="D212" s="11" t="e">
        <f>#REF!</f>
        <v>#REF!</v>
      </c>
      <c r="E212" s="12" t="e">
        <f t="shared" si="42"/>
        <v>#REF!</v>
      </c>
      <c r="F212" s="49" t="e">
        <f t="shared" si="43"/>
        <v>#REF!</v>
      </c>
      <c r="G212" s="12" t="e">
        <f t="shared" si="38"/>
        <v>#REF!</v>
      </c>
      <c r="H212" s="49" t="e">
        <f t="shared" si="39"/>
        <v>#REF!</v>
      </c>
      <c r="I212" s="12" t="e">
        <f t="shared" si="40"/>
        <v>#REF!</v>
      </c>
      <c r="J212" s="49" t="e">
        <f t="shared" si="40"/>
        <v>#REF!</v>
      </c>
      <c r="K212" s="12" t="e">
        <f t="shared" si="44"/>
        <v>#REF!</v>
      </c>
      <c r="L212" s="49" t="e">
        <f t="shared" si="45"/>
        <v>#REF!</v>
      </c>
      <c r="M212" s="12" t="e">
        <f t="shared" si="41"/>
        <v>#REF!</v>
      </c>
      <c r="N212" s="49" t="e">
        <f t="shared" si="46"/>
        <v>#REF!</v>
      </c>
      <c r="Q212" s="14" t="e">
        <f t="shared" si="47"/>
        <v>#REF!</v>
      </c>
      <c r="R212" s="41" t="e">
        <f>B212*#REF!</f>
        <v>#REF!</v>
      </c>
      <c r="S212" s="52" t="e">
        <f>C212*#REF!</f>
        <v>#REF!</v>
      </c>
      <c r="T212" s="15" t="e">
        <f>E212*#REF!</f>
        <v>#REF!</v>
      </c>
      <c r="U212" s="50" t="e">
        <f>F212*#REF!</f>
        <v>#REF!</v>
      </c>
      <c r="V212" s="53" t="e">
        <f>G212*#REF!</f>
        <v>#REF!</v>
      </c>
      <c r="W212" s="54" t="e">
        <f>H212*#REF!</f>
        <v>#REF!</v>
      </c>
      <c r="X212" s="53" t="e">
        <f>I212*#REF!</f>
        <v>#REF!</v>
      </c>
      <c r="Y212" s="54" t="e">
        <f>J212*#REF!</f>
        <v>#REF!</v>
      </c>
      <c r="Z212" s="53" t="e">
        <f>K212*#REF!</f>
        <v>#REF!</v>
      </c>
      <c r="AA212" s="54" t="e">
        <f>L212*#REF!</f>
        <v>#REF!</v>
      </c>
    </row>
    <row r="213" spans="1:27" ht="13.5" thickBot="1" x14ac:dyDescent="0.25">
      <c r="A213" s="11" t="e">
        <f>#REF!</f>
        <v>#REF!</v>
      </c>
      <c r="B213" s="11" t="e">
        <f>#REF!</f>
        <v>#REF!</v>
      </c>
      <c r="C213" s="11" t="e">
        <f>#REF!</f>
        <v>#REF!</v>
      </c>
      <c r="D213" s="11" t="e">
        <f>#REF!</f>
        <v>#REF!</v>
      </c>
      <c r="E213" s="12" t="e">
        <f t="shared" si="42"/>
        <v>#REF!</v>
      </c>
      <c r="F213" s="49" t="e">
        <f t="shared" si="43"/>
        <v>#REF!</v>
      </c>
      <c r="G213" s="12" t="e">
        <f t="shared" si="38"/>
        <v>#REF!</v>
      </c>
      <c r="H213" s="49" t="e">
        <f t="shared" si="39"/>
        <v>#REF!</v>
      </c>
      <c r="I213" s="12" t="e">
        <f t="shared" si="40"/>
        <v>#REF!</v>
      </c>
      <c r="J213" s="49" t="e">
        <f t="shared" si="40"/>
        <v>#REF!</v>
      </c>
      <c r="K213" s="12" t="e">
        <f t="shared" si="44"/>
        <v>#REF!</v>
      </c>
      <c r="L213" s="49" t="e">
        <f t="shared" si="45"/>
        <v>#REF!</v>
      </c>
      <c r="M213" s="12" t="e">
        <f t="shared" si="41"/>
        <v>#REF!</v>
      </c>
      <c r="N213" s="49" t="e">
        <f t="shared" si="46"/>
        <v>#REF!</v>
      </c>
      <c r="Q213" s="14" t="e">
        <f t="shared" si="47"/>
        <v>#REF!</v>
      </c>
      <c r="R213" s="41" t="e">
        <f>B213*#REF!</f>
        <v>#REF!</v>
      </c>
      <c r="S213" s="52" t="e">
        <f>C213*#REF!</f>
        <v>#REF!</v>
      </c>
      <c r="T213" s="15" t="e">
        <f>E213*#REF!</f>
        <v>#REF!</v>
      </c>
      <c r="U213" s="50" t="e">
        <f>F213*#REF!</f>
        <v>#REF!</v>
      </c>
      <c r="V213" s="53" t="e">
        <f>G213*#REF!</f>
        <v>#REF!</v>
      </c>
      <c r="W213" s="54" t="e">
        <f>H213*#REF!</f>
        <v>#REF!</v>
      </c>
      <c r="X213" s="53" t="e">
        <f>I213*#REF!</f>
        <v>#REF!</v>
      </c>
      <c r="Y213" s="54" t="e">
        <f>J213*#REF!</f>
        <v>#REF!</v>
      </c>
      <c r="Z213" s="53" t="e">
        <f>K213*#REF!</f>
        <v>#REF!</v>
      </c>
      <c r="AA213" s="54" t="e">
        <f>L213*#REF!</f>
        <v>#REF!</v>
      </c>
    </row>
    <row r="214" spans="1:27" ht="13.5" thickBot="1" x14ac:dyDescent="0.25">
      <c r="A214" s="11" t="e">
        <f>#REF!</f>
        <v>#REF!</v>
      </c>
      <c r="B214" s="11" t="e">
        <f>#REF!</f>
        <v>#REF!</v>
      </c>
      <c r="C214" s="11" t="e">
        <f>#REF!</f>
        <v>#REF!</v>
      </c>
      <c r="D214" s="11" t="e">
        <f>#REF!</f>
        <v>#REF!</v>
      </c>
      <c r="E214" s="12" t="e">
        <f t="shared" si="42"/>
        <v>#REF!</v>
      </c>
      <c r="F214" s="49" t="e">
        <f t="shared" si="43"/>
        <v>#REF!</v>
      </c>
      <c r="G214" s="12" t="e">
        <f t="shared" si="38"/>
        <v>#REF!</v>
      </c>
      <c r="H214" s="49" t="e">
        <f t="shared" si="39"/>
        <v>#REF!</v>
      </c>
      <c r="I214" s="12" t="e">
        <f t="shared" si="40"/>
        <v>#REF!</v>
      </c>
      <c r="J214" s="49" t="e">
        <f t="shared" si="40"/>
        <v>#REF!</v>
      </c>
      <c r="K214" s="12" t="e">
        <f t="shared" si="44"/>
        <v>#REF!</v>
      </c>
      <c r="L214" s="49" t="e">
        <f t="shared" si="45"/>
        <v>#REF!</v>
      </c>
      <c r="M214" s="12" t="e">
        <f t="shared" si="41"/>
        <v>#REF!</v>
      </c>
      <c r="N214" s="49" t="e">
        <f t="shared" si="46"/>
        <v>#REF!</v>
      </c>
      <c r="Q214" s="14" t="e">
        <f t="shared" si="47"/>
        <v>#REF!</v>
      </c>
      <c r="R214" s="28" t="e">
        <f>B214*#REF!</f>
        <v>#REF!</v>
      </c>
      <c r="S214" s="16" t="e">
        <f>C214*#REF!</f>
        <v>#REF!</v>
      </c>
      <c r="T214" s="15" t="e">
        <f>E214*#REF!</f>
        <v>#REF!</v>
      </c>
      <c r="U214" s="50" t="e">
        <f>F214*#REF!</f>
        <v>#REF!</v>
      </c>
      <c r="V214" s="15" t="e">
        <f>G214*#REF!</f>
        <v>#REF!</v>
      </c>
      <c r="W214" s="50" t="e">
        <f>H214*#REF!</f>
        <v>#REF!</v>
      </c>
      <c r="X214" s="15" t="e">
        <f>I214*#REF!</f>
        <v>#REF!</v>
      </c>
      <c r="Y214" s="50" t="e">
        <f>J214*#REF!</f>
        <v>#REF!</v>
      </c>
      <c r="Z214" s="15" t="e">
        <f>K214*#REF!</f>
        <v>#REF!</v>
      </c>
      <c r="AA214" s="50" t="e">
        <f>L214*#REF!</f>
        <v>#REF!</v>
      </c>
    </row>
    <row r="215" spans="1:27" ht="13.5" thickBot="1" x14ac:dyDescent="0.25">
      <c r="A215" s="11" t="e">
        <f>#REF!</f>
        <v>#REF!</v>
      </c>
      <c r="B215" s="11" t="e">
        <f>#REF!</f>
        <v>#REF!</v>
      </c>
      <c r="C215" s="11" t="e">
        <f>#REF!</f>
        <v>#REF!</v>
      </c>
      <c r="D215" s="11" t="e">
        <f>#REF!</f>
        <v>#REF!</v>
      </c>
      <c r="E215" s="12" t="e">
        <f t="shared" si="42"/>
        <v>#REF!</v>
      </c>
      <c r="F215" s="49" t="e">
        <f t="shared" si="43"/>
        <v>#REF!</v>
      </c>
      <c r="G215" s="12" t="e">
        <f t="shared" si="38"/>
        <v>#REF!</v>
      </c>
      <c r="H215" s="49" t="e">
        <f t="shared" si="39"/>
        <v>#REF!</v>
      </c>
      <c r="I215" s="12" t="e">
        <f t="shared" si="40"/>
        <v>#REF!</v>
      </c>
      <c r="J215" s="49" t="e">
        <f t="shared" si="40"/>
        <v>#REF!</v>
      </c>
      <c r="K215" s="12" t="e">
        <f t="shared" si="44"/>
        <v>#REF!</v>
      </c>
      <c r="L215" s="49" t="e">
        <f t="shared" si="45"/>
        <v>#REF!</v>
      </c>
      <c r="M215" s="12" t="e">
        <f t="shared" si="41"/>
        <v>#REF!</v>
      </c>
      <c r="N215" s="49" t="e">
        <f t="shared" si="46"/>
        <v>#REF!</v>
      </c>
      <c r="Q215" s="14" t="e">
        <f t="shared" si="47"/>
        <v>#REF!</v>
      </c>
      <c r="R215" s="29" t="e">
        <f>B215*#REF!</f>
        <v>#REF!</v>
      </c>
      <c r="S215" s="16" t="e">
        <f>C215*#REF!</f>
        <v>#REF!</v>
      </c>
      <c r="T215" s="15" t="e">
        <f>E215*#REF!</f>
        <v>#REF!</v>
      </c>
      <c r="U215" s="50" t="e">
        <f>F215*#REF!</f>
        <v>#REF!</v>
      </c>
      <c r="V215" s="15" t="e">
        <f>G215*#REF!</f>
        <v>#REF!</v>
      </c>
      <c r="W215" s="50" t="e">
        <f>H215*#REF!</f>
        <v>#REF!</v>
      </c>
      <c r="X215" s="15" t="e">
        <f>I215*#REF!</f>
        <v>#REF!</v>
      </c>
      <c r="Y215" s="50" t="e">
        <f>J215*#REF!</f>
        <v>#REF!</v>
      </c>
      <c r="Z215" s="15" t="e">
        <f>K215*#REF!</f>
        <v>#REF!</v>
      </c>
      <c r="AA215" s="50" t="e">
        <f>L215*#REF!</f>
        <v>#REF!</v>
      </c>
    </row>
    <row r="216" spans="1:27" ht="13.5" thickBot="1" x14ac:dyDescent="0.25">
      <c r="A216" s="11" t="e">
        <f>#REF!</f>
        <v>#REF!</v>
      </c>
      <c r="B216" s="11" t="e">
        <f>#REF!</f>
        <v>#REF!</v>
      </c>
      <c r="C216" s="11" t="e">
        <f>#REF!</f>
        <v>#REF!</v>
      </c>
      <c r="D216" s="11" t="e">
        <f>#REF!</f>
        <v>#REF!</v>
      </c>
      <c r="E216" s="12" t="e">
        <f t="shared" si="42"/>
        <v>#REF!</v>
      </c>
      <c r="F216" s="49" t="e">
        <f t="shared" si="43"/>
        <v>#REF!</v>
      </c>
      <c r="G216" s="12" t="e">
        <f t="shared" si="38"/>
        <v>#REF!</v>
      </c>
      <c r="H216" s="49" t="e">
        <f t="shared" si="39"/>
        <v>#REF!</v>
      </c>
      <c r="I216" s="12" t="e">
        <f t="shared" si="40"/>
        <v>#REF!</v>
      </c>
      <c r="J216" s="49" t="e">
        <f t="shared" si="40"/>
        <v>#REF!</v>
      </c>
      <c r="K216" s="12" t="e">
        <f t="shared" si="44"/>
        <v>#REF!</v>
      </c>
      <c r="L216" s="49" t="e">
        <f t="shared" si="45"/>
        <v>#REF!</v>
      </c>
      <c r="M216" s="12" t="e">
        <f t="shared" si="41"/>
        <v>#REF!</v>
      </c>
      <c r="N216" s="49" t="e">
        <f t="shared" si="46"/>
        <v>#REF!</v>
      </c>
      <c r="Q216" s="14" t="e">
        <f t="shared" si="47"/>
        <v>#REF!</v>
      </c>
      <c r="R216" s="32" t="e">
        <f>B216*#REF!</f>
        <v>#REF!</v>
      </c>
      <c r="S216" s="16" t="e">
        <f>C216*#REF!</f>
        <v>#REF!</v>
      </c>
      <c r="T216" s="15" t="e">
        <f>E216*#REF!</f>
        <v>#REF!</v>
      </c>
      <c r="U216" s="50" t="e">
        <f>F216*#REF!</f>
        <v>#REF!</v>
      </c>
      <c r="V216" s="15" t="e">
        <f>G216*#REF!</f>
        <v>#REF!</v>
      </c>
      <c r="W216" s="50" t="e">
        <f>H216*#REF!</f>
        <v>#REF!</v>
      </c>
      <c r="X216" s="15" t="e">
        <f>I216*#REF!</f>
        <v>#REF!</v>
      </c>
      <c r="Y216" s="50" t="e">
        <f>J216*#REF!</f>
        <v>#REF!</v>
      </c>
      <c r="Z216" s="15" t="e">
        <f>K216*#REF!</f>
        <v>#REF!</v>
      </c>
      <c r="AA216" s="50" t="e">
        <f>L216*#REF!</f>
        <v>#REF!</v>
      </c>
    </row>
    <row r="217" spans="1:27" ht="13.5" thickBot="1" x14ac:dyDescent="0.25">
      <c r="A217" s="11" t="e">
        <f>#REF!</f>
        <v>#REF!</v>
      </c>
      <c r="B217" s="11" t="e">
        <f>#REF!</f>
        <v>#REF!</v>
      </c>
      <c r="C217" s="11" t="e">
        <f>#REF!</f>
        <v>#REF!</v>
      </c>
      <c r="D217" s="11" t="e">
        <f>#REF!</f>
        <v>#REF!</v>
      </c>
      <c r="E217" s="12" t="e">
        <f t="shared" si="42"/>
        <v>#REF!</v>
      </c>
      <c r="F217" s="49" t="e">
        <f t="shared" si="43"/>
        <v>#REF!</v>
      </c>
      <c r="G217" s="12" t="e">
        <f t="shared" si="38"/>
        <v>#REF!</v>
      </c>
      <c r="H217" s="49" t="e">
        <f t="shared" si="39"/>
        <v>#REF!</v>
      </c>
      <c r="I217" s="12" t="e">
        <f t="shared" si="40"/>
        <v>#REF!</v>
      </c>
      <c r="J217" s="49" t="e">
        <f t="shared" si="40"/>
        <v>#REF!</v>
      </c>
      <c r="K217" s="12" t="e">
        <f t="shared" si="44"/>
        <v>#REF!</v>
      </c>
      <c r="L217" s="49" t="e">
        <f t="shared" si="45"/>
        <v>#REF!</v>
      </c>
      <c r="M217" s="12" t="e">
        <f t="shared" si="41"/>
        <v>#REF!</v>
      </c>
      <c r="N217" s="49" t="e">
        <f t="shared" si="46"/>
        <v>#REF!</v>
      </c>
      <c r="Q217" s="14" t="e">
        <f t="shared" si="47"/>
        <v>#REF!</v>
      </c>
      <c r="R217" s="31" t="e">
        <f>B217*#REF!</f>
        <v>#REF!</v>
      </c>
      <c r="S217" s="16" t="e">
        <f>C217*#REF!</f>
        <v>#REF!</v>
      </c>
      <c r="T217" s="15" t="e">
        <f>E217*#REF!</f>
        <v>#REF!</v>
      </c>
      <c r="U217" s="50" t="e">
        <f>F217*#REF!</f>
        <v>#REF!</v>
      </c>
      <c r="V217" s="15" t="e">
        <f>G217*#REF!</f>
        <v>#REF!</v>
      </c>
      <c r="W217" s="50" t="e">
        <f>H217*#REF!</f>
        <v>#REF!</v>
      </c>
      <c r="X217" s="15" t="e">
        <f>I217*#REF!</f>
        <v>#REF!</v>
      </c>
      <c r="Y217" s="50" t="e">
        <f>J217*#REF!</f>
        <v>#REF!</v>
      </c>
      <c r="Z217" s="15" t="e">
        <f>K217*#REF!</f>
        <v>#REF!</v>
      </c>
      <c r="AA217" s="50" t="e">
        <f>L217*#REF!</f>
        <v>#REF!</v>
      </c>
    </row>
    <row r="218" spans="1:27" ht="13.5" thickBot="1" x14ac:dyDescent="0.25">
      <c r="A218" s="11" t="e">
        <f>#REF!</f>
        <v>#REF!</v>
      </c>
      <c r="B218" s="11" t="e">
        <f>#REF!</f>
        <v>#REF!</v>
      </c>
      <c r="C218" s="11" t="e">
        <f>#REF!</f>
        <v>#REF!</v>
      </c>
      <c r="D218" s="11" t="e">
        <f>#REF!</f>
        <v>#REF!</v>
      </c>
      <c r="E218" s="12" t="e">
        <f t="shared" si="42"/>
        <v>#REF!</v>
      </c>
      <c r="F218" s="49" t="e">
        <f t="shared" si="43"/>
        <v>#REF!</v>
      </c>
      <c r="G218" s="12" t="e">
        <f t="shared" si="38"/>
        <v>#REF!</v>
      </c>
      <c r="H218" s="49" t="e">
        <f t="shared" si="39"/>
        <v>#REF!</v>
      </c>
      <c r="I218" s="12" t="e">
        <f t="shared" si="40"/>
        <v>#REF!</v>
      </c>
      <c r="J218" s="49" t="e">
        <f t="shared" si="40"/>
        <v>#REF!</v>
      </c>
      <c r="K218" s="12" t="e">
        <f t="shared" si="44"/>
        <v>#REF!</v>
      </c>
      <c r="L218" s="49" t="e">
        <f t="shared" si="45"/>
        <v>#REF!</v>
      </c>
      <c r="M218" s="12" t="e">
        <f t="shared" si="41"/>
        <v>#REF!</v>
      </c>
      <c r="N218" s="49" t="e">
        <f t="shared" si="46"/>
        <v>#REF!</v>
      </c>
      <c r="Q218" s="14" t="e">
        <f t="shared" si="47"/>
        <v>#REF!</v>
      </c>
      <c r="R218" s="32" t="e">
        <f>B218*#REF!</f>
        <v>#REF!</v>
      </c>
      <c r="S218" s="16" t="e">
        <f>C218*#REF!</f>
        <v>#REF!</v>
      </c>
      <c r="T218" s="15" t="e">
        <f>E218*#REF!</f>
        <v>#REF!</v>
      </c>
      <c r="U218" s="50" t="e">
        <f>F218*#REF!</f>
        <v>#REF!</v>
      </c>
      <c r="V218" s="15" t="e">
        <f>G218*#REF!</f>
        <v>#REF!</v>
      </c>
      <c r="W218" s="50" t="e">
        <f>H218*#REF!</f>
        <v>#REF!</v>
      </c>
      <c r="X218" s="15" t="e">
        <f>I218*#REF!</f>
        <v>#REF!</v>
      </c>
      <c r="Y218" s="50" t="e">
        <f>J218*#REF!</f>
        <v>#REF!</v>
      </c>
      <c r="Z218" s="15" t="e">
        <f>K218*#REF!</f>
        <v>#REF!</v>
      </c>
      <c r="AA218" s="50" t="e">
        <f>L218*#REF!</f>
        <v>#REF!</v>
      </c>
    </row>
    <row r="219" spans="1:27" ht="13.5" thickBot="1" x14ac:dyDescent="0.25">
      <c r="A219" s="11" t="e">
        <f>#REF!</f>
        <v>#REF!</v>
      </c>
      <c r="B219" s="11" t="e">
        <f>#REF!</f>
        <v>#REF!</v>
      </c>
      <c r="C219" s="11" t="e">
        <f>#REF!</f>
        <v>#REF!</v>
      </c>
      <c r="D219" s="11" t="e">
        <f>#REF!</f>
        <v>#REF!</v>
      </c>
      <c r="E219" s="12" t="e">
        <f t="shared" si="42"/>
        <v>#REF!</v>
      </c>
      <c r="F219" s="49" t="e">
        <f t="shared" si="43"/>
        <v>#REF!</v>
      </c>
      <c r="G219" s="12" t="e">
        <f t="shared" si="38"/>
        <v>#REF!</v>
      </c>
      <c r="H219" s="49" t="e">
        <f t="shared" si="39"/>
        <v>#REF!</v>
      </c>
      <c r="I219" s="12" t="e">
        <f t="shared" si="40"/>
        <v>#REF!</v>
      </c>
      <c r="J219" s="49" t="e">
        <f t="shared" si="40"/>
        <v>#REF!</v>
      </c>
      <c r="K219" s="12" t="e">
        <f t="shared" si="44"/>
        <v>#REF!</v>
      </c>
      <c r="L219" s="49" t="e">
        <f t="shared" si="45"/>
        <v>#REF!</v>
      </c>
      <c r="M219" s="12" t="e">
        <f t="shared" si="41"/>
        <v>#REF!</v>
      </c>
      <c r="N219" s="49" t="e">
        <f t="shared" si="46"/>
        <v>#REF!</v>
      </c>
      <c r="Q219" s="14" t="e">
        <f t="shared" si="47"/>
        <v>#REF!</v>
      </c>
      <c r="R219" s="33" t="e">
        <f>B219*#REF!</f>
        <v>#REF!</v>
      </c>
      <c r="S219" s="16" t="e">
        <f>C219*#REF!</f>
        <v>#REF!</v>
      </c>
      <c r="T219" s="15" t="e">
        <f>E219*#REF!</f>
        <v>#REF!</v>
      </c>
      <c r="U219" s="50" t="e">
        <f>F219*#REF!</f>
        <v>#REF!</v>
      </c>
      <c r="V219" s="15" t="e">
        <f>G219*#REF!</f>
        <v>#REF!</v>
      </c>
      <c r="W219" s="50" t="e">
        <f>H219*#REF!</f>
        <v>#REF!</v>
      </c>
      <c r="X219" s="15" t="e">
        <f>I219*#REF!</f>
        <v>#REF!</v>
      </c>
      <c r="Y219" s="50" t="e">
        <f>J219*#REF!</f>
        <v>#REF!</v>
      </c>
      <c r="Z219" s="15" t="e">
        <f>K219*#REF!</f>
        <v>#REF!</v>
      </c>
      <c r="AA219" s="50" t="e">
        <f>L219*#REF!</f>
        <v>#REF!</v>
      </c>
    </row>
    <row r="220" spans="1:27" ht="13.5" thickBot="1" x14ac:dyDescent="0.25">
      <c r="A220" s="11" t="e">
        <f>#REF!</f>
        <v>#REF!</v>
      </c>
      <c r="B220" s="11" t="e">
        <f>#REF!</f>
        <v>#REF!</v>
      </c>
      <c r="C220" s="11" t="e">
        <f>#REF!</f>
        <v>#REF!</v>
      </c>
      <c r="D220" s="11" t="e">
        <f>#REF!</f>
        <v>#REF!</v>
      </c>
      <c r="E220" s="12" t="e">
        <f t="shared" si="42"/>
        <v>#REF!</v>
      </c>
      <c r="F220" s="49" t="e">
        <f t="shared" si="43"/>
        <v>#REF!</v>
      </c>
      <c r="G220" s="12" t="e">
        <f t="shared" si="38"/>
        <v>#REF!</v>
      </c>
      <c r="H220" s="49" t="e">
        <f t="shared" si="39"/>
        <v>#REF!</v>
      </c>
      <c r="I220" s="12" t="e">
        <f t="shared" ref="I220:J255" si="48">B220+($D220*$J$1)</f>
        <v>#REF!</v>
      </c>
      <c r="J220" s="49" t="e">
        <f t="shared" si="48"/>
        <v>#REF!</v>
      </c>
      <c r="K220" s="12" t="e">
        <f t="shared" si="44"/>
        <v>#REF!</v>
      </c>
      <c r="L220" s="49" t="e">
        <f t="shared" si="45"/>
        <v>#REF!</v>
      </c>
      <c r="M220" s="12" t="e">
        <f t="shared" si="41"/>
        <v>#REF!</v>
      </c>
      <c r="N220" s="49" t="e">
        <f t="shared" si="46"/>
        <v>#REF!</v>
      </c>
      <c r="Q220" s="14" t="e">
        <f t="shared" si="47"/>
        <v>#REF!</v>
      </c>
      <c r="R220" s="28" t="e">
        <f>B220*#REF!</f>
        <v>#REF!</v>
      </c>
      <c r="S220" s="16" t="e">
        <f>C220*#REF!</f>
        <v>#REF!</v>
      </c>
      <c r="T220" s="15" t="e">
        <f>E220*#REF!</f>
        <v>#REF!</v>
      </c>
      <c r="U220" s="50" t="e">
        <f>F220*#REF!</f>
        <v>#REF!</v>
      </c>
      <c r="V220" s="15" t="e">
        <f>G220*#REF!</f>
        <v>#REF!</v>
      </c>
      <c r="W220" s="50" t="e">
        <f>H220*#REF!</f>
        <v>#REF!</v>
      </c>
      <c r="X220" s="15" t="e">
        <f>I220*#REF!</f>
        <v>#REF!</v>
      </c>
      <c r="Y220" s="50" t="e">
        <f>J220*#REF!</f>
        <v>#REF!</v>
      </c>
      <c r="Z220" s="15" t="e">
        <f>K220*#REF!</f>
        <v>#REF!</v>
      </c>
      <c r="AA220" s="50" t="e">
        <f>L220*#REF!</f>
        <v>#REF!</v>
      </c>
    </row>
    <row r="221" spans="1:27" ht="13.5" thickBot="1" x14ac:dyDescent="0.25">
      <c r="A221" s="11" t="e">
        <f>#REF!</f>
        <v>#REF!</v>
      </c>
      <c r="B221" s="11" t="e">
        <f>#REF!</f>
        <v>#REF!</v>
      </c>
      <c r="C221" s="11" t="e">
        <f>#REF!</f>
        <v>#REF!</v>
      </c>
      <c r="D221" s="11" t="e">
        <f>#REF!</f>
        <v>#REF!</v>
      </c>
      <c r="E221" s="12" t="e">
        <f t="shared" si="42"/>
        <v>#REF!</v>
      </c>
      <c r="F221" s="49" t="e">
        <f t="shared" si="43"/>
        <v>#REF!</v>
      </c>
      <c r="G221" s="12" t="e">
        <f t="shared" si="38"/>
        <v>#REF!</v>
      </c>
      <c r="H221" s="49" t="e">
        <f t="shared" si="39"/>
        <v>#REF!</v>
      </c>
      <c r="I221" s="12" t="e">
        <f t="shared" si="48"/>
        <v>#REF!</v>
      </c>
      <c r="J221" s="49" t="e">
        <f t="shared" si="48"/>
        <v>#REF!</v>
      </c>
      <c r="K221" s="12" t="e">
        <f t="shared" si="44"/>
        <v>#REF!</v>
      </c>
      <c r="L221" s="49" t="e">
        <f t="shared" si="45"/>
        <v>#REF!</v>
      </c>
      <c r="M221" s="12" t="e">
        <f t="shared" si="41"/>
        <v>#REF!</v>
      </c>
      <c r="N221" s="49" t="e">
        <f t="shared" si="46"/>
        <v>#REF!</v>
      </c>
      <c r="Q221" s="14" t="e">
        <f t="shared" si="47"/>
        <v>#REF!</v>
      </c>
      <c r="R221" s="32" t="e">
        <f>B221*#REF!</f>
        <v>#REF!</v>
      </c>
      <c r="S221" s="16" t="e">
        <f>C221*#REF!</f>
        <v>#REF!</v>
      </c>
      <c r="T221" s="15" t="e">
        <f>E221*#REF!</f>
        <v>#REF!</v>
      </c>
      <c r="U221" s="50" t="e">
        <f>F221*#REF!</f>
        <v>#REF!</v>
      </c>
      <c r="V221" s="15" t="e">
        <f>G221*#REF!</f>
        <v>#REF!</v>
      </c>
      <c r="W221" s="50" t="e">
        <f>H221*#REF!</f>
        <v>#REF!</v>
      </c>
      <c r="X221" s="15" t="e">
        <f>I221*#REF!</f>
        <v>#REF!</v>
      </c>
      <c r="Y221" s="50" t="e">
        <f>J221*#REF!</f>
        <v>#REF!</v>
      </c>
      <c r="Z221" s="15" t="e">
        <f>K221*#REF!</f>
        <v>#REF!</v>
      </c>
      <c r="AA221" s="50" t="e">
        <f>L221*#REF!</f>
        <v>#REF!</v>
      </c>
    </row>
    <row r="222" spans="1:27" ht="13.5" thickBot="1" x14ac:dyDescent="0.25">
      <c r="A222" s="11" t="e">
        <f>#REF!</f>
        <v>#REF!</v>
      </c>
      <c r="B222" s="11" t="e">
        <f>#REF!</f>
        <v>#REF!</v>
      </c>
      <c r="C222" s="11" t="e">
        <f>#REF!</f>
        <v>#REF!</v>
      </c>
      <c r="D222" s="11" t="e">
        <f>#REF!</f>
        <v>#REF!</v>
      </c>
      <c r="E222" s="12" t="e">
        <f t="shared" si="42"/>
        <v>#REF!</v>
      </c>
      <c r="F222" s="49" t="e">
        <f t="shared" si="43"/>
        <v>#REF!</v>
      </c>
      <c r="G222" s="12" t="e">
        <f t="shared" si="38"/>
        <v>#REF!</v>
      </c>
      <c r="H222" s="49" t="e">
        <f t="shared" si="39"/>
        <v>#REF!</v>
      </c>
      <c r="I222" s="12" t="e">
        <f t="shared" si="48"/>
        <v>#REF!</v>
      </c>
      <c r="J222" s="49" t="e">
        <f t="shared" si="48"/>
        <v>#REF!</v>
      </c>
      <c r="K222" s="12" t="e">
        <f t="shared" si="44"/>
        <v>#REF!</v>
      </c>
      <c r="L222" s="49" t="e">
        <f t="shared" si="45"/>
        <v>#REF!</v>
      </c>
      <c r="M222" s="12" t="e">
        <f t="shared" si="41"/>
        <v>#REF!</v>
      </c>
      <c r="N222" s="49" t="e">
        <f t="shared" si="46"/>
        <v>#REF!</v>
      </c>
      <c r="Q222" s="14" t="e">
        <f t="shared" si="47"/>
        <v>#REF!</v>
      </c>
      <c r="R222" s="31" t="e">
        <f>B222*#REF!</f>
        <v>#REF!</v>
      </c>
      <c r="S222" s="16" t="e">
        <f>C222*#REF!</f>
        <v>#REF!</v>
      </c>
      <c r="T222" s="15" t="e">
        <f>E222*#REF!</f>
        <v>#REF!</v>
      </c>
      <c r="U222" s="50" t="e">
        <f>F222*#REF!</f>
        <v>#REF!</v>
      </c>
      <c r="V222" s="15" t="e">
        <f>G222*#REF!</f>
        <v>#REF!</v>
      </c>
      <c r="W222" s="50" t="e">
        <f>H222*#REF!</f>
        <v>#REF!</v>
      </c>
      <c r="X222" s="15" t="e">
        <f>I222*#REF!</f>
        <v>#REF!</v>
      </c>
      <c r="Y222" s="50" t="e">
        <f>J222*#REF!</f>
        <v>#REF!</v>
      </c>
      <c r="Z222" s="15" t="e">
        <f>K222*#REF!</f>
        <v>#REF!</v>
      </c>
      <c r="AA222" s="50" t="e">
        <f>L222*#REF!</f>
        <v>#REF!</v>
      </c>
    </row>
    <row r="223" spans="1:27" ht="13.5" thickBot="1" x14ac:dyDescent="0.25">
      <c r="A223" s="11" t="e">
        <f>#REF!</f>
        <v>#REF!</v>
      </c>
      <c r="B223" s="11" t="e">
        <f>#REF!</f>
        <v>#REF!</v>
      </c>
      <c r="C223" s="11" t="e">
        <f>#REF!</f>
        <v>#REF!</v>
      </c>
      <c r="D223" s="11" t="e">
        <f>#REF!</f>
        <v>#REF!</v>
      </c>
      <c r="E223" s="12" t="e">
        <f t="shared" si="42"/>
        <v>#REF!</v>
      </c>
      <c r="F223" s="49" t="e">
        <f t="shared" si="43"/>
        <v>#REF!</v>
      </c>
      <c r="G223" s="12" t="e">
        <f t="shared" si="38"/>
        <v>#REF!</v>
      </c>
      <c r="H223" s="49" t="e">
        <f t="shared" si="39"/>
        <v>#REF!</v>
      </c>
      <c r="I223" s="12" t="e">
        <f t="shared" si="48"/>
        <v>#REF!</v>
      </c>
      <c r="J223" s="49" t="e">
        <f t="shared" si="48"/>
        <v>#REF!</v>
      </c>
      <c r="K223" s="12" t="e">
        <f t="shared" si="44"/>
        <v>#REF!</v>
      </c>
      <c r="L223" s="49" t="e">
        <f t="shared" si="45"/>
        <v>#REF!</v>
      </c>
      <c r="M223" s="12" t="e">
        <f t="shared" si="41"/>
        <v>#REF!</v>
      </c>
      <c r="N223" s="49" t="e">
        <f t="shared" si="46"/>
        <v>#REF!</v>
      </c>
      <c r="Q223" s="14" t="e">
        <f t="shared" si="47"/>
        <v>#REF!</v>
      </c>
      <c r="R223" s="32" t="e">
        <f>B223*#REF!</f>
        <v>#REF!</v>
      </c>
      <c r="S223" s="16" t="e">
        <f>C223*#REF!</f>
        <v>#REF!</v>
      </c>
      <c r="T223" s="15" t="e">
        <f>E223*#REF!</f>
        <v>#REF!</v>
      </c>
      <c r="U223" s="50" t="e">
        <f>F223*#REF!</f>
        <v>#REF!</v>
      </c>
      <c r="V223" s="15" t="e">
        <f>G223*#REF!</f>
        <v>#REF!</v>
      </c>
      <c r="W223" s="50" t="e">
        <f>H223*#REF!</f>
        <v>#REF!</v>
      </c>
      <c r="X223" s="15" t="e">
        <f>I223*#REF!</f>
        <v>#REF!</v>
      </c>
      <c r="Y223" s="50" t="e">
        <f>J223*#REF!</f>
        <v>#REF!</v>
      </c>
      <c r="Z223" s="15" t="e">
        <f>K223*#REF!</f>
        <v>#REF!</v>
      </c>
      <c r="AA223" s="50" t="e">
        <f>L223*#REF!</f>
        <v>#REF!</v>
      </c>
    </row>
    <row r="224" spans="1:27" ht="13.5" thickBot="1" x14ac:dyDescent="0.25">
      <c r="A224" s="11" t="e">
        <f>#REF!</f>
        <v>#REF!</v>
      </c>
      <c r="B224" s="11" t="e">
        <f>#REF!</f>
        <v>#REF!</v>
      </c>
      <c r="C224" s="11" t="e">
        <f>#REF!</f>
        <v>#REF!</v>
      </c>
      <c r="D224" s="11" t="e">
        <f>#REF!</f>
        <v>#REF!</v>
      </c>
      <c r="E224" s="12" t="e">
        <f t="shared" si="42"/>
        <v>#REF!</v>
      </c>
      <c r="F224" s="49" t="e">
        <f t="shared" si="43"/>
        <v>#REF!</v>
      </c>
      <c r="G224" s="12" t="e">
        <f t="shared" si="38"/>
        <v>#REF!</v>
      </c>
      <c r="H224" s="49" t="e">
        <f t="shared" si="39"/>
        <v>#REF!</v>
      </c>
      <c r="I224" s="12" t="e">
        <f t="shared" si="48"/>
        <v>#REF!</v>
      </c>
      <c r="J224" s="49" t="e">
        <f t="shared" si="48"/>
        <v>#REF!</v>
      </c>
      <c r="K224" s="12" t="e">
        <f t="shared" si="44"/>
        <v>#REF!</v>
      </c>
      <c r="L224" s="49" t="e">
        <f t="shared" si="45"/>
        <v>#REF!</v>
      </c>
      <c r="M224" s="12" t="e">
        <f t="shared" si="41"/>
        <v>#REF!</v>
      </c>
      <c r="N224" s="49" t="e">
        <f t="shared" si="46"/>
        <v>#REF!</v>
      </c>
      <c r="Q224" s="14" t="e">
        <f>A224</f>
        <v>#REF!</v>
      </c>
      <c r="R224" s="32" t="e">
        <f>B224*#REF!</f>
        <v>#REF!</v>
      </c>
      <c r="S224" s="16" t="e">
        <f>C224*#REF!</f>
        <v>#REF!</v>
      </c>
      <c r="T224" s="15" t="e">
        <f>E224*#REF!</f>
        <v>#REF!</v>
      </c>
      <c r="U224" s="50" t="e">
        <f>F224*#REF!</f>
        <v>#REF!</v>
      </c>
      <c r="V224" s="15" t="e">
        <f>G224*#REF!</f>
        <v>#REF!</v>
      </c>
      <c r="W224" s="50" t="e">
        <f>H224*#REF!</f>
        <v>#REF!</v>
      </c>
      <c r="X224" s="15" t="e">
        <f>I224*#REF!</f>
        <v>#REF!</v>
      </c>
      <c r="Y224" s="50" t="e">
        <f>J224*#REF!</f>
        <v>#REF!</v>
      </c>
      <c r="Z224" s="15" t="e">
        <f>K224*#REF!</f>
        <v>#REF!</v>
      </c>
      <c r="AA224" s="50" t="e">
        <f>L224*#REF!</f>
        <v>#REF!</v>
      </c>
    </row>
    <row r="225" spans="1:27" ht="13.5" thickBot="1" x14ac:dyDescent="0.25">
      <c r="A225" s="11" t="e">
        <f>#REF!</f>
        <v>#REF!</v>
      </c>
      <c r="B225" s="11" t="e">
        <f>#REF!</f>
        <v>#REF!</v>
      </c>
      <c r="C225" s="11" t="e">
        <f>#REF!</f>
        <v>#REF!</v>
      </c>
      <c r="D225" s="11" t="e">
        <f>#REF!</f>
        <v>#REF!</v>
      </c>
      <c r="E225" s="12" t="e">
        <f t="shared" si="42"/>
        <v>#REF!</v>
      </c>
      <c r="F225" s="49" t="e">
        <f t="shared" si="43"/>
        <v>#REF!</v>
      </c>
      <c r="G225" s="12" t="e">
        <f t="shared" si="38"/>
        <v>#REF!</v>
      </c>
      <c r="H225" s="49" t="e">
        <f t="shared" si="39"/>
        <v>#REF!</v>
      </c>
      <c r="I225" s="12" t="e">
        <f t="shared" si="48"/>
        <v>#REF!</v>
      </c>
      <c r="J225" s="49" t="e">
        <f t="shared" si="48"/>
        <v>#REF!</v>
      </c>
      <c r="K225" s="12" t="e">
        <f t="shared" si="44"/>
        <v>#REF!</v>
      </c>
      <c r="L225" s="49" t="e">
        <f t="shared" si="45"/>
        <v>#REF!</v>
      </c>
      <c r="M225" s="12" t="e">
        <f t="shared" si="41"/>
        <v>#REF!</v>
      </c>
      <c r="N225" s="49" t="e">
        <f t="shared" si="46"/>
        <v>#REF!</v>
      </c>
      <c r="Q225" s="14" t="e">
        <f>A225</f>
        <v>#REF!</v>
      </c>
      <c r="R225" s="32" t="e">
        <f>B225*#REF!</f>
        <v>#REF!</v>
      </c>
      <c r="S225" s="16" t="e">
        <f>C225*#REF!</f>
        <v>#REF!</v>
      </c>
      <c r="T225" s="15" t="e">
        <f>E225*#REF!</f>
        <v>#REF!</v>
      </c>
      <c r="U225" s="50" t="e">
        <f>F225*#REF!</f>
        <v>#REF!</v>
      </c>
      <c r="V225" s="15" t="e">
        <f>G225*#REF!</f>
        <v>#REF!</v>
      </c>
      <c r="W225" s="50" t="e">
        <f>H225*#REF!</f>
        <v>#REF!</v>
      </c>
      <c r="X225" s="15" t="e">
        <f>I225*#REF!</f>
        <v>#REF!</v>
      </c>
      <c r="Y225" s="50" t="e">
        <f>J225*#REF!</f>
        <v>#REF!</v>
      </c>
      <c r="Z225" s="15" t="e">
        <f>K225*#REF!</f>
        <v>#REF!</v>
      </c>
      <c r="AA225" s="50" t="e">
        <f>L225*#REF!</f>
        <v>#REF!</v>
      </c>
    </row>
    <row r="226" spans="1:27" ht="13.5" thickBot="1" x14ac:dyDescent="0.25">
      <c r="A226" s="11" t="e">
        <f>#REF!</f>
        <v>#REF!</v>
      </c>
      <c r="B226" s="11" t="e">
        <f>#REF!</f>
        <v>#REF!</v>
      </c>
      <c r="C226" s="11" t="e">
        <f>#REF!</f>
        <v>#REF!</v>
      </c>
      <c r="D226" s="11" t="e">
        <f>#REF!</f>
        <v>#REF!</v>
      </c>
      <c r="E226" s="12" t="e">
        <f t="shared" si="42"/>
        <v>#REF!</v>
      </c>
      <c r="F226" s="49" t="e">
        <f t="shared" si="43"/>
        <v>#REF!</v>
      </c>
      <c r="G226" s="12" t="e">
        <f t="shared" si="38"/>
        <v>#REF!</v>
      </c>
      <c r="H226" s="49" t="e">
        <f t="shared" si="39"/>
        <v>#REF!</v>
      </c>
      <c r="I226" s="12" t="e">
        <f t="shared" si="48"/>
        <v>#REF!</v>
      </c>
      <c r="J226" s="49" t="e">
        <f t="shared" si="48"/>
        <v>#REF!</v>
      </c>
      <c r="K226" s="12" t="e">
        <f t="shared" si="44"/>
        <v>#REF!</v>
      </c>
      <c r="L226" s="49" t="e">
        <f t="shared" si="45"/>
        <v>#REF!</v>
      </c>
      <c r="M226" s="12" t="e">
        <f t="shared" si="41"/>
        <v>#REF!</v>
      </c>
      <c r="N226" s="49" t="e">
        <f t="shared" si="46"/>
        <v>#REF!</v>
      </c>
      <c r="Q226" s="14" t="e">
        <f t="shared" si="47"/>
        <v>#REF!</v>
      </c>
      <c r="R226" s="28" t="e">
        <f>B226*#REF!</f>
        <v>#REF!</v>
      </c>
      <c r="S226" s="16" t="e">
        <f>C226*#REF!</f>
        <v>#REF!</v>
      </c>
      <c r="T226" s="15" t="e">
        <f>E226*#REF!</f>
        <v>#REF!</v>
      </c>
      <c r="U226" s="50" t="e">
        <f>F226*#REF!</f>
        <v>#REF!</v>
      </c>
      <c r="V226" s="15" t="e">
        <f>G226*#REF!</f>
        <v>#REF!</v>
      </c>
      <c r="W226" s="50" t="e">
        <f>H226*#REF!</f>
        <v>#REF!</v>
      </c>
      <c r="X226" s="15" t="e">
        <f>I226*#REF!</f>
        <v>#REF!</v>
      </c>
      <c r="Y226" s="50" t="e">
        <f>J226*#REF!</f>
        <v>#REF!</v>
      </c>
      <c r="Z226" s="15" t="e">
        <f>K226*#REF!</f>
        <v>#REF!</v>
      </c>
      <c r="AA226" s="50" t="e">
        <f>L226*#REF!</f>
        <v>#REF!</v>
      </c>
    </row>
    <row r="227" spans="1:27" ht="13.5" thickBot="1" x14ac:dyDescent="0.25">
      <c r="A227" s="11" t="e">
        <f>#REF!</f>
        <v>#REF!</v>
      </c>
      <c r="B227" s="11" t="e">
        <f>#REF!</f>
        <v>#REF!</v>
      </c>
      <c r="C227" s="11" t="e">
        <f>#REF!</f>
        <v>#REF!</v>
      </c>
      <c r="D227" s="11" t="e">
        <f>#REF!</f>
        <v>#REF!</v>
      </c>
      <c r="E227" s="12" t="e">
        <f t="shared" si="42"/>
        <v>#REF!</v>
      </c>
      <c r="F227" s="49" t="e">
        <f t="shared" si="43"/>
        <v>#REF!</v>
      </c>
      <c r="G227" s="12" t="e">
        <f t="shared" si="38"/>
        <v>#REF!</v>
      </c>
      <c r="H227" s="49" t="e">
        <f t="shared" si="39"/>
        <v>#REF!</v>
      </c>
      <c r="I227" s="12" t="e">
        <f t="shared" si="48"/>
        <v>#REF!</v>
      </c>
      <c r="J227" s="49" t="e">
        <f t="shared" si="48"/>
        <v>#REF!</v>
      </c>
      <c r="K227" s="12" t="e">
        <f t="shared" si="44"/>
        <v>#REF!</v>
      </c>
      <c r="L227" s="49" t="e">
        <f t="shared" si="45"/>
        <v>#REF!</v>
      </c>
      <c r="M227" s="12" t="e">
        <f t="shared" si="41"/>
        <v>#REF!</v>
      </c>
      <c r="N227" s="49" t="e">
        <f t="shared" si="46"/>
        <v>#REF!</v>
      </c>
      <c r="Q227" s="14" t="e">
        <f t="shared" si="47"/>
        <v>#REF!</v>
      </c>
      <c r="R227" s="25" t="e">
        <f>B227*#REF!</f>
        <v>#REF!</v>
      </c>
      <c r="S227" s="16" t="e">
        <f>C227*#REF!</f>
        <v>#REF!</v>
      </c>
      <c r="T227" s="15" t="e">
        <f>E227*#REF!</f>
        <v>#REF!</v>
      </c>
      <c r="U227" s="50" t="e">
        <f>F227*#REF!</f>
        <v>#REF!</v>
      </c>
      <c r="V227" s="15" t="e">
        <f>G227*#REF!</f>
        <v>#REF!</v>
      </c>
      <c r="W227" s="50" t="e">
        <f>H227*#REF!</f>
        <v>#REF!</v>
      </c>
      <c r="X227" s="15" t="e">
        <f>I227*#REF!</f>
        <v>#REF!</v>
      </c>
      <c r="Y227" s="50" t="e">
        <f>J227*#REF!</f>
        <v>#REF!</v>
      </c>
      <c r="Z227" s="15" t="e">
        <f>K227*#REF!</f>
        <v>#REF!</v>
      </c>
      <c r="AA227" s="50" t="e">
        <f>L227*#REF!</f>
        <v>#REF!</v>
      </c>
    </row>
    <row r="228" spans="1:27" ht="13.5" thickBot="1" x14ac:dyDescent="0.25">
      <c r="A228" s="11" t="e">
        <f>#REF!</f>
        <v>#REF!</v>
      </c>
      <c r="B228" s="11" t="e">
        <f>#REF!</f>
        <v>#REF!</v>
      </c>
      <c r="C228" s="11" t="e">
        <f>#REF!</f>
        <v>#REF!</v>
      </c>
      <c r="D228" s="11" t="e">
        <f>#REF!</f>
        <v>#REF!</v>
      </c>
      <c r="E228" s="12" t="e">
        <f t="shared" si="42"/>
        <v>#REF!</v>
      </c>
      <c r="F228" s="49" t="e">
        <f t="shared" si="43"/>
        <v>#REF!</v>
      </c>
      <c r="G228" s="12" t="e">
        <f t="shared" si="38"/>
        <v>#REF!</v>
      </c>
      <c r="H228" s="49" t="e">
        <f t="shared" si="39"/>
        <v>#REF!</v>
      </c>
      <c r="I228" s="12" t="e">
        <f t="shared" si="48"/>
        <v>#REF!</v>
      </c>
      <c r="J228" s="49" t="e">
        <f t="shared" si="48"/>
        <v>#REF!</v>
      </c>
      <c r="K228" s="12" t="e">
        <f t="shared" si="44"/>
        <v>#REF!</v>
      </c>
      <c r="L228" s="49" t="e">
        <f t="shared" si="45"/>
        <v>#REF!</v>
      </c>
      <c r="M228" s="12" t="e">
        <f t="shared" si="41"/>
        <v>#REF!</v>
      </c>
      <c r="N228" s="49" t="e">
        <f t="shared" si="46"/>
        <v>#REF!</v>
      </c>
      <c r="Q228" s="14" t="e">
        <f t="shared" si="47"/>
        <v>#REF!</v>
      </c>
      <c r="R228" s="25" t="e">
        <f>B228*#REF!</f>
        <v>#REF!</v>
      </c>
      <c r="S228" s="16" t="e">
        <f>C228*#REF!</f>
        <v>#REF!</v>
      </c>
      <c r="T228" s="15" t="e">
        <f>E228*#REF!</f>
        <v>#REF!</v>
      </c>
      <c r="U228" s="50" t="e">
        <f>F228*#REF!</f>
        <v>#REF!</v>
      </c>
      <c r="V228" s="15" t="e">
        <f>G228*#REF!</f>
        <v>#REF!</v>
      </c>
      <c r="W228" s="50" t="e">
        <f>H228*#REF!</f>
        <v>#REF!</v>
      </c>
      <c r="X228" s="15" t="e">
        <f>I228*#REF!</f>
        <v>#REF!</v>
      </c>
      <c r="Y228" s="50" t="e">
        <f>J228*#REF!</f>
        <v>#REF!</v>
      </c>
      <c r="Z228" s="15" t="e">
        <f>K228*#REF!</f>
        <v>#REF!</v>
      </c>
      <c r="AA228" s="50" t="e">
        <f>L228*#REF!</f>
        <v>#REF!</v>
      </c>
    </row>
    <row r="229" spans="1:27" ht="13.5" thickBot="1" x14ac:dyDescent="0.25">
      <c r="A229" s="11" t="e">
        <f>#REF!</f>
        <v>#REF!</v>
      </c>
      <c r="B229" s="11" t="e">
        <f>#REF!</f>
        <v>#REF!</v>
      </c>
      <c r="C229" s="11" t="e">
        <f>#REF!</f>
        <v>#REF!</v>
      </c>
      <c r="D229" s="11" t="e">
        <f>#REF!</f>
        <v>#REF!</v>
      </c>
      <c r="E229" s="12" t="e">
        <f t="shared" si="42"/>
        <v>#REF!</v>
      </c>
      <c r="F229" s="49" t="e">
        <f t="shared" si="43"/>
        <v>#REF!</v>
      </c>
      <c r="G229" s="12" t="e">
        <f t="shared" si="38"/>
        <v>#REF!</v>
      </c>
      <c r="H229" s="49" t="e">
        <f t="shared" si="39"/>
        <v>#REF!</v>
      </c>
      <c r="I229" s="12" t="e">
        <f t="shared" si="48"/>
        <v>#REF!</v>
      </c>
      <c r="J229" s="49" t="e">
        <f t="shared" si="48"/>
        <v>#REF!</v>
      </c>
      <c r="K229" s="12" t="e">
        <f t="shared" si="44"/>
        <v>#REF!</v>
      </c>
      <c r="L229" s="49" t="e">
        <f t="shared" si="45"/>
        <v>#REF!</v>
      </c>
      <c r="M229" s="12" t="e">
        <f t="shared" si="41"/>
        <v>#REF!</v>
      </c>
      <c r="N229" s="49" t="e">
        <f t="shared" si="46"/>
        <v>#REF!</v>
      </c>
      <c r="Q229" s="14" t="e">
        <f t="shared" si="47"/>
        <v>#REF!</v>
      </c>
      <c r="R229" s="25" t="e">
        <f>B229*#REF!</f>
        <v>#REF!</v>
      </c>
      <c r="S229" s="16" t="e">
        <f>C229*#REF!</f>
        <v>#REF!</v>
      </c>
      <c r="T229" s="15" t="e">
        <f>E229*#REF!</f>
        <v>#REF!</v>
      </c>
      <c r="U229" s="50" t="e">
        <f>F229*#REF!</f>
        <v>#REF!</v>
      </c>
      <c r="V229" s="15" t="e">
        <f>G229*#REF!</f>
        <v>#REF!</v>
      </c>
      <c r="W229" s="50" t="e">
        <f>H229*#REF!</f>
        <v>#REF!</v>
      </c>
      <c r="X229" s="15" t="e">
        <f>I229*#REF!</f>
        <v>#REF!</v>
      </c>
      <c r="Y229" s="50" t="e">
        <f>J229*#REF!</f>
        <v>#REF!</v>
      </c>
      <c r="Z229" s="15" t="e">
        <f>K229*#REF!</f>
        <v>#REF!</v>
      </c>
      <c r="AA229" s="50" t="e">
        <f>L229*#REF!</f>
        <v>#REF!</v>
      </c>
    </row>
    <row r="230" spans="1:27" ht="13.5" thickBot="1" x14ac:dyDescent="0.25">
      <c r="A230" s="11" t="e">
        <f>#REF!</f>
        <v>#REF!</v>
      </c>
      <c r="B230" s="11" t="e">
        <f>#REF!</f>
        <v>#REF!</v>
      </c>
      <c r="C230" s="11" t="e">
        <f>#REF!</f>
        <v>#REF!</v>
      </c>
      <c r="D230" s="11" t="e">
        <f>#REF!</f>
        <v>#REF!</v>
      </c>
      <c r="E230" s="12" t="e">
        <f t="shared" si="42"/>
        <v>#REF!</v>
      </c>
      <c r="F230" s="49" t="e">
        <f t="shared" si="43"/>
        <v>#REF!</v>
      </c>
      <c r="G230" s="12" t="e">
        <f t="shared" si="38"/>
        <v>#REF!</v>
      </c>
      <c r="H230" s="49" t="e">
        <f t="shared" si="39"/>
        <v>#REF!</v>
      </c>
      <c r="I230" s="12" t="e">
        <f t="shared" si="48"/>
        <v>#REF!</v>
      </c>
      <c r="J230" s="49" t="e">
        <f t="shared" si="48"/>
        <v>#REF!</v>
      </c>
      <c r="K230" s="12" t="e">
        <f t="shared" si="44"/>
        <v>#REF!</v>
      </c>
      <c r="L230" s="49" t="e">
        <f t="shared" si="45"/>
        <v>#REF!</v>
      </c>
      <c r="M230" s="12" t="e">
        <f t="shared" si="41"/>
        <v>#REF!</v>
      </c>
      <c r="N230" s="49" t="e">
        <f t="shared" si="46"/>
        <v>#REF!</v>
      </c>
      <c r="Q230" s="51" t="e">
        <f t="shared" si="47"/>
        <v>#REF!</v>
      </c>
      <c r="R230" s="29" t="e">
        <f>B230*#REF!</f>
        <v>#REF!</v>
      </c>
      <c r="S230" s="52" t="e">
        <f>C230*#REF!</f>
        <v>#REF!</v>
      </c>
      <c r="T230" s="15" t="e">
        <f>E230*#REF!</f>
        <v>#REF!</v>
      </c>
      <c r="U230" s="50" t="e">
        <f>F230*#REF!</f>
        <v>#REF!</v>
      </c>
      <c r="V230" s="53" t="e">
        <f>G230*#REF!</f>
        <v>#REF!</v>
      </c>
      <c r="W230" s="54" t="e">
        <f>H230*#REF!</f>
        <v>#REF!</v>
      </c>
      <c r="X230" s="53" t="e">
        <f>I230*#REF!</f>
        <v>#REF!</v>
      </c>
      <c r="Y230" s="54" t="e">
        <f>J230*#REF!</f>
        <v>#REF!</v>
      </c>
      <c r="Z230" s="53" t="e">
        <f>K230*#REF!</f>
        <v>#REF!</v>
      </c>
      <c r="AA230" s="54" t="e">
        <f>L230*#REF!</f>
        <v>#REF!</v>
      </c>
    </row>
    <row r="231" spans="1:27" ht="13.5" thickBot="1" x14ac:dyDescent="0.25">
      <c r="A231" s="11" t="e">
        <f>#REF!</f>
        <v>#REF!</v>
      </c>
      <c r="B231" s="11" t="e">
        <f>#REF!</f>
        <v>#REF!</v>
      </c>
      <c r="C231" s="11" t="e">
        <f>#REF!</f>
        <v>#REF!</v>
      </c>
      <c r="D231" s="11" t="e">
        <f>#REF!</f>
        <v>#REF!</v>
      </c>
      <c r="E231" s="12" t="e">
        <f t="shared" si="42"/>
        <v>#REF!</v>
      </c>
      <c r="F231" s="49" t="e">
        <f t="shared" si="43"/>
        <v>#REF!</v>
      </c>
      <c r="G231" s="12" t="e">
        <f t="shared" si="38"/>
        <v>#REF!</v>
      </c>
      <c r="H231" s="49" t="e">
        <f t="shared" si="39"/>
        <v>#REF!</v>
      </c>
      <c r="I231" s="12" t="e">
        <f t="shared" si="48"/>
        <v>#REF!</v>
      </c>
      <c r="J231" s="49" t="e">
        <f t="shared" si="48"/>
        <v>#REF!</v>
      </c>
      <c r="K231" s="12" t="e">
        <f t="shared" si="44"/>
        <v>#REF!</v>
      </c>
      <c r="L231" s="49" t="e">
        <f t="shared" si="45"/>
        <v>#REF!</v>
      </c>
      <c r="M231" s="12" t="e">
        <f t="shared" si="41"/>
        <v>#REF!</v>
      </c>
      <c r="N231" s="49" t="e">
        <f t="shared" si="46"/>
        <v>#REF!</v>
      </c>
      <c r="P231" s="94"/>
      <c r="Q231" s="14" t="e">
        <f t="shared" si="47"/>
        <v>#REF!</v>
      </c>
      <c r="R231" s="32" t="e">
        <f>B231*#REF!</f>
        <v>#REF!</v>
      </c>
      <c r="S231" s="62" t="e">
        <f>C231*#REF!</f>
        <v>#REF!</v>
      </c>
      <c r="T231" s="15" t="e">
        <f>E231*#REF!</f>
        <v>#REF!</v>
      </c>
      <c r="U231" s="50" t="e">
        <f>F231*#REF!</f>
        <v>#REF!</v>
      </c>
      <c r="V231" s="15" t="e">
        <f>G231*#REF!</f>
        <v>#REF!</v>
      </c>
      <c r="W231" s="50" t="e">
        <f>H231*#REF!</f>
        <v>#REF!</v>
      </c>
      <c r="X231" s="15" t="e">
        <f>I231*#REF!</f>
        <v>#REF!</v>
      </c>
      <c r="Y231" s="50" t="e">
        <f>J231*#REF!</f>
        <v>#REF!</v>
      </c>
      <c r="Z231" s="15" t="e">
        <f>K231*#REF!</f>
        <v>#REF!</v>
      </c>
      <c r="AA231" s="50" t="e">
        <f>L231*#REF!</f>
        <v>#REF!</v>
      </c>
    </row>
    <row r="232" spans="1:27" ht="13.5" thickBot="1" x14ac:dyDescent="0.25">
      <c r="A232" s="11" t="e">
        <f>#REF!</f>
        <v>#REF!</v>
      </c>
      <c r="B232" s="11" t="e">
        <f>#REF!</f>
        <v>#REF!</v>
      </c>
      <c r="C232" s="11" t="e">
        <f>#REF!</f>
        <v>#REF!</v>
      </c>
      <c r="D232" s="11" t="e">
        <f>#REF!</f>
        <v>#REF!</v>
      </c>
      <c r="E232" s="12" t="e">
        <f t="shared" si="42"/>
        <v>#REF!</v>
      </c>
      <c r="F232" s="49" t="e">
        <f t="shared" si="43"/>
        <v>#REF!</v>
      </c>
      <c r="G232" s="12" t="e">
        <f t="shared" si="38"/>
        <v>#REF!</v>
      </c>
      <c r="H232" s="49" t="e">
        <f t="shared" si="39"/>
        <v>#REF!</v>
      </c>
      <c r="I232" s="12" t="e">
        <f t="shared" si="48"/>
        <v>#REF!</v>
      </c>
      <c r="J232" s="49" t="e">
        <f t="shared" si="48"/>
        <v>#REF!</v>
      </c>
      <c r="K232" s="12" t="e">
        <f t="shared" si="44"/>
        <v>#REF!</v>
      </c>
      <c r="L232" s="49" t="e">
        <f t="shared" si="45"/>
        <v>#REF!</v>
      </c>
      <c r="M232" s="12" t="e">
        <f t="shared" si="41"/>
        <v>#REF!</v>
      </c>
      <c r="N232" s="49" t="e">
        <f t="shared" si="46"/>
        <v>#REF!</v>
      </c>
      <c r="Q232" s="14" t="e">
        <f t="shared" si="47"/>
        <v>#REF!</v>
      </c>
      <c r="R232" s="25" t="e">
        <f>B232*#REF!</f>
        <v>#REF!</v>
      </c>
      <c r="S232" s="16" t="e">
        <f>C232*#REF!</f>
        <v>#REF!</v>
      </c>
      <c r="T232" s="15" t="e">
        <f>E232*#REF!</f>
        <v>#REF!</v>
      </c>
      <c r="U232" s="50" t="e">
        <f>F232*#REF!</f>
        <v>#REF!</v>
      </c>
      <c r="V232" s="15" t="e">
        <f>G232*#REF!</f>
        <v>#REF!</v>
      </c>
      <c r="W232" s="50" t="e">
        <f>H232*#REF!</f>
        <v>#REF!</v>
      </c>
      <c r="X232" s="15" t="e">
        <f>I232*#REF!</f>
        <v>#REF!</v>
      </c>
      <c r="Y232" s="50" t="e">
        <f>J232*#REF!</f>
        <v>#REF!</v>
      </c>
      <c r="Z232" s="15" t="e">
        <f>K232*#REF!</f>
        <v>#REF!</v>
      </c>
      <c r="AA232" s="50" t="e">
        <f>L232*#REF!</f>
        <v>#REF!</v>
      </c>
    </row>
    <row r="233" spans="1:27" ht="13.5" thickBot="1" x14ac:dyDescent="0.25">
      <c r="A233" s="11" t="e">
        <f>#REF!</f>
        <v>#REF!</v>
      </c>
      <c r="B233" s="11" t="e">
        <f>#REF!</f>
        <v>#REF!</v>
      </c>
      <c r="C233" s="11" t="e">
        <f>#REF!</f>
        <v>#REF!</v>
      </c>
      <c r="D233" s="11" t="e">
        <f>#REF!</f>
        <v>#REF!</v>
      </c>
      <c r="E233" s="12" t="e">
        <f t="shared" si="42"/>
        <v>#REF!</v>
      </c>
      <c r="F233" s="49" t="e">
        <f t="shared" si="43"/>
        <v>#REF!</v>
      </c>
      <c r="G233" s="12" t="e">
        <f t="shared" si="38"/>
        <v>#REF!</v>
      </c>
      <c r="H233" s="49" t="e">
        <f t="shared" si="39"/>
        <v>#REF!</v>
      </c>
      <c r="I233" s="12" t="e">
        <f t="shared" si="48"/>
        <v>#REF!</v>
      </c>
      <c r="J233" s="49" t="e">
        <f t="shared" si="48"/>
        <v>#REF!</v>
      </c>
      <c r="K233" s="12" t="e">
        <f t="shared" si="44"/>
        <v>#REF!</v>
      </c>
      <c r="L233" s="49" t="e">
        <f t="shared" si="45"/>
        <v>#REF!</v>
      </c>
      <c r="M233" s="12" t="e">
        <f t="shared" si="41"/>
        <v>#REF!</v>
      </c>
      <c r="N233" s="49" t="e">
        <f t="shared" si="46"/>
        <v>#REF!</v>
      </c>
      <c r="Q233" s="14" t="e">
        <f t="shared" si="47"/>
        <v>#REF!</v>
      </c>
      <c r="R233" s="25" t="e">
        <f>B233*#REF!</f>
        <v>#REF!</v>
      </c>
      <c r="S233" s="16" t="e">
        <f>C233*#REF!</f>
        <v>#REF!</v>
      </c>
      <c r="T233" s="15" t="e">
        <f>E233*#REF!</f>
        <v>#REF!</v>
      </c>
      <c r="U233" s="50" t="e">
        <f>F233*#REF!</f>
        <v>#REF!</v>
      </c>
      <c r="V233" s="15" t="e">
        <f>G233*#REF!</f>
        <v>#REF!</v>
      </c>
      <c r="W233" s="50" t="e">
        <f>H233*#REF!</f>
        <v>#REF!</v>
      </c>
      <c r="X233" s="15" t="e">
        <f>I233*#REF!</f>
        <v>#REF!</v>
      </c>
      <c r="Y233" s="50" t="e">
        <f>J233*#REF!</f>
        <v>#REF!</v>
      </c>
      <c r="Z233" s="15" t="e">
        <f>K233*#REF!</f>
        <v>#REF!</v>
      </c>
      <c r="AA233" s="50" t="e">
        <f>L233*#REF!</f>
        <v>#REF!</v>
      </c>
    </row>
    <row r="234" spans="1:27" s="21" customFormat="1" ht="13.5" thickBot="1" x14ac:dyDescent="0.25">
      <c r="A234" s="11" t="e">
        <f>#REF!</f>
        <v>#REF!</v>
      </c>
      <c r="B234" s="11" t="e">
        <f>#REF!</f>
        <v>#REF!</v>
      </c>
      <c r="C234" s="11" t="e">
        <f>#REF!</f>
        <v>#REF!</v>
      </c>
      <c r="D234" s="11" t="e">
        <f>#REF!</f>
        <v>#REF!</v>
      </c>
      <c r="E234" s="12" t="e">
        <f t="shared" si="42"/>
        <v>#REF!</v>
      </c>
      <c r="F234" s="49" t="e">
        <f t="shared" si="43"/>
        <v>#REF!</v>
      </c>
      <c r="G234" s="12" t="e">
        <f t="shared" si="38"/>
        <v>#REF!</v>
      </c>
      <c r="H234" s="49" t="e">
        <f t="shared" si="39"/>
        <v>#REF!</v>
      </c>
      <c r="I234" s="12" t="e">
        <f t="shared" si="48"/>
        <v>#REF!</v>
      </c>
      <c r="J234" s="49" t="e">
        <f t="shared" si="48"/>
        <v>#REF!</v>
      </c>
      <c r="K234" s="12" t="e">
        <f t="shared" si="44"/>
        <v>#REF!</v>
      </c>
      <c r="L234" s="49" t="e">
        <f t="shared" si="45"/>
        <v>#REF!</v>
      </c>
      <c r="M234" s="12" t="e">
        <f t="shared" si="41"/>
        <v>#REF!</v>
      </c>
      <c r="N234" s="49" t="e">
        <f t="shared" si="46"/>
        <v>#REF!</v>
      </c>
      <c r="P234" s="244"/>
      <c r="Q234" s="14" t="e">
        <f t="shared" si="47"/>
        <v>#REF!</v>
      </c>
      <c r="R234" s="25" t="e">
        <f>B234*#REF!</f>
        <v>#REF!</v>
      </c>
      <c r="S234" s="16" t="e">
        <f>C234*#REF!</f>
        <v>#REF!</v>
      </c>
      <c r="T234" s="15" t="e">
        <f>E234*#REF!</f>
        <v>#REF!</v>
      </c>
      <c r="U234" s="50" t="e">
        <f>F234*#REF!</f>
        <v>#REF!</v>
      </c>
      <c r="V234" s="15" t="e">
        <f>G234*#REF!</f>
        <v>#REF!</v>
      </c>
      <c r="W234" s="50" t="e">
        <f>H234*#REF!</f>
        <v>#REF!</v>
      </c>
      <c r="X234" s="15" t="e">
        <f>I234*#REF!</f>
        <v>#REF!</v>
      </c>
      <c r="Y234" s="50" t="e">
        <f>J234*#REF!</f>
        <v>#REF!</v>
      </c>
      <c r="Z234" s="15" t="e">
        <f>K234*#REF!</f>
        <v>#REF!</v>
      </c>
      <c r="AA234" s="50" t="e">
        <f>L234*#REF!</f>
        <v>#REF!</v>
      </c>
    </row>
    <row r="235" spans="1:27" ht="13.5" thickBot="1" x14ac:dyDescent="0.25">
      <c r="A235" s="11" t="e">
        <f>#REF!</f>
        <v>#REF!</v>
      </c>
      <c r="B235" s="11" t="e">
        <f>#REF!</f>
        <v>#REF!</v>
      </c>
      <c r="C235" s="11" t="e">
        <f>#REF!</f>
        <v>#REF!</v>
      </c>
      <c r="D235" s="11" t="e">
        <f>#REF!</f>
        <v>#REF!</v>
      </c>
      <c r="E235" s="12" t="e">
        <f t="shared" si="42"/>
        <v>#REF!</v>
      </c>
      <c r="F235" s="49" t="e">
        <f t="shared" si="43"/>
        <v>#REF!</v>
      </c>
      <c r="G235" s="12" t="e">
        <f t="shared" si="38"/>
        <v>#REF!</v>
      </c>
      <c r="H235" s="49" t="e">
        <f t="shared" si="39"/>
        <v>#REF!</v>
      </c>
      <c r="I235" s="12" t="e">
        <f t="shared" si="48"/>
        <v>#REF!</v>
      </c>
      <c r="J235" s="49" t="e">
        <f t="shared" si="48"/>
        <v>#REF!</v>
      </c>
      <c r="K235" s="12" t="e">
        <f t="shared" si="44"/>
        <v>#REF!</v>
      </c>
      <c r="L235" s="49" t="e">
        <f t="shared" si="45"/>
        <v>#REF!</v>
      </c>
      <c r="M235" s="12" t="e">
        <f t="shared" si="41"/>
        <v>#REF!</v>
      </c>
      <c r="N235" s="49" t="e">
        <f t="shared" si="46"/>
        <v>#REF!</v>
      </c>
      <c r="Q235" s="14" t="e">
        <f t="shared" si="47"/>
        <v>#REF!</v>
      </c>
      <c r="R235" s="29" t="e">
        <f>B235*#REF!</f>
        <v>#REF!</v>
      </c>
      <c r="S235" s="16" t="e">
        <f>C235*#REF!</f>
        <v>#REF!</v>
      </c>
      <c r="T235" s="15" t="e">
        <f>E235*#REF!</f>
        <v>#REF!</v>
      </c>
      <c r="U235" s="50" t="e">
        <f>F235*#REF!</f>
        <v>#REF!</v>
      </c>
      <c r="V235" s="15" t="e">
        <f>G235*#REF!</f>
        <v>#REF!</v>
      </c>
      <c r="W235" s="50" t="e">
        <f>H235*#REF!</f>
        <v>#REF!</v>
      </c>
      <c r="X235" s="15" t="e">
        <f>I235*#REF!</f>
        <v>#REF!</v>
      </c>
      <c r="Y235" s="50" t="e">
        <f>J235*#REF!</f>
        <v>#REF!</v>
      </c>
      <c r="Z235" s="15" t="e">
        <f>K235*#REF!</f>
        <v>#REF!</v>
      </c>
      <c r="AA235" s="50" t="e">
        <f>L235*#REF!</f>
        <v>#REF!</v>
      </c>
    </row>
    <row r="236" spans="1:27" ht="13.5" thickBot="1" x14ac:dyDescent="0.25">
      <c r="A236" s="11" t="e">
        <f>#REF!</f>
        <v>#REF!</v>
      </c>
      <c r="B236" s="11" t="e">
        <f>#REF!</f>
        <v>#REF!</v>
      </c>
      <c r="C236" s="11" t="e">
        <f>#REF!</f>
        <v>#REF!</v>
      </c>
      <c r="D236" s="11" t="e">
        <f>#REF!</f>
        <v>#REF!</v>
      </c>
      <c r="E236" s="12" t="e">
        <f t="shared" si="42"/>
        <v>#REF!</v>
      </c>
      <c r="F236" s="49" t="e">
        <f t="shared" si="43"/>
        <v>#REF!</v>
      </c>
      <c r="G236" s="12" t="e">
        <f t="shared" si="38"/>
        <v>#REF!</v>
      </c>
      <c r="H236" s="49" t="e">
        <f t="shared" si="39"/>
        <v>#REF!</v>
      </c>
      <c r="I236" s="12" t="e">
        <f t="shared" si="48"/>
        <v>#REF!</v>
      </c>
      <c r="J236" s="49" t="e">
        <f t="shared" si="48"/>
        <v>#REF!</v>
      </c>
      <c r="K236" s="12" t="e">
        <f t="shared" si="44"/>
        <v>#REF!</v>
      </c>
      <c r="L236" s="49" t="e">
        <f t="shared" si="45"/>
        <v>#REF!</v>
      </c>
      <c r="M236" s="12" t="e">
        <f t="shared" si="41"/>
        <v>#REF!</v>
      </c>
      <c r="N236" s="49" t="e">
        <f t="shared" si="46"/>
        <v>#REF!</v>
      </c>
      <c r="Q236" s="14" t="e">
        <f t="shared" si="47"/>
        <v>#REF!</v>
      </c>
      <c r="R236" s="25" t="e">
        <f>B236*#REF!</f>
        <v>#REF!</v>
      </c>
      <c r="S236" s="16" t="e">
        <f>C236*#REF!</f>
        <v>#REF!</v>
      </c>
      <c r="T236" s="15" t="e">
        <f>E236*#REF!</f>
        <v>#REF!</v>
      </c>
      <c r="U236" s="50" t="e">
        <f>F236*#REF!</f>
        <v>#REF!</v>
      </c>
      <c r="V236" s="15" t="e">
        <f>G236*#REF!</f>
        <v>#REF!</v>
      </c>
      <c r="W236" s="50" t="e">
        <f>H236*#REF!</f>
        <v>#REF!</v>
      </c>
      <c r="X236" s="15" t="e">
        <f>I236*#REF!</f>
        <v>#REF!</v>
      </c>
      <c r="Y236" s="50" t="e">
        <f>J236*#REF!</f>
        <v>#REF!</v>
      </c>
      <c r="Z236" s="15" t="e">
        <f>K236*#REF!</f>
        <v>#REF!</v>
      </c>
      <c r="AA236" s="50" t="e">
        <f>L236*#REF!</f>
        <v>#REF!</v>
      </c>
    </row>
    <row r="237" spans="1:27" ht="13.5" thickBot="1" x14ac:dyDescent="0.25">
      <c r="A237" s="11" t="e">
        <f>#REF!</f>
        <v>#REF!</v>
      </c>
      <c r="B237" s="11" t="e">
        <f>#REF!</f>
        <v>#REF!</v>
      </c>
      <c r="C237" s="11" t="e">
        <f>#REF!</f>
        <v>#REF!</v>
      </c>
      <c r="D237" s="11" t="e">
        <f>#REF!</f>
        <v>#REF!</v>
      </c>
      <c r="E237" s="12" t="e">
        <f t="shared" si="42"/>
        <v>#REF!</v>
      </c>
      <c r="F237" s="49" t="e">
        <f t="shared" si="43"/>
        <v>#REF!</v>
      </c>
      <c r="G237" s="12" t="e">
        <f t="shared" si="38"/>
        <v>#REF!</v>
      </c>
      <c r="H237" s="49" t="e">
        <f t="shared" si="39"/>
        <v>#REF!</v>
      </c>
      <c r="I237" s="12" t="e">
        <f t="shared" si="48"/>
        <v>#REF!</v>
      </c>
      <c r="J237" s="49" t="e">
        <f t="shared" si="48"/>
        <v>#REF!</v>
      </c>
      <c r="K237" s="12" t="e">
        <f t="shared" si="44"/>
        <v>#REF!</v>
      </c>
      <c r="L237" s="49" t="e">
        <f t="shared" si="45"/>
        <v>#REF!</v>
      </c>
      <c r="M237" s="12" t="e">
        <f t="shared" si="41"/>
        <v>#REF!</v>
      </c>
      <c r="N237" s="49" t="e">
        <f t="shared" si="46"/>
        <v>#REF!</v>
      </c>
      <c r="Q237" s="14" t="e">
        <f t="shared" si="47"/>
        <v>#REF!</v>
      </c>
      <c r="R237" s="28" t="e">
        <f>B237*#REF!</f>
        <v>#REF!</v>
      </c>
      <c r="S237" s="16" t="e">
        <f>C237*#REF!</f>
        <v>#REF!</v>
      </c>
      <c r="T237" s="15" t="e">
        <f>E237*#REF!</f>
        <v>#REF!</v>
      </c>
      <c r="U237" s="50" t="e">
        <f>F237*#REF!</f>
        <v>#REF!</v>
      </c>
      <c r="V237" s="15" t="e">
        <f>G237*#REF!</f>
        <v>#REF!</v>
      </c>
      <c r="W237" s="50" t="e">
        <f>H237*#REF!</f>
        <v>#REF!</v>
      </c>
      <c r="X237" s="15" t="e">
        <f>I237*#REF!</f>
        <v>#REF!</v>
      </c>
      <c r="Y237" s="50" t="e">
        <f>J237*#REF!</f>
        <v>#REF!</v>
      </c>
      <c r="Z237" s="15" t="e">
        <f>K237*#REF!</f>
        <v>#REF!</v>
      </c>
      <c r="AA237" s="50" t="e">
        <f>L237*#REF!</f>
        <v>#REF!</v>
      </c>
    </row>
    <row r="238" spans="1:27" ht="13.5" thickBot="1" x14ac:dyDescent="0.25">
      <c r="A238" s="11" t="e">
        <f>#REF!</f>
        <v>#REF!</v>
      </c>
      <c r="B238" s="11" t="e">
        <f>#REF!</f>
        <v>#REF!</v>
      </c>
      <c r="C238" s="11" t="e">
        <f>#REF!</f>
        <v>#REF!</v>
      </c>
      <c r="D238" s="11" t="e">
        <f>#REF!</f>
        <v>#REF!</v>
      </c>
      <c r="E238" s="12" t="e">
        <f t="shared" si="42"/>
        <v>#REF!</v>
      </c>
      <c r="F238" s="49" t="e">
        <f t="shared" si="43"/>
        <v>#REF!</v>
      </c>
      <c r="G238" s="12" t="e">
        <f t="shared" si="38"/>
        <v>#REF!</v>
      </c>
      <c r="H238" s="49" t="e">
        <f t="shared" si="39"/>
        <v>#REF!</v>
      </c>
      <c r="I238" s="12" t="e">
        <f t="shared" si="48"/>
        <v>#REF!</v>
      </c>
      <c r="J238" s="49" t="e">
        <f t="shared" si="48"/>
        <v>#REF!</v>
      </c>
      <c r="K238" s="12" t="e">
        <f t="shared" si="44"/>
        <v>#REF!</v>
      </c>
      <c r="L238" s="49" t="e">
        <f t="shared" si="45"/>
        <v>#REF!</v>
      </c>
      <c r="M238" s="12" t="e">
        <f t="shared" si="41"/>
        <v>#REF!</v>
      </c>
      <c r="N238" s="49" t="e">
        <f t="shared" si="46"/>
        <v>#REF!</v>
      </c>
      <c r="P238" s="247"/>
      <c r="Q238" s="63" t="e">
        <f t="shared" si="47"/>
        <v>#REF!</v>
      </c>
      <c r="R238" s="31" t="e">
        <f>B238*#REF!</f>
        <v>#REF!</v>
      </c>
      <c r="S238" s="64" t="e">
        <f>C238*#REF!</f>
        <v>#REF!</v>
      </c>
      <c r="T238" s="15" t="e">
        <f>E238*#REF!</f>
        <v>#REF!</v>
      </c>
      <c r="U238" s="50" t="e">
        <f>F238*#REF!</f>
        <v>#REF!</v>
      </c>
      <c r="V238" s="65" t="e">
        <f>G238*#REF!</f>
        <v>#REF!</v>
      </c>
      <c r="W238" s="66" t="e">
        <f>H238*#REF!</f>
        <v>#REF!</v>
      </c>
      <c r="X238" s="65" t="e">
        <f>I238*#REF!</f>
        <v>#REF!</v>
      </c>
      <c r="Y238" s="66" t="e">
        <f>J238*#REF!</f>
        <v>#REF!</v>
      </c>
      <c r="Z238" s="65" t="e">
        <f>K238*#REF!</f>
        <v>#REF!</v>
      </c>
      <c r="AA238" s="66" t="e">
        <f>L238*#REF!</f>
        <v>#REF!</v>
      </c>
    </row>
    <row r="239" spans="1:27" ht="42.75" customHeight="1" thickBot="1" x14ac:dyDescent="0.25">
      <c r="A239" s="11" t="e">
        <f>#REF!</f>
        <v>#REF!</v>
      </c>
      <c r="B239" s="11" t="e">
        <f>#REF!</f>
        <v>#REF!</v>
      </c>
      <c r="C239" s="11" t="e">
        <f>#REF!</f>
        <v>#REF!</v>
      </c>
      <c r="D239" s="11" t="e">
        <f>#REF!</f>
        <v>#REF!</v>
      </c>
      <c r="E239" s="12" t="e">
        <f t="shared" si="42"/>
        <v>#REF!</v>
      </c>
      <c r="F239" s="49" t="e">
        <f t="shared" si="43"/>
        <v>#REF!</v>
      </c>
      <c r="G239" s="12" t="e">
        <f t="shared" si="38"/>
        <v>#REF!</v>
      </c>
      <c r="H239" s="49" t="e">
        <f t="shared" si="39"/>
        <v>#REF!</v>
      </c>
      <c r="I239" s="12" t="e">
        <f t="shared" si="48"/>
        <v>#REF!</v>
      </c>
      <c r="J239" s="49" t="e">
        <f t="shared" si="48"/>
        <v>#REF!</v>
      </c>
      <c r="K239" s="12" t="e">
        <f t="shared" si="44"/>
        <v>#REF!</v>
      </c>
      <c r="L239" s="49" t="e">
        <f t="shared" si="45"/>
        <v>#REF!</v>
      </c>
      <c r="M239" s="12" t="e">
        <f t="shared" si="41"/>
        <v>#REF!</v>
      </c>
      <c r="N239" s="49" t="e">
        <f t="shared" si="46"/>
        <v>#REF!</v>
      </c>
      <c r="P239" s="94"/>
      <c r="Q239" s="14" t="e">
        <f t="shared" si="47"/>
        <v>#REF!</v>
      </c>
      <c r="R239" s="32" t="e">
        <f>B239*#REF!</f>
        <v>#REF!</v>
      </c>
      <c r="S239" s="62" t="e">
        <f>C239*#REF!</f>
        <v>#REF!</v>
      </c>
      <c r="T239" s="15" t="e">
        <f>E239*#REF!</f>
        <v>#REF!</v>
      </c>
      <c r="U239" s="50" t="e">
        <f>F239*#REF!</f>
        <v>#REF!</v>
      </c>
      <c r="V239" s="15" t="e">
        <f>G239*#REF!</f>
        <v>#REF!</v>
      </c>
      <c r="W239" s="50" t="e">
        <f>H239*#REF!</f>
        <v>#REF!</v>
      </c>
      <c r="X239" s="15" t="e">
        <f>I239*#REF!</f>
        <v>#REF!</v>
      </c>
      <c r="Y239" s="50" t="e">
        <f>J239*#REF!</f>
        <v>#REF!</v>
      </c>
      <c r="Z239" s="15" t="e">
        <f>K239*#REF!</f>
        <v>#REF!</v>
      </c>
      <c r="AA239" s="50" t="e">
        <f>L239*#REF!</f>
        <v>#REF!</v>
      </c>
    </row>
    <row r="240" spans="1:27" ht="42.75" customHeight="1" thickBot="1" x14ac:dyDescent="0.25">
      <c r="A240" s="11" t="e">
        <f>#REF!</f>
        <v>#REF!</v>
      </c>
      <c r="B240" s="11" t="e">
        <f>#REF!</f>
        <v>#REF!</v>
      </c>
      <c r="C240" s="11" t="e">
        <f>#REF!</f>
        <v>#REF!</v>
      </c>
      <c r="D240" s="11" t="e">
        <f>#REF!</f>
        <v>#REF!</v>
      </c>
      <c r="E240" s="12" t="e">
        <f t="shared" si="42"/>
        <v>#REF!</v>
      </c>
      <c r="F240" s="49" t="e">
        <f t="shared" si="43"/>
        <v>#REF!</v>
      </c>
      <c r="G240" s="12" t="e">
        <f t="shared" si="38"/>
        <v>#REF!</v>
      </c>
      <c r="H240" s="49" t="e">
        <f t="shared" si="39"/>
        <v>#REF!</v>
      </c>
      <c r="I240" s="12" t="e">
        <f t="shared" si="48"/>
        <v>#REF!</v>
      </c>
      <c r="J240" s="49" t="e">
        <f t="shared" si="48"/>
        <v>#REF!</v>
      </c>
      <c r="K240" s="12" t="e">
        <f t="shared" si="44"/>
        <v>#REF!</v>
      </c>
      <c r="L240" s="49" t="e">
        <f t="shared" si="45"/>
        <v>#REF!</v>
      </c>
      <c r="M240" s="12" t="e">
        <f t="shared" si="41"/>
        <v>#REF!</v>
      </c>
      <c r="N240" s="49" t="e">
        <f t="shared" si="46"/>
        <v>#REF!</v>
      </c>
      <c r="Q240" s="14" t="e">
        <f t="shared" si="47"/>
        <v>#REF!</v>
      </c>
      <c r="R240" s="25" t="e">
        <f>B240*#REF!</f>
        <v>#REF!</v>
      </c>
      <c r="S240" s="16" t="e">
        <f>C240*#REF!</f>
        <v>#REF!</v>
      </c>
      <c r="T240" s="15" t="e">
        <f>E240*#REF!</f>
        <v>#REF!</v>
      </c>
      <c r="U240" s="50" t="e">
        <f>F240*#REF!</f>
        <v>#REF!</v>
      </c>
      <c r="V240" s="15" t="e">
        <f>G240*#REF!</f>
        <v>#REF!</v>
      </c>
      <c r="W240" s="50" t="e">
        <f>H240*#REF!</f>
        <v>#REF!</v>
      </c>
      <c r="X240" s="15" t="e">
        <f>I240*#REF!</f>
        <v>#REF!</v>
      </c>
      <c r="Y240" s="50" t="e">
        <f>J240*#REF!</f>
        <v>#REF!</v>
      </c>
      <c r="Z240" s="15" t="e">
        <f>K240*#REF!</f>
        <v>#REF!</v>
      </c>
      <c r="AA240" s="50" t="e">
        <f>L240*#REF!</f>
        <v>#REF!</v>
      </c>
    </row>
    <row r="241" spans="1:27" ht="42.75" customHeight="1" thickBot="1" x14ac:dyDescent="0.25">
      <c r="A241" s="11" t="e">
        <f>#REF!</f>
        <v>#REF!</v>
      </c>
      <c r="B241" s="11" t="e">
        <f>#REF!</f>
        <v>#REF!</v>
      </c>
      <c r="C241" s="11" t="e">
        <f>#REF!</f>
        <v>#REF!</v>
      </c>
      <c r="D241" s="11" t="e">
        <f>#REF!</f>
        <v>#REF!</v>
      </c>
      <c r="E241" s="12" t="e">
        <f t="shared" si="42"/>
        <v>#REF!</v>
      </c>
      <c r="F241" s="49" t="e">
        <f t="shared" si="43"/>
        <v>#REF!</v>
      </c>
      <c r="G241" s="12" t="e">
        <f t="shared" si="38"/>
        <v>#REF!</v>
      </c>
      <c r="H241" s="49" t="e">
        <f t="shared" si="39"/>
        <v>#REF!</v>
      </c>
      <c r="I241" s="12" t="e">
        <f t="shared" si="48"/>
        <v>#REF!</v>
      </c>
      <c r="J241" s="49" t="e">
        <f t="shared" si="48"/>
        <v>#REF!</v>
      </c>
      <c r="K241" s="12" t="e">
        <f t="shared" si="44"/>
        <v>#REF!</v>
      </c>
      <c r="L241" s="49" t="e">
        <f t="shared" si="45"/>
        <v>#REF!</v>
      </c>
      <c r="M241" s="12" t="e">
        <f t="shared" si="41"/>
        <v>#REF!</v>
      </c>
      <c r="N241" s="49" t="e">
        <f t="shared" si="46"/>
        <v>#REF!</v>
      </c>
      <c r="P241" s="247"/>
      <c r="Q241" s="63" t="e">
        <f t="shared" si="47"/>
        <v>#REF!</v>
      </c>
      <c r="R241" s="31" t="e">
        <f>B241*#REF!</f>
        <v>#REF!</v>
      </c>
      <c r="S241" s="64" t="e">
        <f>C241*#REF!</f>
        <v>#REF!</v>
      </c>
      <c r="T241" s="15" t="e">
        <f>E241*#REF!</f>
        <v>#REF!</v>
      </c>
      <c r="U241" s="50" t="e">
        <f>F241*#REF!</f>
        <v>#REF!</v>
      </c>
      <c r="V241" s="65" t="e">
        <f>G241*#REF!</f>
        <v>#REF!</v>
      </c>
      <c r="W241" s="66" t="e">
        <f>H241*#REF!</f>
        <v>#REF!</v>
      </c>
      <c r="X241" s="65" t="e">
        <f>I241*#REF!</f>
        <v>#REF!</v>
      </c>
      <c r="Y241" s="66" t="e">
        <f>J241*#REF!</f>
        <v>#REF!</v>
      </c>
      <c r="Z241" s="65" t="e">
        <f>K241*#REF!</f>
        <v>#REF!</v>
      </c>
      <c r="AA241" s="66" t="e">
        <f>L241*#REF!</f>
        <v>#REF!</v>
      </c>
    </row>
    <row r="242" spans="1:27" ht="89.25" customHeight="1" thickBot="1" x14ac:dyDescent="0.25">
      <c r="A242" s="11" t="e">
        <f>#REF!</f>
        <v>#REF!</v>
      </c>
      <c r="B242" s="11" t="e">
        <f>#REF!</f>
        <v>#REF!</v>
      </c>
      <c r="C242" s="11" t="e">
        <f>#REF!</f>
        <v>#REF!</v>
      </c>
      <c r="D242" s="11" t="e">
        <f>#REF!</f>
        <v>#REF!</v>
      </c>
      <c r="E242" s="12" t="e">
        <f t="shared" si="42"/>
        <v>#REF!</v>
      </c>
      <c r="F242" s="49" t="e">
        <f t="shared" si="43"/>
        <v>#REF!</v>
      </c>
      <c r="G242" s="12" t="e">
        <f t="shared" si="38"/>
        <v>#REF!</v>
      </c>
      <c r="H242" s="49" t="e">
        <f t="shared" si="39"/>
        <v>#REF!</v>
      </c>
      <c r="I242" s="12" t="e">
        <f t="shared" si="48"/>
        <v>#REF!</v>
      </c>
      <c r="J242" s="49" t="e">
        <f t="shared" si="48"/>
        <v>#REF!</v>
      </c>
      <c r="K242" s="12" t="e">
        <f t="shared" si="44"/>
        <v>#REF!</v>
      </c>
      <c r="L242" s="49" t="e">
        <f t="shared" si="45"/>
        <v>#REF!</v>
      </c>
      <c r="M242" s="12" t="e">
        <f t="shared" si="41"/>
        <v>#REF!</v>
      </c>
      <c r="N242" s="49" t="e">
        <f t="shared" si="46"/>
        <v>#REF!</v>
      </c>
      <c r="P242" s="248"/>
      <c r="Q242" s="63" t="e">
        <f t="shared" si="47"/>
        <v>#REF!</v>
      </c>
      <c r="R242" s="39" t="e">
        <f>B242*#REF!</f>
        <v>#REF!</v>
      </c>
      <c r="S242" s="255" t="e">
        <f>C242*#REF!</f>
        <v>#REF!</v>
      </c>
      <c r="T242" s="15" t="e">
        <f>E242*#REF!</f>
        <v>#REF!</v>
      </c>
      <c r="U242" s="50" t="e">
        <f>F242*#REF!</f>
        <v>#REF!</v>
      </c>
      <c r="V242" s="65" t="e">
        <f>G242*#REF!</f>
        <v>#REF!</v>
      </c>
      <c r="W242" s="66" t="e">
        <f>H242*#REF!</f>
        <v>#REF!</v>
      </c>
      <c r="X242" s="65" t="e">
        <f>I242*#REF!</f>
        <v>#REF!</v>
      </c>
      <c r="Y242" s="66" t="e">
        <f>J242*#REF!</f>
        <v>#REF!</v>
      </c>
      <c r="Z242" s="65" t="e">
        <f>K242*#REF!</f>
        <v>#REF!</v>
      </c>
      <c r="AA242" s="66" t="e">
        <f>L242*#REF!</f>
        <v>#REF!</v>
      </c>
    </row>
    <row r="243" spans="1:27" ht="13.5" thickBot="1" x14ac:dyDescent="0.25">
      <c r="A243" s="11" t="e">
        <f>#REF!</f>
        <v>#REF!</v>
      </c>
      <c r="B243" s="11" t="e">
        <f>#REF!</f>
        <v>#REF!</v>
      </c>
      <c r="C243" s="11" t="e">
        <f>#REF!</f>
        <v>#REF!</v>
      </c>
      <c r="D243" s="11" t="e">
        <f>#REF!</f>
        <v>#REF!</v>
      </c>
      <c r="E243" s="12" t="e">
        <f t="shared" si="42"/>
        <v>#REF!</v>
      </c>
      <c r="F243" s="49" t="e">
        <f t="shared" si="43"/>
        <v>#REF!</v>
      </c>
      <c r="G243" s="12" t="e">
        <f t="shared" si="38"/>
        <v>#REF!</v>
      </c>
      <c r="H243" s="49" t="e">
        <f t="shared" si="39"/>
        <v>#REF!</v>
      </c>
      <c r="I243" s="12" t="e">
        <f t="shared" si="48"/>
        <v>#REF!</v>
      </c>
      <c r="J243" s="49" t="e">
        <f t="shared" si="48"/>
        <v>#REF!</v>
      </c>
      <c r="K243" s="12" t="e">
        <f t="shared" si="44"/>
        <v>#REF!</v>
      </c>
      <c r="L243" s="49" t="e">
        <f t="shared" si="45"/>
        <v>#REF!</v>
      </c>
      <c r="M243" s="12" t="e">
        <f t="shared" si="41"/>
        <v>#REF!</v>
      </c>
      <c r="N243" s="49" t="e">
        <f t="shared" si="46"/>
        <v>#REF!</v>
      </c>
      <c r="P243" s="94"/>
      <c r="Q243" s="14" t="e">
        <f t="shared" si="47"/>
        <v>#REF!</v>
      </c>
      <c r="R243" s="32" t="e">
        <f>B243*#REF!</f>
        <v>#REF!</v>
      </c>
      <c r="S243" s="62" t="e">
        <f>C243*#REF!</f>
        <v>#REF!</v>
      </c>
      <c r="T243" s="15" t="e">
        <f>E243*#REF!</f>
        <v>#REF!</v>
      </c>
      <c r="U243" s="50" t="e">
        <f>F243*#REF!</f>
        <v>#REF!</v>
      </c>
      <c r="V243" s="15" t="e">
        <f>G243*#REF!</f>
        <v>#REF!</v>
      </c>
      <c r="W243" s="50" t="e">
        <f>H243*#REF!</f>
        <v>#REF!</v>
      </c>
      <c r="X243" s="15" t="e">
        <f>I243*#REF!</f>
        <v>#REF!</v>
      </c>
      <c r="Y243" s="50" t="e">
        <f>J243*#REF!</f>
        <v>#REF!</v>
      </c>
      <c r="Z243" s="15" t="e">
        <f>K243*#REF!</f>
        <v>#REF!</v>
      </c>
      <c r="AA243" s="50" t="e">
        <f>L243*#REF!</f>
        <v>#REF!</v>
      </c>
    </row>
    <row r="244" spans="1:27" ht="13.5" thickBot="1" x14ac:dyDescent="0.25">
      <c r="A244" s="11" t="e">
        <f>#REF!</f>
        <v>#REF!</v>
      </c>
      <c r="B244" s="11" t="e">
        <f>#REF!</f>
        <v>#REF!</v>
      </c>
      <c r="C244" s="11" t="e">
        <f>#REF!</f>
        <v>#REF!</v>
      </c>
      <c r="D244" s="11" t="e">
        <f>#REF!</f>
        <v>#REF!</v>
      </c>
      <c r="E244" s="12" t="e">
        <f t="shared" si="42"/>
        <v>#REF!</v>
      </c>
      <c r="F244" s="49" t="e">
        <f t="shared" si="43"/>
        <v>#REF!</v>
      </c>
      <c r="G244" s="12" t="e">
        <f t="shared" si="38"/>
        <v>#REF!</v>
      </c>
      <c r="H244" s="49" t="e">
        <f t="shared" si="39"/>
        <v>#REF!</v>
      </c>
      <c r="I244" s="12" t="e">
        <f t="shared" si="48"/>
        <v>#REF!</v>
      </c>
      <c r="J244" s="49" t="e">
        <f t="shared" si="48"/>
        <v>#REF!</v>
      </c>
      <c r="K244" s="12" t="e">
        <f t="shared" si="44"/>
        <v>#REF!</v>
      </c>
      <c r="L244" s="49" t="e">
        <f t="shared" si="45"/>
        <v>#REF!</v>
      </c>
      <c r="M244" s="12" t="e">
        <f t="shared" si="41"/>
        <v>#REF!</v>
      </c>
      <c r="N244" s="49" t="e">
        <f t="shared" si="46"/>
        <v>#REF!</v>
      </c>
      <c r="Q244" s="14" t="e">
        <f t="shared" si="47"/>
        <v>#REF!</v>
      </c>
      <c r="R244" s="25" t="e">
        <f>B244*#REF!</f>
        <v>#REF!</v>
      </c>
      <c r="S244" s="16" t="e">
        <f>C244*#REF!</f>
        <v>#REF!</v>
      </c>
      <c r="T244" s="15" t="e">
        <f>E244*#REF!</f>
        <v>#REF!</v>
      </c>
      <c r="U244" s="50" t="e">
        <f>F244*#REF!</f>
        <v>#REF!</v>
      </c>
      <c r="V244" s="15" t="e">
        <f>G244*#REF!</f>
        <v>#REF!</v>
      </c>
      <c r="W244" s="50" t="e">
        <f>H244*#REF!</f>
        <v>#REF!</v>
      </c>
      <c r="X244" s="15" t="e">
        <f>I244*#REF!</f>
        <v>#REF!</v>
      </c>
      <c r="Y244" s="50" t="e">
        <f>J244*#REF!</f>
        <v>#REF!</v>
      </c>
      <c r="Z244" s="15" t="e">
        <f>K244*#REF!</f>
        <v>#REF!</v>
      </c>
      <c r="AA244" s="50" t="e">
        <f>L244*#REF!</f>
        <v>#REF!</v>
      </c>
    </row>
    <row r="245" spans="1:27" ht="13.5" thickBot="1" x14ac:dyDescent="0.25">
      <c r="A245" s="11" t="e">
        <f>#REF!</f>
        <v>#REF!</v>
      </c>
      <c r="B245" s="11" t="e">
        <f>#REF!</f>
        <v>#REF!</v>
      </c>
      <c r="C245" s="11" t="e">
        <f>#REF!</f>
        <v>#REF!</v>
      </c>
      <c r="D245" s="11" t="e">
        <f>#REF!</f>
        <v>#REF!</v>
      </c>
      <c r="E245" s="12" t="e">
        <f t="shared" si="42"/>
        <v>#REF!</v>
      </c>
      <c r="F245" s="49" t="e">
        <f t="shared" si="43"/>
        <v>#REF!</v>
      </c>
      <c r="G245" s="12" t="e">
        <f t="shared" si="38"/>
        <v>#REF!</v>
      </c>
      <c r="H245" s="49" t="e">
        <f t="shared" si="39"/>
        <v>#REF!</v>
      </c>
      <c r="I245" s="12" t="e">
        <f t="shared" si="48"/>
        <v>#REF!</v>
      </c>
      <c r="J245" s="49" t="e">
        <f t="shared" si="48"/>
        <v>#REF!</v>
      </c>
      <c r="K245" s="12" t="e">
        <f t="shared" si="44"/>
        <v>#REF!</v>
      </c>
      <c r="L245" s="49" t="e">
        <f t="shared" si="45"/>
        <v>#REF!</v>
      </c>
      <c r="M245" s="12" t="e">
        <f t="shared" si="41"/>
        <v>#REF!</v>
      </c>
      <c r="N245" s="49" t="e">
        <f t="shared" si="46"/>
        <v>#REF!</v>
      </c>
      <c r="P245" s="240"/>
      <c r="Q245" s="14" t="e">
        <f t="shared" si="47"/>
        <v>#REF!</v>
      </c>
      <c r="R245" s="31" t="e">
        <f>B245*#REF!</f>
        <v>#REF!</v>
      </c>
      <c r="S245" s="16" t="e">
        <f>C245*#REF!</f>
        <v>#REF!</v>
      </c>
      <c r="T245" s="15" t="e">
        <f>E245*#REF!</f>
        <v>#REF!</v>
      </c>
      <c r="U245" s="50" t="e">
        <f>F245*#REF!</f>
        <v>#REF!</v>
      </c>
      <c r="V245" s="15" t="e">
        <f>G245*#REF!</f>
        <v>#REF!</v>
      </c>
      <c r="W245" s="50" t="e">
        <f>H245*#REF!</f>
        <v>#REF!</v>
      </c>
      <c r="X245" s="15" t="e">
        <f>I245*#REF!</f>
        <v>#REF!</v>
      </c>
      <c r="Y245" s="50" t="e">
        <f>J245*#REF!</f>
        <v>#REF!</v>
      </c>
      <c r="Z245" s="15" t="e">
        <f>K245*#REF!</f>
        <v>#REF!</v>
      </c>
      <c r="AA245" s="50" t="e">
        <f>L245*#REF!</f>
        <v>#REF!</v>
      </c>
    </row>
    <row r="246" spans="1:27" ht="13.5" thickBot="1" x14ac:dyDescent="0.25">
      <c r="A246" s="11" t="e">
        <f>#REF!</f>
        <v>#REF!</v>
      </c>
      <c r="B246" s="11" t="e">
        <f>#REF!</f>
        <v>#REF!</v>
      </c>
      <c r="C246" s="11" t="e">
        <f>#REF!</f>
        <v>#REF!</v>
      </c>
      <c r="D246" s="11" t="e">
        <f>#REF!</f>
        <v>#REF!</v>
      </c>
      <c r="E246" s="12" t="e">
        <f t="shared" si="42"/>
        <v>#REF!</v>
      </c>
      <c r="F246" s="49" t="e">
        <f t="shared" si="43"/>
        <v>#REF!</v>
      </c>
      <c r="G246" s="12" t="e">
        <f t="shared" si="38"/>
        <v>#REF!</v>
      </c>
      <c r="H246" s="49" t="e">
        <f t="shared" si="39"/>
        <v>#REF!</v>
      </c>
      <c r="I246" s="12" t="e">
        <f t="shared" si="48"/>
        <v>#REF!</v>
      </c>
      <c r="J246" s="49" t="e">
        <f t="shared" si="48"/>
        <v>#REF!</v>
      </c>
      <c r="K246" s="12" t="e">
        <f t="shared" si="44"/>
        <v>#REF!</v>
      </c>
      <c r="L246" s="49" t="e">
        <f t="shared" si="45"/>
        <v>#REF!</v>
      </c>
      <c r="M246" s="12" t="e">
        <f t="shared" si="41"/>
        <v>#REF!</v>
      </c>
      <c r="N246" s="49" t="e">
        <f t="shared" si="46"/>
        <v>#REF!</v>
      </c>
      <c r="P246" s="240"/>
      <c r="Q246" s="14" t="e">
        <f t="shared" si="47"/>
        <v>#REF!</v>
      </c>
      <c r="R246" s="32" t="e">
        <f>B246*#REF!</f>
        <v>#REF!</v>
      </c>
      <c r="S246" s="16" t="e">
        <f>C246*#REF!</f>
        <v>#REF!</v>
      </c>
      <c r="T246" s="15" t="e">
        <f>E246*#REF!</f>
        <v>#REF!</v>
      </c>
      <c r="U246" s="50" t="e">
        <f>F246*#REF!</f>
        <v>#REF!</v>
      </c>
      <c r="V246" s="15" t="e">
        <f>G246*#REF!</f>
        <v>#REF!</v>
      </c>
      <c r="W246" s="50" t="e">
        <f>H246*#REF!</f>
        <v>#REF!</v>
      </c>
      <c r="X246" s="15" t="e">
        <f>I246*#REF!</f>
        <v>#REF!</v>
      </c>
      <c r="Y246" s="50" t="e">
        <f>J246*#REF!</f>
        <v>#REF!</v>
      </c>
      <c r="Z246" s="15" t="e">
        <f>K246*#REF!</f>
        <v>#REF!</v>
      </c>
      <c r="AA246" s="50" t="e">
        <f>L246*#REF!</f>
        <v>#REF!</v>
      </c>
    </row>
    <row r="247" spans="1:27" ht="13.5" thickBot="1" x14ac:dyDescent="0.25">
      <c r="A247" s="11" t="e">
        <f>#REF!</f>
        <v>#REF!</v>
      </c>
      <c r="B247" s="11" t="e">
        <f>#REF!</f>
        <v>#REF!</v>
      </c>
      <c r="C247" s="11" t="e">
        <f>#REF!</f>
        <v>#REF!</v>
      </c>
      <c r="D247" s="11" t="e">
        <f>#REF!</f>
        <v>#REF!</v>
      </c>
      <c r="E247" s="12" t="e">
        <f t="shared" si="42"/>
        <v>#REF!</v>
      </c>
      <c r="F247" s="49" t="e">
        <f t="shared" si="43"/>
        <v>#REF!</v>
      </c>
      <c r="G247" s="12" t="e">
        <f t="shared" si="38"/>
        <v>#REF!</v>
      </c>
      <c r="H247" s="49" t="e">
        <f t="shared" si="39"/>
        <v>#REF!</v>
      </c>
      <c r="I247" s="12" t="e">
        <f t="shared" si="48"/>
        <v>#REF!</v>
      </c>
      <c r="J247" s="49" t="e">
        <f t="shared" si="48"/>
        <v>#REF!</v>
      </c>
      <c r="K247" s="12" t="e">
        <f t="shared" si="44"/>
        <v>#REF!</v>
      </c>
      <c r="L247" s="49" t="e">
        <f t="shared" si="45"/>
        <v>#REF!</v>
      </c>
      <c r="M247" s="12" t="e">
        <f t="shared" si="41"/>
        <v>#REF!</v>
      </c>
      <c r="N247" s="49" t="e">
        <f t="shared" si="46"/>
        <v>#REF!</v>
      </c>
      <c r="Q247" s="14" t="e">
        <f t="shared" si="47"/>
        <v>#REF!</v>
      </c>
      <c r="R247" s="28" t="e">
        <f>B247*#REF!</f>
        <v>#REF!</v>
      </c>
      <c r="S247" s="16" t="e">
        <f>C247*#REF!</f>
        <v>#REF!</v>
      </c>
      <c r="T247" s="15" t="e">
        <f>E247*#REF!</f>
        <v>#REF!</v>
      </c>
      <c r="U247" s="50" t="e">
        <f>F247*#REF!</f>
        <v>#REF!</v>
      </c>
      <c r="V247" s="15" t="e">
        <f>G247*#REF!</f>
        <v>#REF!</v>
      </c>
      <c r="W247" s="50" t="e">
        <f>H247*#REF!</f>
        <v>#REF!</v>
      </c>
      <c r="X247" s="15" t="e">
        <f>I247*#REF!</f>
        <v>#REF!</v>
      </c>
      <c r="Y247" s="50" t="e">
        <f>J247*#REF!</f>
        <v>#REF!</v>
      </c>
      <c r="Z247" s="15" t="e">
        <f>K247*#REF!</f>
        <v>#REF!</v>
      </c>
      <c r="AA247" s="50" t="e">
        <f>L247*#REF!</f>
        <v>#REF!</v>
      </c>
    </row>
    <row r="248" spans="1:27" ht="13.5" thickBot="1" x14ac:dyDescent="0.25">
      <c r="A248" s="11" t="e">
        <f>#REF!</f>
        <v>#REF!</v>
      </c>
      <c r="B248" s="11" t="e">
        <f>#REF!</f>
        <v>#REF!</v>
      </c>
      <c r="C248" s="11" t="e">
        <f>#REF!</f>
        <v>#REF!</v>
      </c>
      <c r="D248" s="11" t="e">
        <f>#REF!</f>
        <v>#REF!</v>
      </c>
      <c r="E248" s="12" t="e">
        <f t="shared" si="42"/>
        <v>#REF!</v>
      </c>
      <c r="F248" s="49" t="e">
        <f t="shared" si="43"/>
        <v>#REF!</v>
      </c>
      <c r="G248" s="12" t="e">
        <f t="shared" si="38"/>
        <v>#REF!</v>
      </c>
      <c r="H248" s="49" t="e">
        <f t="shared" si="39"/>
        <v>#REF!</v>
      </c>
      <c r="I248" s="12" t="e">
        <f t="shared" si="48"/>
        <v>#REF!</v>
      </c>
      <c r="J248" s="49" t="e">
        <f t="shared" si="48"/>
        <v>#REF!</v>
      </c>
      <c r="K248" s="12" t="e">
        <f t="shared" si="44"/>
        <v>#REF!</v>
      </c>
      <c r="L248" s="49" t="e">
        <f t="shared" si="45"/>
        <v>#REF!</v>
      </c>
      <c r="M248" s="12" t="e">
        <f t="shared" si="41"/>
        <v>#REF!</v>
      </c>
      <c r="N248" s="49" t="e">
        <f t="shared" si="46"/>
        <v>#REF!</v>
      </c>
      <c r="Q248" s="14" t="e">
        <f t="shared" si="47"/>
        <v>#REF!</v>
      </c>
      <c r="R248" s="28" t="e">
        <f>B248*#REF!</f>
        <v>#REF!</v>
      </c>
      <c r="S248" s="16" t="e">
        <f>C248*#REF!</f>
        <v>#REF!</v>
      </c>
      <c r="T248" s="15" t="e">
        <f>E248*#REF!</f>
        <v>#REF!</v>
      </c>
      <c r="U248" s="50" t="e">
        <f>F248*#REF!</f>
        <v>#REF!</v>
      </c>
      <c r="V248" s="15" t="e">
        <f>G248*#REF!</f>
        <v>#REF!</v>
      </c>
      <c r="W248" s="50" t="e">
        <f>H248*#REF!</f>
        <v>#REF!</v>
      </c>
      <c r="X248" s="15" t="e">
        <f>I248*#REF!</f>
        <v>#REF!</v>
      </c>
      <c r="Y248" s="50" t="e">
        <f>J248*#REF!</f>
        <v>#REF!</v>
      </c>
      <c r="Z248" s="15" t="e">
        <f>K248*#REF!</f>
        <v>#REF!</v>
      </c>
      <c r="AA248" s="50" t="e">
        <f>L248*#REF!</f>
        <v>#REF!</v>
      </c>
    </row>
    <row r="249" spans="1:27" ht="13.5" thickBot="1" x14ac:dyDescent="0.25">
      <c r="A249" s="11" t="e">
        <f>#REF!</f>
        <v>#REF!</v>
      </c>
      <c r="B249" s="11" t="e">
        <f>#REF!</f>
        <v>#REF!</v>
      </c>
      <c r="C249" s="11" t="e">
        <f>#REF!</f>
        <v>#REF!</v>
      </c>
      <c r="D249" s="11" t="e">
        <f>#REF!</f>
        <v>#REF!</v>
      </c>
      <c r="E249" s="12" t="e">
        <f t="shared" si="42"/>
        <v>#REF!</v>
      </c>
      <c r="F249" s="49" t="e">
        <f t="shared" si="43"/>
        <v>#REF!</v>
      </c>
      <c r="G249" s="12" t="e">
        <f t="shared" si="38"/>
        <v>#REF!</v>
      </c>
      <c r="H249" s="49" t="e">
        <f t="shared" si="39"/>
        <v>#REF!</v>
      </c>
      <c r="I249" s="12" t="e">
        <f t="shared" si="48"/>
        <v>#REF!</v>
      </c>
      <c r="J249" s="49" t="e">
        <f t="shared" si="48"/>
        <v>#REF!</v>
      </c>
      <c r="K249" s="12" t="e">
        <f t="shared" si="44"/>
        <v>#REF!</v>
      </c>
      <c r="L249" s="49" t="e">
        <f t="shared" si="45"/>
        <v>#REF!</v>
      </c>
      <c r="M249" s="12" t="e">
        <f t="shared" si="41"/>
        <v>#REF!</v>
      </c>
      <c r="N249" s="49" t="e">
        <f t="shared" si="46"/>
        <v>#REF!</v>
      </c>
      <c r="Q249" s="14" t="e">
        <f t="shared" si="47"/>
        <v>#REF!</v>
      </c>
      <c r="R249" s="28" t="e">
        <f>B249*#REF!</f>
        <v>#REF!</v>
      </c>
      <c r="S249" s="16" t="e">
        <f>C249*#REF!</f>
        <v>#REF!</v>
      </c>
      <c r="T249" s="15" t="e">
        <f>E249*#REF!</f>
        <v>#REF!</v>
      </c>
      <c r="U249" s="50" t="e">
        <f>F249*#REF!</f>
        <v>#REF!</v>
      </c>
      <c r="V249" s="15" t="e">
        <f>G249*#REF!</f>
        <v>#REF!</v>
      </c>
      <c r="W249" s="50" t="e">
        <f>H249*#REF!</f>
        <v>#REF!</v>
      </c>
      <c r="X249" s="15" t="e">
        <f>I249*#REF!</f>
        <v>#REF!</v>
      </c>
      <c r="Y249" s="50" t="e">
        <f>J249*#REF!</f>
        <v>#REF!</v>
      </c>
      <c r="Z249" s="15" t="e">
        <f>K249*#REF!</f>
        <v>#REF!</v>
      </c>
      <c r="AA249" s="50" t="e">
        <f>L249*#REF!</f>
        <v>#REF!</v>
      </c>
    </row>
    <row r="250" spans="1:27" ht="13.5" thickBot="1" x14ac:dyDescent="0.25">
      <c r="A250" s="11" t="e">
        <f>#REF!</f>
        <v>#REF!</v>
      </c>
      <c r="B250" s="11" t="e">
        <f>#REF!</f>
        <v>#REF!</v>
      </c>
      <c r="C250" s="11" t="e">
        <f>#REF!</f>
        <v>#REF!</v>
      </c>
      <c r="D250" s="11" t="e">
        <f>#REF!</f>
        <v>#REF!</v>
      </c>
      <c r="E250" s="12" t="e">
        <f t="shared" si="42"/>
        <v>#REF!</v>
      </c>
      <c r="F250" s="49" t="e">
        <f t="shared" si="43"/>
        <v>#REF!</v>
      </c>
      <c r="G250" s="12" t="e">
        <f t="shared" si="38"/>
        <v>#REF!</v>
      </c>
      <c r="H250" s="49" t="e">
        <f t="shared" si="39"/>
        <v>#REF!</v>
      </c>
      <c r="I250" s="12" t="e">
        <f t="shared" si="48"/>
        <v>#REF!</v>
      </c>
      <c r="J250" s="49" t="e">
        <f t="shared" si="48"/>
        <v>#REF!</v>
      </c>
      <c r="K250" s="12" t="e">
        <f t="shared" si="44"/>
        <v>#REF!</v>
      </c>
      <c r="L250" s="49" t="e">
        <f t="shared" si="45"/>
        <v>#REF!</v>
      </c>
      <c r="M250" s="12" t="e">
        <f t="shared" si="41"/>
        <v>#REF!</v>
      </c>
      <c r="N250" s="49" t="e">
        <f t="shared" si="46"/>
        <v>#REF!</v>
      </c>
      <c r="Q250" s="14" t="e">
        <f t="shared" si="47"/>
        <v>#REF!</v>
      </c>
      <c r="R250" s="28" t="e">
        <f>B250*#REF!</f>
        <v>#REF!</v>
      </c>
      <c r="S250" s="16" t="e">
        <f>C250*#REF!</f>
        <v>#REF!</v>
      </c>
      <c r="T250" s="15" t="e">
        <f>E250*#REF!</f>
        <v>#REF!</v>
      </c>
      <c r="U250" s="50" t="e">
        <f>F250*#REF!</f>
        <v>#REF!</v>
      </c>
      <c r="V250" s="15" t="e">
        <f>G250*#REF!</f>
        <v>#REF!</v>
      </c>
      <c r="W250" s="50" t="e">
        <f>H250*#REF!</f>
        <v>#REF!</v>
      </c>
      <c r="X250" s="15" t="e">
        <f>I250*#REF!</f>
        <v>#REF!</v>
      </c>
      <c r="Y250" s="50" t="e">
        <f>J250*#REF!</f>
        <v>#REF!</v>
      </c>
      <c r="Z250" s="15" t="e">
        <f>K250*#REF!</f>
        <v>#REF!</v>
      </c>
      <c r="AA250" s="50" t="e">
        <f>L250*#REF!</f>
        <v>#REF!</v>
      </c>
    </row>
    <row r="251" spans="1:27" ht="13.5" thickBot="1" x14ac:dyDescent="0.25">
      <c r="A251" s="11" t="e">
        <f>#REF!</f>
        <v>#REF!</v>
      </c>
      <c r="B251" s="11" t="e">
        <f>#REF!</f>
        <v>#REF!</v>
      </c>
      <c r="C251" s="11" t="e">
        <f>#REF!</f>
        <v>#REF!</v>
      </c>
      <c r="D251" s="11" t="e">
        <f>#REF!</f>
        <v>#REF!</v>
      </c>
      <c r="E251" s="12" t="e">
        <f t="shared" si="42"/>
        <v>#REF!</v>
      </c>
      <c r="F251" s="49" t="e">
        <f t="shared" si="43"/>
        <v>#REF!</v>
      </c>
      <c r="G251" s="12" t="e">
        <f t="shared" si="38"/>
        <v>#REF!</v>
      </c>
      <c r="H251" s="49" t="e">
        <f t="shared" si="39"/>
        <v>#REF!</v>
      </c>
      <c r="I251" s="12" t="e">
        <f t="shared" si="48"/>
        <v>#REF!</v>
      </c>
      <c r="J251" s="49" t="e">
        <f t="shared" si="48"/>
        <v>#REF!</v>
      </c>
      <c r="K251" s="12" t="e">
        <f t="shared" si="44"/>
        <v>#REF!</v>
      </c>
      <c r="L251" s="49" t="e">
        <f t="shared" si="45"/>
        <v>#REF!</v>
      </c>
      <c r="M251" s="12" t="e">
        <f t="shared" si="41"/>
        <v>#REF!</v>
      </c>
      <c r="N251" s="49" t="e">
        <f t="shared" si="46"/>
        <v>#REF!</v>
      </c>
      <c r="Q251" s="14" t="e">
        <f t="shared" si="47"/>
        <v>#REF!</v>
      </c>
      <c r="R251" s="28" t="e">
        <f>B251*#REF!</f>
        <v>#REF!</v>
      </c>
      <c r="S251" s="16" t="e">
        <f>C251*#REF!</f>
        <v>#REF!</v>
      </c>
      <c r="T251" s="15" t="e">
        <f>E251*#REF!</f>
        <v>#REF!</v>
      </c>
      <c r="U251" s="50" t="e">
        <f>F251*#REF!</f>
        <v>#REF!</v>
      </c>
      <c r="V251" s="15" t="e">
        <f>G251*#REF!</f>
        <v>#REF!</v>
      </c>
      <c r="W251" s="50" t="e">
        <f>H251*#REF!</f>
        <v>#REF!</v>
      </c>
      <c r="X251" s="15" t="e">
        <f>I251*#REF!</f>
        <v>#REF!</v>
      </c>
      <c r="Y251" s="50" t="e">
        <f>J251*#REF!</f>
        <v>#REF!</v>
      </c>
      <c r="Z251" s="15" t="e">
        <f>K251*#REF!</f>
        <v>#REF!</v>
      </c>
      <c r="AA251" s="50" t="e">
        <f>L251*#REF!</f>
        <v>#REF!</v>
      </c>
    </row>
    <row r="252" spans="1:27" ht="13.5" thickBot="1" x14ac:dyDescent="0.25">
      <c r="A252" s="11" t="e">
        <f>#REF!</f>
        <v>#REF!</v>
      </c>
      <c r="B252" s="11" t="e">
        <f>#REF!</f>
        <v>#REF!</v>
      </c>
      <c r="C252" s="11" t="e">
        <f>#REF!</f>
        <v>#REF!</v>
      </c>
      <c r="D252" s="11" t="e">
        <f>#REF!</f>
        <v>#REF!</v>
      </c>
      <c r="E252" s="12" t="e">
        <f t="shared" si="42"/>
        <v>#REF!</v>
      </c>
      <c r="F252" s="49" t="e">
        <f t="shared" si="43"/>
        <v>#REF!</v>
      </c>
      <c r="G252" s="12" t="e">
        <f t="shared" ref="G252:G315" si="49">B252+(D252*$H$1)</f>
        <v>#REF!</v>
      </c>
      <c r="H252" s="49" t="e">
        <f t="shared" ref="H252:H315" si="50">C252+($D252*$H$1)</f>
        <v>#REF!</v>
      </c>
      <c r="I252" s="12" t="e">
        <f t="shared" si="48"/>
        <v>#REF!</v>
      </c>
      <c r="J252" s="49" t="e">
        <f t="shared" si="48"/>
        <v>#REF!</v>
      </c>
      <c r="K252" s="12" t="e">
        <f t="shared" si="44"/>
        <v>#REF!</v>
      </c>
      <c r="L252" s="49" t="e">
        <f t="shared" si="45"/>
        <v>#REF!</v>
      </c>
      <c r="M252" s="12" t="e">
        <f t="shared" ref="M252:M315" si="51">$B252+($D252*$N$1)</f>
        <v>#REF!</v>
      </c>
      <c r="N252" s="49" t="e">
        <f t="shared" si="46"/>
        <v>#REF!</v>
      </c>
      <c r="Q252" s="14" t="e">
        <f t="shared" si="47"/>
        <v>#REF!</v>
      </c>
      <c r="R252" s="28" t="e">
        <f>B252*#REF!</f>
        <v>#REF!</v>
      </c>
      <c r="S252" s="16" t="e">
        <f>C252*#REF!</f>
        <v>#REF!</v>
      </c>
      <c r="T252" s="15" t="e">
        <f>E252*#REF!</f>
        <v>#REF!</v>
      </c>
      <c r="U252" s="50" t="e">
        <f>F252*#REF!</f>
        <v>#REF!</v>
      </c>
      <c r="V252" s="15" t="e">
        <f>G252*#REF!</f>
        <v>#REF!</v>
      </c>
      <c r="W252" s="50" t="e">
        <f>H252*#REF!</f>
        <v>#REF!</v>
      </c>
      <c r="X252" s="15" t="e">
        <f>I252*#REF!</f>
        <v>#REF!</v>
      </c>
      <c r="Y252" s="50" t="e">
        <f>J252*#REF!</f>
        <v>#REF!</v>
      </c>
      <c r="Z252" s="15" t="e">
        <f>K252*#REF!</f>
        <v>#REF!</v>
      </c>
      <c r="AA252" s="50" t="e">
        <f>L252*#REF!</f>
        <v>#REF!</v>
      </c>
    </row>
    <row r="253" spans="1:27" ht="13.5" thickBot="1" x14ac:dyDescent="0.25">
      <c r="A253" s="11" t="e">
        <f>#REF!</f>
        <v>#REF!</v>
      </c>
      <c r="B253" s="11" t="e">
        <f>#REF!</f>
        <v>#REF!</v>
      </c>
      <c r="C253" s="11" t="e">
        <f>#REF!</f>
        <v>#REF!</v>
      </c>
      <c r="D253" s="11" t="e">
        <f>#REF!</f>
        <v>#REF!</v>
      </c>
      <c r="E253" s="12" t="e">
        <f t="shared" si="42"/>
        <v>#REF!</v>
      </c>
      <c r="F253" s="49" t="e">
        <f t="shared" si="43"/>
        <v>#REF!</v>
      </c>
      <c r="G253" s="12" t="e">
        <f t="shared" si="49"/>
        <v>#REF!</v>
      </c>
      <c r="H253" s="49" t="e">
        <f t="shared" si="50"/>
        <v>#REF!</v>
      </c>
      <c r="I253" s="12" t="e">
        <f t="shared" si="48"/>
        <v>#REF!</v>
      </c>
      <c r="J253" s="49" t="e">
        <f t="shared" si="48"/>
        <v>#REF!</v>
      </c>
      <c r="K253" s="12" t="e">
        <f t="shared" si="44"/>
        <v>#REF!</v>
      </c>
      <c r="L253" s="49" t="e">
        <f t="shared" si="45"/>
        <v>#REF!</v>
      </c>
      <c r="M253" s="12" t="e">
        <f t="shared" si="51"/>
        <v>#REF!</v>
      </c>
      <c r="N253" s="49" t="e">
        <f t="shared" si="46"/>
        <v>#REF!</v>
      </c>
      <c r="P253" s="256"/>
      <c r="Q253" s="14" t="e">
        <f t="shared" si="47"/>
        <v>#REF!</v>
      </c>
      <c r="R253" s="33" t="e">
        <f>B253*#REF!</f>
        <v>#REF!</v>
      </c>
      <c r="S253" s="16" t="e">
        <f>C253*#REF!</f>
        <v>#REF!</v>
      </c>
      <c r="T253" s="15" t="e">
        <f>E253*#REF!</f>
        <v>#REF!</v>
      </c>
      <c r="U253" s="50" t="e">
        <f>F253*#REF!</f>
        <v>#REF!</v>
      </c>
      <c r="V253" s="15" t="e">
        <f>G253*#REF!</f>
        <v>#REF!</v>
      </c>
      <c r="W253" s="50" t="e">
        <f>H253*#REF!</f>
        <v>#REF!</v>
      </c>
      <c r="X253" s="15" t="e">
        <f>I253*#REF!</f>
        <v>#REF!</v>
      </c>
      <c r="Y253" s="50" t="e">
        <f>J253*#REF!</f>
        <v>#REF!</v>
      </c>
      <c r="Z253" s="15" t="e">
        <f>K253*#REF!</f>
        <v>#REF!</v>
      </c>
      <c r="AA253" s="50" t="e">
        <f>L253*#REF!</f>
        <v>#REF!</v>
      </c>
    </row>
    <row r="254" spans="1:27" s="21" customFormat="1" ht="13.5" thickBot="1" x14ac:dyDescent="0.25">
      <c r="A254" s="11" t="e">
        <f>#REF!</f>
        <v>#REF!</v>
      </c>
      <c r="B254" s="11" t="e">
        <f>#REF!</f>
        <v>#REF!</v>
      </c>
      <c r="C254" s="11" t="e">
        <f>#REF!</f>
        <v>#REF!</v>
      </c>
      <c r="D254" s="11" t="e">
        <f>#REF!</f>
        <v>#REF!</v>
      </c>
      <c r="E254" s="12" t="e">
        <f t="shared" si="42"/>
        <v>#REF!</v>
      </c>
      <c r="F254" s="49" t="e">
        <f t="shared" si="43"/>
        <v>#REF!</v>
      </c>
      <c r="G254" s="12" t="e">
        <f t="shared" si="49"/>
        <v>#REF!</v>
      </c>
      <c r="H254" s="49" t="e">
        <f t="shared" si="50"/>
        <v>#REF!</v>
      </c>
      <c r="I254" s="12" t="e">
        <f t="shared" si="48"/>
        <v>#REF!</v>
      </c>
      <c r="J254" s="49" t="e">
        <f t="shared" si="48"/>
        <v>#REF!</v>
      </c>
      <c r="K254" s="12" t="e">
        <f t="shared" si="44"/>
        <v>#REF!</v>
      </c>
      <c r="L254" s="49" t="e">
        <f t="shared" si="45"/>
        <v>#REF!</v>
      </c>
      <c r="M254" s="12" t="e">
        <f t="shared" si="51"/>
        <v>#REF!</v>
      </c>
      <c r="N254" s="49" t="e">
        <f t="shared" si="46"/>
        <v>#REF!</v>
      </c>
      <c r="P254" s="249"/>
      <c r="Q254" s="63" t="e">
        <f t="shared" si="47"/>
        <v>#REF!</v>
      </c>
      <c r="R254" s="39" t="e">
        <f>B254*#REF!</f>
        <v>#REF!</v>
      </c>
      <c r="S254" s="64" t="e">
        <f>C254*#REF!</f>
        <v>#REF!</v>
      </c>
      <c r="T254" s="15" t="e">
        <f>E254*#REF!</f>
        <v>#REF!</v>
      </c>
      <c r="U254" s="50" t="e">
        <f>F254*#REF!</f>
        <v>#REF!</v>
      </c>
      <c r="V254" s="65" t="e">
        <f>G254*#REF!</f>
        <v>#REF!</v>
      </c>
      <c r="W254" s="66" t="e">
        <f>H254*#REF!</f>
        <v>#REF!</v>
      </c>
      <c r="X254" s="65" t="e">
        <f>I254*#REF!</f>
        <v>#REF!</v>
      </c>
      <c r="Y254" s="66" t="e">
        <f>J254*#REF!</f>
        <v>#REF!</v>
      </c>
      <c r="Z254" s="65" t="e">
        <f>K254*#REF!</f>
        <v>#REF!</v>
      </c>
      <c r="AA254" s="66" t="e">
        <f>L254*#REF!</f>
        <v>#REF!</v>
      </c>
    </row>
    <row r="255" spans="1:27" ht="13.5" thickBot="1" x14ac:dyDescent="0.25">
      <c r="A255" s="11" t="e">
        <f>#REF!</f>
        <v>#REF!</v>
      </c>
      <c r="B255" s="11" t="e">
        <f>#REF!</f>
        <v>#REF!</v>
      </c>
      <c r="C255" s="11" t="e">
        <f>#REF!</f>
        <v>#REF!</v>
      </c>
      <c r="D255" s="11" t="e">
        <f>#REF!</f>
        <v>#REF!</v>
      </c>
      <c r="E255" s="12" t="e">
        <f t="shared" si="42"/>
        <v>#REF!</v>
      </c>
      <c r="F255" s="49" t="e">
        <f t="shared" si="43"/>
        <v>#REF!</v>
      </c>
      <c r="G255" s="12" t="e">
        <f t="shared" si="49"/>
        <v>#REF!</v>
      </c>
      <c r="H255" s="49" t="e">
        <f t="shared" si="50"/>
        <v>#REF!</v>
      </c>
      <c r="I255" s="12" t="e">
        <f t="shared" si="48"/>
        <v>#REF!</v>
      </c>
      <c r="J255" s="49" t="e">
        <f t="shared" si="48"/>
        <v>#REF!</v>
      </c>
      <c r="K255" s="12" t="e">
        <f t="shared" si="44"/>
        <v>#REF!</v>
      </c>
      <c r="L255" s="49" t="e">
        <f t="shared" si="45"/>
        <v>#REF!</v>
      </c>
      <c r="M255" s="12" t="e">
        <f t="shared" si="51"/>
        <v>#REF!</v>
      </c>
      <c r="N255" s="49" t="e">
        <f t="shared" si="46"/>
        <v>#REF!</v>
      </c>
      <c r="P255" s="55"/>
      <c r="Q255" s="56" t="e">
        <f t="shared" si="47"/>
        <v>#REF!</v>
      </c>
      <c r="R255" s="57"/>
      <c r="S255" s="58"/>
      <c r="T255" s="15"/>
      <c r="U255" s="50"/>
      <c r="V255" s="59"/>
      <c r="W255" s="59"/>
      <c r="X255" s="59"/>
      <c r="Y255" s="59"/>
      <c r="Z255" s="59"/>
      <c r="AA255" s="59"/>
    </row>
    <row r="256" spans="1:27" s="21" customFormat="1" ht="45.75" customHeight="1" thickBot="1" x14ac:dyDescent="0.25">
      <c r="A256" s="11" t="e">
        <f>#REF!</f>
        <v>#REF!</v>
      </c>
      <c r="B256" s="11" t="e">
        <f>#REF!</f>
        <v>#REF!</v>
      </c>
      <c r="C256" s="11" t="e">
        <f>#REF!</f>
        <v>#REF!</v>
      </c>
      <c r="D256" s="11">
        <f>0.715*0.25</f>
        <v>0.17874999999999999</v>
      </c>
      <c r="E256" s="12" t="e">
        <f>B256+(D256*$F$1)+103</f>
        <v>#REF!</v>
      </c>
      <c r="F256" s="49" t="e">
        <f>C256+($D256*$F$1)+103</f>
        <v>#REF!</v>
      </c>
      <c r="G256" s="12" t="e">
        <f>B256+(D256*$H$1)+123.8</f>
        <v>#REF!</v>
      </c>
      <c r="H256" s="49" t="e">
        <f>C256+($D256*$H$1)+123.8</f>
        <v>#REF!</v>
      </c>
      <c r="I256" s="12" t="e">
        <f>B256+($D256*$J$1)+103</f>
        <v>#REF!</v>
      </c>
      <c r="J256" s="49" t="e">
        <f>C256+($D256*$J$1)+103</f>
        <v>#REF!</v>
      </c>
      <c r="K256" s="12" t="e">
        <f>$B256+($D256*$L$1)+123.8</f>
        <v>#REF!</v>
      </c>
      <c r="L256" s="49" t="e">
        <f>$C256+($D256*$L$1)+123.8</f>
        <v>#REF!</v>
      </c>
      <c r="M256" s="12">
        <v>0</v>
      </c>
      <c r="N256" s="12">
        <v>0</v>
      </c>
      <c r="P256" s="246"/>
      <c r="Q256" s="14" t="e">
        <f t="shared" si="47"/>
        <v>#REF!</v>
      </c>
      <c r="R256" s="39" t="e">
        <f>B256*#REF!</f>
        <v>#REF!</v>
      </c>
      <c r="S256" s="62" t="e">
        <f>C256*#REF!</f>
        <v>#REF!</v>
      </c>
      <c r="T256" s="15" t="e">
        <f>E256*#REF!</f>
        <v>#REF!</v>
      </c>
      <c r="U256" s="50" t="e">
        <f>F256*#REF!</f>
        <v>#REF!</v>
      </c>
      <c r="V256" s="275" t="s">
        <v>1864</v>
      </c>
      <c r="W256" s="275" t="s">
        <v>1864</v>
      </c>
      <c r="X256" s="275" t="s">
        <v>1864</v>
      </c>
      <c r="Y256" s="275" t="s">
        <v>1864</v>
      </c>
      <c r="Z256" s="275" t="s">
        <v>1864</v>
      </c>
      <c r="AA256" s="275" t="s">
        <v>1864</v>
      </c>
    </row>
    <row r="257" spans="1:27" ht="45.75" customHeight="1" thickBot="1" x14ac:dyDescent="0.25">
      <c r="A257" s="11" t="e">
        <f>#REF!</f>
        <v>#REF!</v>
      </c>
      <c r="B257" s="11" t="e">
        <f>#REF!</f>
        <v>#REF!</v>
      </c>
      <c r="C257" s="11" t="e">
        <f>#REF!</f>
        <v>#REF!</v>
      </c>
      <c r="D257" s="11">
        <f>0.715*0.27</f>
        <v>0.19305</v>
      </c>
      <c r="E257" s="12" t="e">
        <f>B257+(D257*$F$1)+103</f>
        <v>#REF!</v>
      </c>
      <c r="F257" s="49" t="e">
        <f>C257+($D257*$F$1)+103</f>
        <v>#REF!</v>
      </c>
      <c r="G257" s="12" t="e">
        <f>B257+(D257*$H$1)+123.8</f>
        <v>#REF!</v>
      </c>
      <c r="H257" s="49" t="e">
        <f>C257+($D257*$H$1)+123.8</f>
        <v>#REF!</v>
      </c>
      <c r="I257" s="12" t="e">
        <f>B257+($D257*$J$1)+103</f>
        <v>#REF!</v>
      </c>
      <c r="J257" s="49" t="e">
        <f>C257+($D257*$J$1)+103</f>
        <v>#REF!</v>
      </c>
      <c r="K257" s="12" t="e">
        <f>$B257+($D257*$L$1)+123.8</f>
        <v>#REF!</v>
      </c>
      <c r="L257" s="49" t="e">
        <f>$C257+($D257*$L$1)+123.8</f>
        <v>#REF!</v>
      </c>
      <c r="M257" s="12">
        <v>0</v>
      </c>
      <c r="N257" s="12">
        <v>0</v>
      </c>
      <c r="Q257" s="14" t="e">
        <f t="shared" si="47"/>
        <v>#REF!</v>
      </c>
      <c r="R257" s="25" t="e">
        <f>B257*#REF!</f>
        <v>#REF!</v>
      </c>
      <c r="S257" s="16" t="e">
        <f>C257*#REF!</f>
        <v>#REF!</v>
      </c>
      <c r="T257" s="15" t="e">
        <f>E257*#REF!</f>
        <v>#REF!</v>
      </c>
      <c r="U257" s="50" t="e">
        <f>F257*#REF!</f>
        <v>#REF!</v>
      </c>
      <c r="V257" s="15" t="e">
        <f>G257*#REF!</f>
        <v>#REF!</v>
      </c>
      <c r="W257" s="50" t="e">
        <f>H257*#REF!</f>
        <v>#REF!</v>
      </c>
      <c r="X257" s="15" t="e">
        <f>I257*#REF!</f>
        <v>#REF!</v>
      </c>
      <c r="Y257" s="50" t="e">
        <f>J257*#REF!</f>
        <v>#REF!</v>
      </c>
      <c r="Z257" s="15" t="e">
        <f>K257*#REF!</f>
        <v>#REF!</v>
      </c>
      <c r="AA257" s="50" t="e">
        <f>L257*#REF!</f>
        <v>#REF!</v>
      </c>
    </row>
    <row r="258" spans="1:27" ht="46.5" customHeight="1" thickBot="1" x14ac:dyDescent="0.25">
      <c r="A258" s="11" t="e">
        <f>#REF!</f>
        <v>#REF!</v>
      </c>
      <c r="B258" s="11" t="e">
        <f>#REF!</f>
        <v>#REF!</v>
      </c>
      <c r="C258" s="11" t="e">
        <f>#REF!</f>
        <v>#REF!</v>
      </c>
      <c r="D258" s="11">
        <f>0.911*0.27</f>
        <v>0.24596999999999999</v>
      </c>
      <c r="E258" s="12" t="e">
        <f>B258+(D258*$F$1)+114.4</f>
        <v>#REF!</v>
      </c>
      <c r="F258" s="49" t="e">
        <f>C258+($D258*$F$1)+114.4</f>
        <v>#REF!</v>
      </c>
      <c r="G258" s="12" t="e">
        <f>B258+(D258*$H$1)+142.5</f>
        <v>#REF!</v>
      </c>
      <c r="H258" s="49" t="e">
        <f>C258+($D258*$H$1)+142.5</f>
        <v>#REF!</v>
      </c>
      <c r="I258" s="12" t="e">
        <f>B258+($D258*$J$1)+123.8</f>
        <v>#REF!</v>
      </c>
      <c r="J258" s="49" t="e">
        <f>C258+($D258*$J$1)+123.8</f>
        <v>#REF!</v>
      </c>
      <c r="K258" s="12" t="e">
        <f>$B258+($D258*$L$1)+142.5</f>
        <v>#REF!</v>
      </c>
      <c r="L258" s="49" t="e">
        <f>$C258+($D258*$L$1)+142.5</f>
        <v>#REF!</v>
      </c>
      <c r="M258" s="12">
        <v>0</v>
      </c>
      <c r="N258" s="12">
        <v>0</v>
      </c>
      <c r="P258" s="247"/>
      <c r="Q258" s="63" t="e">
        <f t="shared" si="47"/>
        <v>#REF!</v>
      </c>
      <c r="R258" s="39" t="e">
        <f>B258*#REF!</f>
        <v>#REF!</v>
      </c>
      <c r="S258" s="64" t="e">
        <f>C258*#REF!</f>
        <v>#REF!</v>
      </c>
      <c r="T258" s="15" t="e">
        <f>E258*#REF!</f>
        <v>#REF!</v>
      </c>
      <c r="U258" s="50" t="e">
        <f>F258*#REF!</f>
        <v>#REF!</v>
      </c>
      <c r="V258" s="15" t="e">
        <f>G258*#REF!</f>
        <v>#REF!</v>
      </c>
      <c r="W258" s="50" t="e">
        <f>H258*#REF!</f>
        <v>#REF!</v>
      </c>
      <c r="X258" s="15" t="e">
        <f>I258*#REF!</f>
        <v>#REF!</v>
      </c>
      <c r="Y258" s="50" t="e">
        <f>J258*#REF!</f>
        <v>#REF!</v>
      </c>
      <c r="Z258" s="15" t="e">
        <f>K258*#REF!</f>
        <v>#REF!</v>
      </c>
      <c r="AA258" s="50" t="e">
        <f>L258*#REF!</f>
        <v>#REF!</v>
      </c>
    </row>
    <row r="259" spans="1:27" s="21" customFormat="1" ht="128.25" customHeight="1" thickBot="1" x14ac:dyDescent="0.25">
      <c r="A259" s="11" t="e">
        <f>#REF!</f>
        <v>#REF!</v>
      </c>
      <c r="B259" s="11" t="e">
        <f>#REF!</f>
        <v>#REF!</v>
      </c>
      <c r="C259" s="11" t="e">
        <f>#REF!</f>
        <v>#REF!</v>
      </c>
      <c r="D259" s="11" t="e">
        <f>#REF!</f>
        <v>#REF!</v>
      </c>
      <c r="E259" s="12" t="e">
        <f>B259+(D259*$F$1)+103</f>
        <v>#REF!</v>
      </c>
      <c r="F259" s="49" t="e">
        <f>C259+($D259*$F$1)+103</f>
        <v>#REF!</v>
      </c>
      <c r="G259" s="12" t="e">
        <f>B259+(D259*$H$1)+123.8</f>
        <v>#REF!</v>
      </c>
      <c r="H259" s="49" t="e">
        <f>C259+($D259*$H$1)+123.8</f>
        <v>#REF!</v>
      </c>
      <c r="I259" s="12" t="e">
        <f>B259+($D259*$J$1)+103</f>
        <v>#REF!</v>
      </c>
      <c r="J259" s="49" t="e">
        <f>C259+($D259*$J$1)+103</f>
        <v>#REF!</v>
      </c>
      <c r="K259" s="12" t="e">
        <f>$B259+($D259*$L$1)+123.8</f>
        <v>#REF!</v>
      </c>
      <c r="L259" s="49" t="e">
        <f>$C259+($D259*$L$1)+123.8</f>
        <v>#REF!</v>
      </c>
      <c r="M259" s="12">
        <v>0</v>
      </c>
      <c r="N259" s="12">
        <v>0</v>
      </c>
      <c r="P259" s="244"/>
      <c r="Q259" s="259" t="e">
        <f t="shared" si="47"/>
        <v>#REF!</v>
      </c>
      <c r="R259" s="41" t="e">
        <f>B259*#REF!</f>
        <v>#REF!</v>
      </c>
      <c r="S259" s="52" t="e">
        <f>C259*#REF!</f>
        <v>#REF!</v>
      </c>
      <c r="T259" s="15" t="e">
        <f>E259*#REF!</f>
        <v>#REF!</v>
      </c>
      <c r="U259" s="50" t="e">
        <f>F259*#REF!</f>
        <v>#REF!</v>
      </c>
      <c r="V259" s="15" t="e">
        <f>G259*#REF!</f>
        <v>#REF!</v>
      </c>
      <c r="W259" s="50" t="e">
        <f>H259*#REF!</f>
        <v>#REF!</v>
      </c>
      <c r="X259" s="15" t="e">
        <f>I259*#REF!</f>
        <v>#REF!</v>
      </c>
      <c r="Y259" s="50" t="e">
        <f>J259*#REF!</f>
        <v>#REF!</v>
      </c>
      <c r="Z259" s="15" t="e">
        <f>K259*#REF!</f>
        <v>#REF!</v>
      </c>
      <c r="AA259" s="50" t="e">
        <f>L259*#REF!</f>
        <v>#REF!</v>
      </c>
    </row>
    <row r="260" spans="1:27" ht="13.5" thickBot="1" x14ac:dyDescent="0.25">
      <c r="A260" s="11" t="e">
        <f>#REF!</f>
        <v>#REF!</v>
      </c>
      <c r="B260" s="11" t="e">
        <f>#REF!</f>
        <v>#REF!</v>
      </c>
      <c r="C260" s="11" t="e">
        <f>#REF!</f>
        <v>#REF!</v>
      </c>
      <c r="D260" s="11" t="e">
        <f>#REF!</f>
        <v>#REF!</v>
      </c>
      <c r="E260" s="12" t="e">
        <f t="shared" si="42"/>
        <v>#REF!</v>
      </c>
      <c r="F260" s="49" t="e">
        <f t="shared" si="43"/>
        <v>#REF!</v>
      </c>
      <c r="G260" s="12" t="e">
        <f t="shared" si="49"/>
        <v>#REF!</v>
      </c>
      <c r="H260" s="49" t="e">
        <f t="shared" si="50"/>
        <v>#REF!</v>
      </c>
      <c r="I260" s="12" t="e">
        <f t="shared" ref="I260:J323" si="52">B260+($D260*$J$1)</f>
        <v>#REF!</v>
      </c>
      <c r="J260" s="49" t="e">
        <f t="shared" si="52"/>
        <v>#REF!</v>
      </c>
      <c r="K260" s="12" t="e">
        <f t="shared" ref="K260:K323" si="53">$B260+($D260*$L$1)</f>
        <v>#REF!</v>
      </c>
      <c r="L260" s="49" t="e">
        <f t="shared" ref="L260:L323" si="54">$C260+($D260*$L$1)</f>
        <v>#REF!</v>
      </c>
      <c r="M260" s="12" t="e">
        <f t="shared" si="51"/>
        <v>#REF!</v>
      </c>
      <c r="N260" s="49" t="e">
        <f t="shared" si="46"/>
        <v>#REF!</v>
      </c>
      <c r="P260" s="55"/>
      <c r="Q260" s="56" t="e">
        <f t="shared" si="47"/>
        <v>#REF!</v>
      </c>
      <c r="R260" s="57"/>
      <c r="S260" s="58"/>
      <c r="T260" s="15"/>
      <c r="U260" s="50"/>
      <c r="V260" s="59"/>
      <c r="W260" s="59"/>
      <c r="X260" s="59"/>
      <c r="Y260" s="59"/>
      <c r="Z260" s="59"/>
      <c r="AA260" s="59"/>
    </row>
    <row r="261" spans="1:27" ht="27.75" customHeight="1" thickBot="1" x14ac:dyDescent="0.25">
      <c r="A261" s="11" t="e">
        <f>#REF!</f>
        <v>#REF!</v>
      </c>
      <c r="B261" s="11" t="e">
        <f>#REF!</f>
        <v>#REF!</v>
      </c>
      <c r="C261" s="11" t="e">
        <f>#REF!</f>
        <v>#REF!</v>
      </c>
      <c r="D261" s="11" t="e">
        <f>#REF!</f>
        <v>#REF!</v>
      </c>
      <c r="E261" s="12" t="e">
        <f t="shared" si="42"/>
        <v>#REF!</v>
      </c>
      <c r="F261" s="49" t="e">
        <f t="shared" si="43"/>
        <v>#REF!</v>
      </c>
      <c r="G261" s="12" t="e">
        <f t="shared" si="49"/>
        <v>#REF!</v>
      </c>
      <c r="H261" s="49" t="e">
        <f t="shared" si="50"/>
        <v>#REF!</v>
      </c>
      <c r="I261" s="12" t="e">
        <f t="shared" si="52"/>
        <v>#REF!</v>
      </c>
      <c r="J261" s="49" t="e">
        <f t="shared" si="52"/>
        <v>#REF!</v>
      </c>
      <c r="K261" s="12" t="e">
        <f t="shared" si="53"/>
        <v>#REF!</v>
      </c>
      <c r="L261" s="49" t="e">
        <f t="shared" si="54"/>
        <v>#REF!</v>
      </c>
      <c r="M261" s="12" t="e">
        <f t="shared" si="51"/>
        <v>#REF!</v>
      </c>
      <c r="N261" s="49" t="e">
        <f t="shared" si="46"/>
        <v>#REF!</v>
      </c>
      <c r="Q261" s="259" t="e">
        <f t="shared" si="47"/>
        <v>#REF!</v>
      </c>
      <c r="R261" s="41" t="e">
        <f>B261*#REF!</f>
        <v>#REF!</v>
      </c>
      <c r="S261" s="52" t="e">
        <f>C261*#REF!</f>
        <v>#REF!</v>
      </c>
      <c r="T261" s="15" t="e">
        <f>E261*#REF!</f>
        <v>#REF!</v>
      </c>
      <c r="U261" s="50" t="e">
        <f>F261*#REF!</f>
        <v>#REF!</v>
      </c>
      <c r="V261" s="67" t="e">
        <f>G261*#REF!</f>
        <v>#REF!</v>
      </c>
      <c r="W261" s="68" t="e">
        <f>H261*#REF!</f>
        <v>#REF!</v>
      </c>
      <c r="X261" s="67" t="e">
        <f>I261*#REF!</f>
        <v>#REF!</v>
      </c>
      <c r="Y261" s="68" t="e">
        <f>J261*#REF!</f>
        <v>#REF!</v>
      </c>
      <c r="Z261" s="67" t="e">
        <f>K261*#REF!</f>
        <v>#REF!</v>
      </c>
      <c r="AA261" s="68" t="e">
        <f>L261*#REF!</f>
        <v>#REF!</v>
      </c>
    </row>
    <row r="262" spans="1:27" ht="27.75" customHeight="1" thickBot="1" x14ac:dyDescent="0.25">
      <c r="A262" s="11" t="e">
        <f>#REF!</f>
        <v>#REF!</v>
      </c>
      <c r="B262" s="11" t="e">
        <f>#REF!</f>
        <v>#REF!</v>
      </c>
      <c r="C262" s="11" t="e">
        <f>#REF!</f>
        <v>#REF!</v>
      </c>
      <c r="D262" s="11" t="e">
        <f>#REF!</f>
        <v>#REF!</v>
      </c>
      <c r="E262" s="12" t="e">
        <f t="shared" si="42"/>
        <v>#REF!</v>
      </c>
      <c r="F262" s="49" t="e">
        <f t="shared" si="43"/>
        <v>#REF!</v>
      </c>
      <c r="G262" s="12" t="e">
        <f t="shared" si="49"/>
        <v>#REF!</v>
      </c>
      <c r="H262" s="49" t="e">
        <f t="shared" si="50"/>
        <v>#REF!</v>
      </c>
      <c r="I262" s="12" t="e">
        <f t="shared" si="52"/>
        <v>#REF!</v>
      </c>
      <c r="J262" s="49" t="e">
        <f t="shared" si="52"/>
        <v>#REF!</v>
      </c>
      <c r="K262" s="12" t="e">
        <f t="shared" si="53"/>
        <v>#REF!</v>
      </c>
      <c r="L262" s="49" t="e">
        <f t="shared" si="54"/>
        <v>#REF!</v>
      </c>
      <c r="M262" s="12" t="e">
        <f t="shared" si="51"/>
        <v>#REF!</v>
      </c>
      <c r="N262" s="49" t="e">
        <f t="shared" si="46"/>
        <v>#REF!</v>
      </c>
      <c r="P262" s="94"/>
      <c r="Q262" s="14" t="e">
        <f t="shared" si="47"/>
        <v>#REF!</v>
      </c>
      <c r="R262" s="32" t="e">
        <f>B262*#REF!</f>
        <v>#REF!</v>
      </c>
      <c r="S262" s="62" t="e">
        <f>C262*#REF!</f>
        <v>#REF!</v>
      </c>
      <c r="T262" s="15" t="e">
        <f>E262*#REF!</f>
        <v>#REF!</v>
      </c>
      <c r="U262" s="50" t="e">
        <f>F262*#REF!</f>
        <v>#REF!</v>
      </c>
      <c r="V262" s="15" t="e">
        <f>G262*#REF!</f>
        <v>#REF!</v>
      </c>
      <c r="W262" s="50" t="e">
        <f>H262*#REF!</f>
        <v>#REF!</v>
      </c>
      <c r="X262" s="15" t="e">
        <f>I262*#REF!</f>
        <v>#REF!</v>
      </c>
      <c r="Y262" s="50" t="e">
        <f>J262*#REF!</f>
        <v>#REF!</v>
      </c>
      <c r="Z262" s="15" t="e">
        <f>K262*#REF!</f>
        <v>#REF!</v>
      </c>
      <c r="AA262" s="50" t="e">
        <f>L262*#REF!</f>
        <v>#REF!</v>
      </c>
    </row>
    <row r="263" spans="1:27" ht="27.75" customHeight="1" thickBot="1" x14ac:dyDescent="0.25">
      <c r="A263" s="11" t="e">
        <f>#REF!</f>
        <v>#REF!</v>
      </c>
      <c r="B263" s="11" t="e">
        <f>#REF!</f>
        <v>#REF!</v>
      </c>
      <c r="C263" s="11" t="e">
        <f>#REF!</f>
        <v>#REF!</v>
      </c>
      <c r="D263" s="11" t="e">
        <f>#REF!</f>
        <v>#REF!</v>
      </c>
      <c r="E263" s="12" t="e">
        <f t="shared" ref="E263:E326" si="55">B263+(D263*$F$1)</f>
        <v>#REF!</v>
      </c>
      <c r="F263" s="49" t="e">
        <f t="shared" ref="F263:F326" si="56">C263+($D263*$F$1)</f>
        <v>#REF!</v>
      </c>
      <c r="G263" s="12" t="e">
        <f t="shared" si="49"/>
        <v>#REF!</v>
      </c>
      <c r="H263" s="49" t="e">
        <f t="shared" si="50"/>
        <v>#REF!</v>
      </c>
      <c r="I263" s="12" t="e">
        <f t="shared" si="52"/>
        <v>#REF!</v>
      </c>
      <c r="J263" s="49" t="e">
        <f t="shared" si="52"/>
        <v>#REF!</v>
      </c>
      <c r="K263" s="12" t="e">
        <f t="shared" si="53"/>
        <v>#REF!</v>
      </c>
      <c r="L263" s="49" t="e">
        <f t="shared" si="54"/>
        <v>#REF!</v>
      </c>
      <c r="M263" s="12" t="e">
        <f t="shared" si="51"/>
        <v>#REF!</v>
      </c>
      <c r="N263" s="49" t="e">
        <f t="shared" ref="N263:N326" si="57">$C263+($D263*$N$1)</f>
        <v>#REF!</v>
      </c>
      <c r="Q263" s="14" t="e">
        <f t="shared" ref="Q263:Q326" si="58">A263</f>
        <v>#REF!</v>
      </c>
      <c r="R263" s="31" t="e">
        <f>B263*#REF!</f>
        <v>#REF!</v>
      </c>
      <c r="S263" s="16" t="e">
        <f>C263*#REF!</f>
        <v>#REF!</v>
      </c>
      <c r="T263" s="15" t="e">
        <f>E263*#REF!</f>
        <v>#REF!</v>
      </c>
      <c r="U263" s="50" t="e">
        <f>F263*#REF!</f>
        <v>#REF!</v>
      </c>
      <c r="V263" s="15" t="e">
        <f>G263*#REF!</f>
        <v>#REF!</v>
      </c>
      <c r="W263" s="50" t="e">
        <f>H263*#REF!</f>
        <v>#REF!</v>
      </c>
      <c r="X263" s="15" t="e">
        <f>I263*#REF!</f>
        <v>#REF!</v>
      </c>
      <c r="Y263" s="50" t="e">
        <f>J263*#REF!</f>
        <v>#REF!</v>
      </c>
      <c r="Z263" s="15" t="e">
        <f>K263*#REF!</f>
        <v>#REF!</v>
      </c>
      <c r="AA263" s="50" t="e">
        <f>L263*#REF!</f>
        <v>#REF!</v>
      </c>
    </row>
    <row r="264" spans="1:27" ht="27.75" customHeight="1" thickBot="1" x14ac:dyDescent="0.25">
      <c r="A264" s="11" t="e">
        <f>#REF!</f>
        <v>#REF!</v>
      </c>
      <c r="B264" s="11" t="e">
        <f>#REF!</f>
        <v>#REF!</v>
      </c>
      <c r="C264" s="11" t="e">
        <f>#REF!</f>
        <v>#REF!</v>
      </c>
      <c r="D264" s="11" t="e">
        <f>#REF!</f>
        <v>#REF!</v>
      </c>
      <c r="E264" s="12" t="e">
        <f t="shared" si="55"/>
        <v>#REF!</v>
      </c>
      <c r="F264" s="49" t="e">
        <f t="shared" si="56"/>
        <v>#REF!</v>
      </c>
      <c r="G264" s="12" t="e">
        <f t="shared" si="49"/>
        <v>#REF!</v>
      </c>
      <c r="H264" s="49" t="e">
        <f t="shared" si="50"/>
        <v>#REF!</v>
      </c>
      <c r="I264" s="12" t="e">
        <f t="shared" si="52"/>
        <v>#REF!</v>
      </c>
      <c r="J264" s="49" t="e">
        <f t="shared" si="52"/>
        <v>#REF!</v>
      </c>
      <c r="K264" s="12" t="e">
        <f t="shared" si="53"/>
        <v>#REF!</v>
      </c>
      <c r="L264" s="49" t="e">
        <f t="shared" si="54"/>
        <v>#REF!</v>
      </c>
      <c r="M264" s="12" t="e">
        <f t="shared" si="51"/>
        <v>#REF!</v>
      </c>
      <c r="N264" s="49" t="e">
        <f t="shared" si="57"/>
        <v>#REF!</v>
      </c>
      <c r="Q264" s="14" t="e">
        <f t="shared" si="58"/>
        <v>#REF!</v>
      </c>
      <c r="R264" s="28" t="e">
        <f>B264*#REF!</f>
        <v>#REF!</v>
      </c>
      <c r="S264" s="16" t="e">
        <f>C264*#REF!</f>
        <v>#REF!</v>
      </c>
      <c r="T264" s="15" t="e">
        <f>E264*#REF!</f>
        <v>#REF!</v>
      </c>
      <c r="U264" s="50" t="e">
        <f>F264*#REF!</f>
        <v>#REF!</v>
      </c>
      <c r="V264" s="15" t="e">
        <f>G264*#REF!</f>
        <v>#REF!</v>
      </c>
      <c r="W264" s="50" t="e">
        <f>H264*#REF!</f>
        <v>#REF!</v>
      </c>
      <c r="X264" s="15" t="e">
        <f>I264*#REF!</f>
        <v>#REF!</v>
      </c>
      <c r="Y264" s="50" t="e">
        <f>J264*#REF!</f>
        <v>#REF!</v>
      </c>
      <c r="Z264" s="15" t="e">
        <f>K264*#REF!</f>
        <v>#REF!</v>
      </c>
      <c r="AA264" s="50" t="e">
        <f>L264*#REF!</f>
        <v>#REF!</v>
      </c>
    </row>
    <row r="265" spans="1:27" ht="27.75" customHeight="1" thickBot="1" x14ac:dyDescent="0.25">
      <c r="A265" s="11" t="e">
        <f>#REF!</f>
        <v>#REF!</v>
      </c>
      <c r="B265" s="11" t="e">
        <f>#REF!</f>
        <v>#REF!</v>
      </c>
      <c r="C265" s="11" t="e">
        <f>#REF!</f>
        <v>#REF!</v>
      </c>
      <c r="D265" s="11" t="e">
        <f>#REF!</f>
        <v>#REF!</v>
      </c>
      <c r="E265" s="12" t="e">
        <f t="shared" si="55"/>
        <v>#REF!</v>
      </c>
      <c r="F265" s="49" t="e">
        <f t="shared" si="56"/>
        <v>#REF!</v>
      </c>
      <c r="G265" s="12" t="e">
        <f t="shared" si="49"/>
        <v>#REF!</v>
      </c>
      <c r="H265" s="49" t="e">
        <f t="shared" si="50"/>
        <v>#REF!</v>
      </c>
      <c r="I265" s="12" t="e">
        <f t="shared" si="52"/>
        <v>#REF!</v>
      </c>
      <c r="J265" s="49" t="e">
        <f t="shared" si="52"/>
        <v>#REF!</v>
      </c>
      <c r="K265" s="12" t="e">
        <f t="shared" si="53"/>
        <v>#REF!</v>
      </c>
      <c r="L265" s="49" t="e">
        <f t="shared" si="54"/>
        <v>#REF!</v>
      </c>
      <c r="M265" s="12" t="e">
        <f t="shared" si="51"/>
        <v>#REF!</v>
      </c>
      <c r="N265" s="49" t="e">
        <f t="shared" si="57"/>
        <v>#REF!</v>
      </c>
      <c r="Q265" s="14" t="e">
        <f t="shared" si="58"/>
        <v>#REF!</v>
      </c>
      <c r="R265" s="25" t="e">
        <f>B265*#REF!</f>
        <v>#REF!</v>
      </c>
      <c r="S265" s="16" t="e">
        <f>C265*#REF!</f>
        <v>#REF!</v>
      </c>
      <c r="T265" s="15" t="e">
        <f>E265*#REF!</f>
        <v>#REF!</v>
      </c>
      <c r="U265" s="50" t="e">
        <f>F265*#REF!</f>
        <v>#REF!</v>
      </c>
      <c r="V265" s="15" t="e">
        <f>G265*#REF!</f>
        <v>#REF!</v>
      </c>
      <c r="W265" s="50" t="e">
        <f>H265*#REF!</f>
        <v>#REF!</v>
      </c>
      <c r="X265" s="15" t="e">
        <f>I265*#REF!</f>
        <v>#REF!</v>
      </c>
      <c r="Y265" s="50" t="e">
        <f>J265*#REF!</f>
        <v>#REF!</v>
      </c>
      <c r="Z265" s="15" t="e">
        <f>K265*#REF!</f>
        <v>#REF!</v>
      </c>
      <c r="AA265" s="50" t="e">
        <f>L265*#REF!</f>
        <v>#REF!</v>
      </c>
    </row>
    <row r="266" spans="1:27" ht="27.75" customHeight="1" thickBot="1" x14ac:dyDescent="0.25">
      <c r="A266" s="11" t="e">
        <f>#REF!</f>
        <v>#REF!</v>
      </c>
      <c r="B266" s="11" t="e">
        <f>#REF!</f>
        <v>#REF!</v>
      </c>
      <c r="C266" s="11" t="e">
        <f>#REF!</f>
        <v>#REF!</v>
      </c>
      <c r="D266" s="11" t="e">
        <f>#REF!</f>
        <v>#REF!</v>
      </c>
      <c r="E266" s="12" t="e">
        <f t="shared" si="55"/>
        <v>#REF!</v>
      </c>
      <c r="F266" s="49" t="e">
        <f t="shared" si="56"/>
        <v>#REF!</v>
      </c>
      <c r="G266" s="12" t="e">
        <f t="shared" si="49"/>
        <v>#REF!</v>
      </c>
      <c r="H266" s="49" t="e">
        <f t="shared" si="50"/>
        <v>#REF!</v>
      </c>
      <c r="I266" s="12" t="e">
        <f t="shared" si="52"/>
        <v>#REF!</v>
      </c>
      <c r="J266" s="49" t="e">
        <f t="shared" si="52"/>
        <v>#REF!</v>
      </c>
      <c r="K266" s="12" t="e">
        <f t="shared" si="53"/>
        <v>#REF!</v>
      </c>
      <c r="L266" s="49" t="e">
        <f t="shared" si="54"/>
        <v>#REF!</v>
      </c>
      <c r="M266" s="12" t="e">
        <f t="shared" si="51"/>
        <v>#REF!</v>
      </c>
      <c r="N266" s="49" t="e">
        <f t="shared" si="57"/>
        <v>#REF!</v>
      </c>
      <c r="Q266" s="14" t="e">
        <f t="shared" si="58"/>
        <v>#REF!</v>
      </c>
      <c r="R266" s="29" t="e">
        <f>B266*#REF!</f>
        <v>#REF!</v>
      </c>
      <c r="S266" s="16" t="e">
        <f>C266*#REF!</f>
        <v>#REF!</v>
      </c>
      <c r="T266" s="15" t="e">
        <f>E266*#REF!</f>
        <v>#REF!</v>
      </c>
      <c r="U266" s="50" t="e">
        <f>F266*#REF!</f>
        <v>#REF!</v>
      </c>
      <c r="V266" s="15" t="e">
        <f>G266*#REF!</f>
        <v>#REF!</v>
      </c>
      <c r="W266" s="50" t="e">
        <f>H266*#REF!</f>
        <v>#REF!</v>
      </c>
      <c r="X266" s="15" t="e">
        <f>I266*#REF!</f>
        <v>#REF!</v>
      </c>
      <c r="Y266" s="50" t="e">
        <f>J266*#REF!</f>
        <v>#REF!</v>
      </c>
      <c r="Z266" s="15" t="e">
        <f>K266*#REF!</f>
        <v>#REF!</v>
      </c>
      <c r="AA266" s="50" t="e">
        <f>L266*#REF!</f>
        <v>#REF!</v>
      </c>
    </row>
    <row r="267" spans="1:27" ht="27.75" customHeight="1" thickBot="1" x14ac:dyDescent="0.25">
      <c r="A267" s="11" t="e">
        <f>#REF!</f>
        <v>#REF!</v>
      </c>
      <c r="B267" s="11" t="e">
        <f>#REF!</f>
        <v>#REF!</v>
      </c>
      <c r="C267" s="11" t="e">
        <f>#REF!</f>
        <v>#REF!</v>
      </c>
      <c r="D267" s="11" t="e">
        <f>#REF!</f>
        <v>#REF!</v>
      </c>
      <c r="E267" s="12" t="e">
        <f t="shared" si="55"/>
        <v>#REF!</v>
      </c>
      <c r="F267" s="49" t="e">
        <f t="shared" si="56"/>
        <v>#REF!</v>
      </c>
      <c r="G267" s="12" t="e">
        <f t="shared" si="49"/>
        <v>#REF!</v>
      </c>
      <c r="H267" s="49" t="e">
        <f t="shared" si="50"/>
        <v>#REF!</v>
      </c>
      <c r="I267" s="12" t="e">
        <f t="shared" si="52"/>
        <v>#REF!</v>
      </c>
      <c r="J267" s="49" t="e">
        <f t="shared" si="52"/>
        <v>#REF!</v>
      </c>
      <c r="K267" s="12" t="e">
        <f t="shared" si="53"/>
        <v>#REF!</v>
      </c>
      <c r="L267" s="49" t="e">
        <f t="shared" si="54"/>
        <v>#REF!</v>
      </c>
      <c r="M267" s="12" t="e">
        <f t="shared" si="51"/>
        <v>#REF!</v>
      </c>
      <c r="N267" s="49" t="e">
        <f t="shared" si="57"/>
        <v>#REF!</v>
      </c>
      <c r="P267" s="247"/>
      <c r="Q267" s="63" t="e">
        <f t="shared" si="58"/>
        <v>#REF!</v>
      </c>
      <c r="R267" s="39" t="e">
        <f>B267*#REF!</f>
        <v>#REF!</v>
      </c>
      <c r="S267" s="64" t="e">
        <f>C267*#REF!</f>
        <v>#REF!</v>
      </c>
      <c r="T267" s="15" t="e">
        <f>E267*#REF!</f>
        <v>#REF!</v>
      </c>
      <c r="U267" s="50" t="e">
        <f>F267*#REF!</f>
        <v>#REF!</v>
      </c>
      <c r="V267" s="65" t="e">
        <f>G267*#REF!</f>
        <v>#REF!</v>
      </c>
      <c r="W267" s="66" t="e">
        <f>H267*#REF!</f>
        <v>#REF!</v>
      </c>
      <c r="X267" s="65" t="e">
        <f>I267*#REF!</f>
        <v>#REF!</v>
      </c>
      <c r="Y267" s="66" t="e">
        <f>J267*#REF!</f>
        <v>#REF!</v>
      </c>
      <c r="Z267" s="65" t="e">
        <f>K267*#REF!</f>
        <v>#REF!</v>
      </c>
      <c r="AA267" s="66" t="e">
        <f>L267*#REF!</f>
        <v>#REF!</v>
      </c>
    </row>
    <row r="268" spans="1:27" ht="100.5" customHeight="1" thickBot="1" x14ac:dyDescent="0.25">
      <c r="A268" s="11" t="e">
        <f>#REF!</f>
        <v>#REF!</v>
      </c>
      <c r="B268" s="11" t="e">
        <f>#REF!</f>
        <v>#REF!</v>
      </c>
      <c r="C268" s="11" t="e">
        <f>#REF!</f>
        <v>#REF!</v>
      </c>
      <c r="D268" s="11" t="e">
        <f>#REF!</f>
        <v>#REF!</v>
      </c>
      <c r="E268" s="12" t="e">
        <f t="shared" si="55"/>
        <v>#REF!</v>
      </c>
      <c r="F268" s="49" t="e">
        <f t="shared" si="56"/>
        <v>#REF!</v>
      </c>
      <c r="G268" s="12" t="e">
        <f t="shared" si="49"/>
        <v>#REF!</v>
      </c>
      <c r="H268" s="49" t="e">
        <f t="shared" si="50"/>
        <v>#REF!</v>
      </c>
      <c r="I268" s="12" t="e">
        <f t="shared" si="52"/>
        <v>#REF!</v>
      </c>
      <c r="J268" s="49" t="e">
        <f t="shared" si="52"/>
        <v>#REF!</v>
      </c>
      <c r="K268" s="12" t="e">
        <f t="shared" si="53"/>
        <v>#REF!</v>
      </c>
      <c r="L268" s="49" t="e">
        <f t="shared" si="54"/>
        <v>#REF!</v>
      </c>
      <c r="M268" s="12" t="e">
        <f t="shared" si="51"/>
        <v>#REF!</v>
      </c>
      <c r="N268" s="49" t="e">
        <f t="shared" si="57"/>
        <v>#REF!</v>
      </c>
      <c r="P268" s="94"/>
      <c r="Q268" s="14" t="e">
        <f t="shared" si="58"/>
        <v>#REF!</v>
      </c>
      <c r="R268" s="32" t="e">
        <f>B268*#REF!</f>
        <v>#REF!</v>
      </c>
      <c r="S268" s="62" t="e">
        <f>C268*#REF!</f>
        <v>#REF!</v>
      </c>
      <c r="T268" s="15" t="e">
        <f>E268*#REF!</f>
        <v>#REF!</v>
      </c>
      <c r="U268" s="50" t="e">
        <f>F268*#REF!</f>
        <v>#REF!</v>
      </c>
      <c r="V268" s="15" t="e">
        <f>G268*#REF!</f>
        <v>#REF!</v>
      </c>
      <c r="W268" s="50" t="e">
        <f>H268*#REF!</f>
        <v>#REF!</v>
      </c>
      <c r="X268" s="15" t="e">
        <f>I268*#REF!</f>
        <v>#REF!</v>
      </c>
      <c r="Y268" s="50" t="e">
        <f>J268*#REF!</f>
        <v>#REF!</v>
      </c>
      <c r="Z268" s="15" t="e">
        <f>K268*#REF!</f>
        <v>#REF!</v>
      </c>
      <c r="AA268" s="50" t="e">
        <f>L268*#REF!</f>
        <v>#REF!</v>
      </c>
    </row>
    <row r="269" spans="1:27" ht="100.5" customHeight="1" thickBot="1" x14ac:dyDescent="0.25">
      <c r="A269" s="11" t="e">
        <f>#REF!</f>
        <v>#REF!</v>
      </c>
      <c r="B269" s="11" t="e">
        <f>#REF!</f>
        <v>#REF!</v>
      </c>
      <c r="C269" s="11" t="e">
        <f>#REF!</f>
        <v>#REF!</v>
      </c>
      <c r="D269" s="11" t="e">
        <f>#REF!</f>
        <v>#REF!</v>
      </c>
      <c r="E269" s="12" t="e">
        <f t="shared" si="55"/>
        <v>#REF!</v>
      </c>
      <c r="F269" s="49" t="e">
        <f t="shared" si="56"/>
        <v>#REF!</v>
      </c>
      <c r="G269" s="12" t="e">
        <f t="shared" si="49"/>
        <v>#REF!</v>
      </c>
      <c r="H269" s="49" t="e">
        <f t="shared" si="50"/>
        <v>#REF!</v>
      </c>
      <c r="I269" s="12" t="e">
        <f t="shared" si="52"/>
        <v>#REF!</v>
      </c>
      <c r="J269" s="49" t="e">
        <f t="shared" si="52"/>
        <v>#REF!</v>
      </c>
      <c r="K269" s="12" t="e">
        <f t="shared" si="53"/>
        <v>#REF!</v>
      </c>
      <c r="L269" s="49" t="e">
        <f t="shared" si="54"/>
        <v>#REF!</v>
      </c>
      <c r="M269" s="12" t="e">
        <f t="shared" si="51"/>
        <v>#REF!</v>
      </c>
      <c r="N269" s="49" t="e">
        <f t="shared" si="57"/>
        <v>#REF!</v>
      </c>
      <c r="P269" s="247"/>
      <c r="Q269" s="63" t="e">
        <f>A269</f>
        <v>#REF!</v>
      </c>
      <c r="R269" s="31" t="e">
        <f>B269*#REF!</f>
        <v>#REF!</v>
      </c>
      <c r="S269" s="64" t="e">
        <f>C269*#REF!</f>
        <v>#REF!</v>
      </c>
      <c r="T269" s="15" t="e">
        <f>E269*#REF!</f>
        <v>#REF!</v>
      </c>
      <c r="U269" s="50" t="e">
        <f>F269*#REF!</f>
        <v>#REF!</v>
      </c>
      <c r="V269" s="65" t="e">
        <f>G269*#REF!</f>
        <v>#REF!</v>
      </c>
      <c r="W269" s="66" t="e">
        <f>H269*#REF!</f>
        <v>#REF!</v>
      </c>
      <c r="X269" s="65" t="e">
        <f>I269*#REF!</f>
        <v>#REF!</v>
      </c>
      <c r="Y269" s="66" t="e">
        <f>J269*#REF!</f>
        <v>#REF!</v>
      </c>
      <c r="Z269" s="65" t="e">
        <f>K269*#REF!</f>
        <v>#REF!</v>
      </c>
      <c r="AA269" s="66" t="e">
        <f>L269*#REF!</f>
        <v>#REF!</v>
      </c>
    </row>
    <row r="270" spans="1:27" ht="13.5" thickBot="1" x14ac:dyDescent="0.25">
      <c r="A270" s="11" t="e">
        <f>#REF!</f>
        <v>#REF!</v>
      </c>
      <c r="B270" s="11" t="e">
        <f>#REF!</f>
        <v>#REF!</v>
      </c>
      <c r="C270" s="11" t="e">
        <f>#REF!</f>
        <v>#REF!</v>
      </c>
      <c r="D270" s="11" t="e">
        <f>#REF!</f>
        <v>#REF!</v>
      </c>
      <c r="E270" s="12" t="e">
        <f t="shared" si="55"/>
        <v>#REF!</v>
      </c>
      <c r="F270" s="49" t="e">
        <f t="shared" si="56"/>
        <v>#REF!</v>
      </c>
      <c r="G270" s="12" t="e">
        <f t="shared" si="49"/>
        <v>#REF!</v>
      </c>
      <c r="H270" s="49" t="e">
        <f t="shared" si="50"/>
        <v>#REF!</v>
      </c>
      <c r="I270" s="12" t="e">
        <f t="shared" si="52"/>
        <v>#REF!</v>
      </c>
      <c r="J270" s="49" t="e">
        <f t="shared" si="52"/>
        <v>#REF!</v>
      </c>
      <c r="K270" s="12" t="e">
        <f t="shared" si="53"/>
        <v>#REF!</v>
      </c>
      <c r="L270" s="49" t="e">
        <f t="shared" si="54"/>
        <v>#REF!</v>
      </c>
      <c r="M270" s="12" t="e">
        <f t="shared" si="51"/>
        <v>#REF!</v>
      </c>
      <c r="N270" s="49" t="e">
        <f t="shared" si="57"/>
        <v>#REF!</v>
      </c>
      <c r="P270" s="260"/>
      <c r="Q270" s="250" t="e">
        <f t="shared" si="58"/>
        <v>#REF!</v>
      </c>
      <c r="R270" s="251"/>
      <c r="S270" s="251"/>
      <c r="T270" s="15"/>
      <c r="U270" s="50"/>
      <c r="V270" s="41"/>
      <c r="W270" s="41"/>
      <c r="X270" s="41"/>
      <c r="Y270" s="41"/>
      <c r="Z270" s="41"/>
      <c r="AA270" s="41"/>
    </row>
    <row r="271" spans="1:27" s="21" customFormat="1" ht="13.5" thickBot="1" x14ac:dyDescent="0.25">
      <c r="A271" s="11" t="e">
        <f>#REF!</f>
        <v>#REF!</v>
      </c>
      <c r="B271" s="11" t="e">
        <f>#REF!</f>
        <v>#REF!</v>
      </c>
      <c r="C271" s="11" t="e">
        <f>#REF!</f>
        <v>#REF!</v>
      </c>
      <c r="D271" s="11" t="e">
        <f>#REF!</f>
        <v>#REF!</v>
      </c>
      <c r="E271" s="12" t="e">
        <f t="shared" si="55"/>
        <v>#REF!</v>
      </c>
      <c r="F271" s="49" t="e">
        <f t="shared" si="56"/>
        <v>#REF!</v>
      </c>
      <c r="G271" s="12" t="e">
        <f t="shared" si="49"/>
        <v>#REF!</v>
      </c>
      <c r="H271" s="49" t="e">
        <f t="shared" si="50"/>
        <v>#REF!</v>
      </c>
      <c r="I271" s="12" t="e">
        <f t="shared" si="52"/>
        <v>#REF!</v>
      </c>
      <c r="J271" s="49" t="e">
        <f t="shared" si="52"/>
        <v>#REF!</v>
      </c>
      <c r="K271" s="12" t="e">
        <f t="shared" si="53"/>
        <v>#REF!</v>
      </c>
      <c r="L271" s="49" t="e">
        <f t="shared" si="54"/>
        <v>#REF!</v>
      </c>
      <c r="M271" s="12" t="e">
        <f t="shared" si="51"/>
        <v>#REF!</v>
      </c>
      <c r="N271" s="49" t="e">
        <f t="shared" si="57"/>
        <v>#REF!</v>
      </c>
      <c r="P271" s="246"/>
      <c r="Q271" s="14" t="e">
        <f t="shared" si="58"/>
        <v>#REF!</v>
      </c>
      <c r="R271" s="32" t="e">
        <f>B271*#REF!</f>
        <v>#REF!</v>
      </c>
      <c r="S271" s="62" t="e">
        <f>C271*#REF!</f>
        <v>#REF!</v>
      </c>
      <c r="T271" s="15" t="e">
        <f>E271*#REF!</f>
        <v>#REF!</v>
      </c>
      <c r="U271" s="50" t="e">
        <f>F271*#REF!</f>
        <v>#REF!</v>
      </c>
      <c r="V271" s="15" t="e">
        <f>G271*#REF!</f>
        <v>#REF!</v>
      </c>
      <c r="W271" s="50" t="e">
        <f>H271*#REF!</f>
        <v>#REF!</v>
      </c>
      <c r="X271" s="15" t="e">
        <f>I271*#REF!</f>
        <v>#REF!</v>
      </c>
      <c r="Y271" s="50" t="e">
        <f>J271*#REF!</f>
        <v>#REF!</v>
      </c>
      <c r="Z271" s="15" t="e">
        <f>K271*#REF!</f>
        <v>#REF!</v>
      </c>
      <c r="AA271" s="50" t="e">
        <f>L271*#REF!</f>
        <v>#REF!</v>
      </c>
    </row>
    <row r="272" spans="1:27" s="21" customFormat="1" ht="13.5" thickBot="1" x14ac:dyDescent="0.25">
      <c r="A272" s="11" t="e">
        <f>#REF!</f>
        <v>#REF!</v>
      </c>
      <c r="B272" s="11" t="e">
        <f>#REF!</f>
        <v>#REF!</v>
      </c>
      <c r="C272" s="11" t="e">
        <f>#REF!</f>
        <v>#REF!</v>
      </c>
      <c r="D272" s="11" t="e">
        <f>#REF!</f>
        <v>#REF!</v>
      </c>
      <c r="E272" s="12" t="e">
        <f t="shared" si="55"/>
        <v>#REF!</v>
      </c>
      <c r="F272" s="49" t="e">
        <f t="shared" si="56"/>
        <v>#REF!</v>
      </c>
      <c r="G272" s="12" t="e">
        <f t="shared" si="49"/>
        <v>#REF!</v>
      </c>
      <c r="H272" s="49" t="e">
        <f t="shared" si="50"/>
        <v>#REF!</v>
      </c>
      <c r="I272" s="12" t="e">
        <f t="shared" si="52"/>
        <v>#REF!</v>
      </c>
      <c r="J272" s="49" t="e">
        <f t="shared" si="52"/>
        <v>#REF!</v>
      </c>
      <c r="K272" s="12" t="e">
        <f t="shared" si="53"/>
        <v>#REF!</v>
      </c>
      <c r="L272" s="49" t="e">
        <f t="shared" si="54"/>
        <v>#REF!</v>
      </c>
      <c r="M272" s="12" t="e">
        <f t="shared" si="51"/>
        <v>#REF!</v>
      </c>
      <c r="N272" s="49" t="e">
        <f t="shared" si="57"/>
        <v>#REF!</v>
      </c>
      <c r="P272" s="244"/>
      <c r="Q272" s="14" t="e">
        <f t="shared" si="58"/>
        <v>#REF!</v>
      </c>
      <c r="R272" s="28" t="e">
        <f>B272*#REF!</f>
        <v>#REF!</v>
      </c>
      <c r="S272" s="16" t="e">
        <f>C272*#REF!</f>
        <v>#REF!</v>
      </c>
      <c r="T272" s="15" t="e">
        <f>E272*#REF!</f>
        <v>#REF!</v>
      </c>
      <c r="U272" s="50" t="e">
        <f>F272*#REF!</f>
        <v>#REF!</v>
      </c>
      <c r="V272" s="15" t="e">
        <f>G272*#REF!</f>
        <v>#REF!</v>
      </c>
      <c r="W272" s="50" t="e">
        <f>H272*#REF!</f>
        <v>#REF!</v>
      </c>
      <c r="X272" s="15" t="e">
        <f>I272*#REF!</f>
        <v>#REF!</v>
      </c>
      <c r="Y272" s="50" t="e">
        <f>J272*#REF!</f>
        <v>#REF!</v>
      </c>
      <c r="Z272" s="15" t="e">
        <f>K272*#REF!</f>
        <v>#REF!</v>
      </c>
      <c r="AA272" s="50" t="e">
        <f>L272*#REF!</f>
        <v>#REF!</v>
      </c>
    </row>
    <row r="273" spans="1:27" s="21" customFormat="1" ht="13.5" thickBot="1" x14ac:dyDescent="0.25">
      <c r="A273" s="11" t="e">
        <f>#REF!</f>
        <v>#REF!</v>
      </c>
      <c r="B273" s="11" t="e">
        <f>#REF!</f>
        <v>#REF!</v>
      </c>
      <c r="C273" s="11" t="e">
        <f>#REF!</f>
        <v>#REF!</v>
      </c>
      <c r="D273" s="11" t="e">
        <f>#REF!</f>
        <v>#REF!</v>
      </c>
      <c r="E273" s="12" t="e">
        <f t="shared" si="55"/>
        <v>#REF!</v>
      </c>
      <c r="F273" s="49" t="e">
        <f t="shared" si="56"/>
        <v>#REF!</v>
      </c>
      <c r="G273" s="12" t="e">
        <f t="shared" si="49"/>
        <v>#REF!</v>
      </c>
      <c r="H273" s="49" t="e">
        <f t="shared" si="50"/>
        <v>#REF!</v>
      </c>
      <c r="I273" s="12" t="e">
        <f t="shared" si="52"/>
        <v>#REF!</v>
      </c>
      <c r="J273" s="49" t="e">
        <f t="shared" si="52"/>
        <v>#REF!</v>
      </c>
      <c r="K273" s="12" t="e">
        <f t="shared" si="53"/>
        <v>#REF!</v>
      </c>
      <c r="L273" s="49" t="e">
        <f t="shared" si="54"/>
        <v>#REF!</v>
      </c>
      <c r="M273" s="12" t="e">
        <f t="shared" si="51"/>
        <v>#REF!</v>
      </c>
      <c r="N273" s="49" t="e">
        <f t="shared" si="57"/>
        <v>#REF!</v>
      </c>
      <c r="P273" s="244"/>
      <c r="Q273" s="14" t="e">
        <f t="shared" si="58"/>
        <v>#REF!</v>
      </c>
      <c r="R273" s="25" t="e">
        <f>B273*#REF!</f>
        <v>#REF!</v>
      </c>
      <c r="S273" s="16" t="e">
        <f>C273*#REF!</f>
        <v>#REF!</v>
      </c>
      <c r="T273" s="15" t="e">
        <f>E273*#REF!</f>
        <v>#REF!</v>
      </c>
      <c r="U273" s="50" t="e">
        <f>F273*#REF!</f>
        <v>#REF!</v>
      </c>
      <c r="V273" s="15" t="e">
        <f>G273*#REF!</f>
        <v>#REF!</v>
      </c>
      <c r="W273" s="50" t="e">
        <f>H273*#REF!</f>
        <v>#REF!</v>
      </c>
      <c r="X273" s="15" t="e">
        <f>I273*#REF!</f>
        <v>#REF!</v>
      </c>
      <c r="Y273" s="50" t="e">
        <f>J273*#REF!</f>
        <v>#REF!</v>
      </c>
      <c r="Z273" s="15" t="e">
        <f>K273*#REF!</f>
        <v>#REF!</v>
      </c>
      <c r="AA273" s="50" t="e">
        <f>L273*#REF!</f>
        <v>#REF!</v>
      </c>
    </row>
    <row r="274" spans="1:27" s="21" customFormat="1" ht="13.5" thickBot="1" x14ac:dyDescent="0.25">
      <c r="A274" s="11" t="e">
        <f>#REF!</f>
        <v>#REF!</v>
      </c>
      <c r="B274" s="11" t="e">
        <f>#REF!</f>
        <v>#REF!</v>
      </c>
      <c r="C274" s="11" t="e">
        <f>#REF!</f>
        <v>#REF!</v>
      </c>
      <c r="D274" s="11" t="e">
        <f>#REF!</f>
        <v>#REF!</v>
      </c>
      <c r="E274" s="12" t="e">
        <f t="shared" si="55"/>
        <v>#REF!</v>
      </c>
      <c r="F274" s="49" t="e">
        <f t="shared" si="56"/>
        <v>#REF!</v>
      </c>
      <c r="G274" s="12" t="e">
        <f t="shared" si="49"/>
        <v>#REF!</v>
      </c>
      <c r="H274" s="49" t="e">
        <f t="shared" si="50"/>
        <v>#REF!</v>
      </c>
      <c r="I274" s="12" t="e">
        <f t="shared" si="52"/>
        <v>#REF!</v>
      </c>
      <c r="J274" s="49" t="e">
        <f t="shared" si="52"/>
        <v>#REF!</v>
      </c>
      <c r="K274" s="12" t="e">
        <f t="shared" si="53"/>
        <v>#REF!</v>
      </c>
      <c r="L274" s="49" t="e">
        <f t="shared" si="54"/>
        <v>#REF!</v>
      </c>
      <c r="M274" s="12" t="e">
        <f t="shared" si="51"/>
        <v>#REF!</v>
      </c>
      <c r="N274" s="49" t="e">
        <f t="shared" si="57"/>
        <v>#REF!</v>
      </c>
      <c r="P274" s="244"/>
      <c r="Q274" s="14" t="e">
        <f t="shared" si="58"/>
        <v>#REF!</v>
      </c>
      <c r="R274" s="25" t="e">
        <f>B274*#REF!</f>
        <v>#REF!</v>
      </c>
      <c r="S274" s="16" t="e">
        <f>C274*#REF!</f>
        <v>#REF!</v>
      </c>
      <c r="T274" s="15" t="e">
        <f>E274*#REF!</f>
        <v>#REF!</v>
      </c>
      <c r="U274" s="50" t="e">
        <f>F274*#REF!</f>
        <v>#REF!</v>
      </c>
      <c r="V274" s="15" t="e">
        <f>G274*#REF!</f>
        <v>#REF!</v>
      </c>
      <c r="W274" s="50" t="e">
        <f>H274*#REF!</f>
        <v>#REF!</v>
      </c>
      <c r="X274" s="15" t="e">
        <f>I274*#REF!</f>
        <v>#REF!</v>
      </c>
      <c r="Y274" s="50" t="e">
        <f>J274*#REF!</f>
        <v>#REF!</v>
      </c>
      <c r="Z274" s="15" t="e">
        <f>K274*#REF!</f>
        <v>#REF!</v>
      </c>
      <c r="AA274" s="50" t="e">
        <f>L274*#REF!</f>
        <v>#REF!</v>
      </c>
    </row>
    <row r="275" spans="1:27" s="21" customFormat="1" ht="13.5" thickBot="1" x14ac:dyDescent="0.25">
      <c r="A275" s="11" t="e">
        <f>#REF!</f>
        <v>#REF!</v>
      </c>
      <c r="B275" s="11" t="e">
        <f>#REF!</f>
        <v>#REF!</v>
      </c>
      <c r="C275" s="11" t="e">
        <f>#REF!</f>
        <v>#REF!</v>
      </c>
      <c r="D275" s="11" t="e">
        <f>#REF!</f>
        <v>#REF!</v>
      </c>
      <c r="E275" s="12" t="e">
        <f t="shared" si="55"/>
        <v>#REF!</v>
      </c>
      <c r="F275" s="49" t="e">
        <f t="shared" si="56"/>
        <v>#REF!</v>
      </c>
      <c r="G275" s="12" t="e">
        <f t="shared" si="49"/>
        <v>#REF!</v>
      </c>
      <c r="H275" s="49" t="e">
        <f t="shared" si="50"/>
        <v>#REF!</v>
      </c>
      <c r="I275" s="12" t="e">
        <f t="shared" si="52"/>
        <v>#REF!</v>
      </c>
      <c r="J275" s="49" t="e">
        <f t="shared" si="52"/>
        <v>#REF!</v>
      </c>
      <c r="K275" s="12" t="e">
        <f t="shared" si="53"/>
        <v>#REF!</v>
      </c>
      <c r="L275" s="49" t="e">
        <f t="shared" si="54"/>
        <v>#REF!</v>
      </c>
      <c r="M275" s="12" t="e">
        <f t="shared" si="51"/>
        <v>#REF!</v>
      </c>
      <c r="N275" s="49" t="e">
        <f t="shared" si="57"/>
        <v>#REF!</v>
      </c>
      <c r="P275" s="244"/>
      <c r="Q275" s="14" t="e">
        <f t="shared" si="58"/>
        <v>#REF!</v>
      </c>
      <c r="R275" s="25" t="e">
        <f>B275*#REF!</f>
        <v>#REF!</v>
      </c>
      <c r="S275" s="16" t="e">
        <f>C275*#REF!</f>
        <v>#REF!</v>
      </c>
      <c r="T275" s="15" t="e">
        <f>E275*#REF!</f>
        <v>#REF!</v>
      </c>
      <c r="U275" s="50" t="e">
        <f>F275*#REF!</f>
        <v>#REF!</v>
      </c>
      <c r="V275" s="15" t="e">
        <f>G275*#REF!</f>
        <v>#REF!</v>
      </c>
      <c r="W275" s="50" t="e">
        <f>H275*#REF!</f>
        <v>#REF!</v>
      </c>
      <c r="X275" s="15" t="e">
        <f>I275*#REF!</f>
        <v>#REF!</v>
      </c>
      <c r="Y275" s="50" t="e">
        <f>J275*#REF!</f>
        <v>#REF!</v>
      </c>
      <c r="Z275" s="15" t="e">
        <f>K275*#REF!</f>
        <v>#REF!</v>
      </c>
      <c r="AA275" s="50" t="e">
        <f>L275*#REF!</f>
        <v>#REF!</v>
      </c>
    </row>
    <row r="276" spans="1:27" s="21" customFormat="1" ht="13.5" thickBot="1" x14ac:dyDescent="0.25">
      <c r="A276" s="11" t="e">
        <f>#REF!</f>
        <v>#REF!</v>
      </c>
      <c r="B276" s="11" t="e">
        <f>#REF!</f>
        <v>#REF!</v>
      </c>
      <c r="C276" s="11" t="e">
        <f>#REF!</f>
        <v>#REF!</v>
      </c>
      <c r="D276" s="11" t="e">
        <f>#REF!</f>
        <v>#REF!</v>
      </c>
      <c r="E276" s="12" t="e">
        <f t="shared" si="55"/>
        <v>#REF!</v>
      </c>
      <c r="F276" s="49" t="e">
        <f t="shared" si="56"/>
        <v>#REF!</v>
      </c>
      <c r="G276" s="12" t="e">
        <f t="shared" si="49"/>
        <v>#REF!</v>
      </c>
      <c r="H276" s="49" t="e">
        <f t="shared" si="50"/>
        <v>#REF!</v>
      </c>
      <c r="I276" s="12" t="e">
        <f t="shared" si="52"/>
        <v>#REF!</v>
      </c>
      <c r="J276" s="49" t="e">
        <f t="shared" si="52"/>
        <v>#REF!</v>
      </c>
      <c r="K276" s="12" t="e">
        <f t="shared" si="53"/>
        <v>#REF!</v>
      </c>
      <c r="L276" s="49" t="e">
        <f t="shared" si="54"/>
        <v>#REF!</v>
      </c>
      <c r="M276" s="12" t="e">
        <f t="shared" si="51"/>
        <v>#REF!</v>
      </c>
      <c r="N276" s="49" t="e">
        <f t="shared" si="57"/>
        <v>#REF!</v>
      </c>
      <c r="P276" s="244"/>
      <c r="Q276" s="14" t="e">
        <f t="shared" si="58"/>
        <v>#REF!</v>
      </c>
      <c r="R276" s="41" t="e">
        <f>B276*#REF!</f>
        <v>#REF!</v>
      </c>
      <c r="S276" s="16" t="e">
        <f>C276*#REF!</f>
        <v>#REF!</v>
      </c>
      <c r="T276" s="15" t="e">
        <f>E276*#REF!</f>
        <v>#REF!</v>
      </c>
      <c r="U276" s="50" t="e">
        <f>F276*#REF!</f>
        <v>#REF!</v>
      </c>
      <c r="V276" s="15" t="e">
        <f>G276*#REF!</f>
        <v>#REF!</v>
      </c>
      <c r="W276" s="50" t="e">
        <f>H276*#REF!</f>
        <v>#REF!</v>
      </c>
      <c r="X276" s="15" t="e">
        <f>I276*#REF!</f>
        <v>#REF!</v>
      </c>
      <c r="Y276" s="50" t="e">
        <f>J276*#REF!</f>
        <v>#REF!</v>
      </c>
      <c r="Z276" s="15" t="e">
        <f>K276*#REF!</f>
        <v>#REF!</v>
      </c>
      <c r="AA276" s="50" t="e">
        <f>L276*#REF!</f>
        <v>#REF!</v>
      </c>
    </row>
    <row r="277" spans="1:27" ht="13.5" thickBot="1" x14ac:dyDescent="0.25">
      <c r="A277" s="11" t="e">
        <f>#REF!</f>
        <v>#REF!</v>
      </c>
      <c r="B277" s="11" t="e">
        <f>#REF!</f>
        <v>#REF!</v>
      </c>
      <c r="C277" s="11" t="e">
        <f>#REF!</f>
        <v>#REF!</v>
      </c>
      <c r="D277" s="11" t="e">
        <f>#REF!</f>
        <v>#REF!</v>
      </c>
      <c r="E277" s="12" t="e">
        <f t="shared" si="55"/>
        <v>#REF!</v>
      </c>
      <c r="F277" s="49" t="e">
        <f t="shared" si="56"/>
        <v>#REF!</v>
      </c>
      <c r="G277" s="12" t="e">
        <f t="shared" si="49"/>
        <v>#REF!</v>
      </c>
      <c r="H277" s="49" t="e">
        <f t="shared" si="50"/>
        <v>#REF!</v>
      </c>
      <c r="I277" s="12" t="e">
        <f t="shared" si="52"/>
        <v>#REF!</v>
      </c>
      <c r="J277" s="49" t="e">
        <f t="shared" si="52"/>
        <v>#REF!</v>
      </c>
      <c r="K277" s="12" t="e">
        <f t="shared" si="53"/>
        <v>#REF!</v>
      </c>
      <c r="L277" s="49" t="e">
        <f t="shared" si="54"/>
        <v>#REF!</v>
      </c>
      <c r="M277" s="12" t="e">
        <f t="shared" si="51"/>
        <v>#REF!</v>
      </c>
      <c r="N277" s="49" t="e">
        <f t="shared" si="57"/>
        <v>#REF!</v>
      </c>
      <c r="Q277" s="14" t="e">
        <f t="shared" si="58"/>
        <v>#REF!</v>
      </c>
      <c r="R277" s="32" t="e">
        <f>B277*#REF!</f>
        <v>#REF!</v>
      </c>
      <c r="S277" s="16" t="e">
        <f>C277*#REF!</f>
        <v>#REF!</v>
      </c>
      <c r="T277" s="15" t="e">
        <f>E277*#REF!</f>
        <v>#REF!</v>
      </c>
      <c r="U277" s="50" t="e">
        <f>F277*#REF!</f>
        <v>#REF!</v>
      </c>
      <c r="V277" s="15" t="e">
        <f>G277*#REF!</f>
        <v>#REF!</v>
      </c>
      <c r="W277" s="50" t="e">
        <f>H277*#REF!</f>
        <v>#REF!</v>
      </c>
      <c r="X277" s="15" t="e">
        <f>I277*#REF!</f>
        <v>#REF!</v>
      </c>
      <c r="Y277" s="50" t="e">
        <f>J277*#REF!</f>
        <v>#REF!</v>
      </c>
      <c r="Z277" s="15" t="e">
        <f>K277*#REF!</f>
        <v>#REF!</v>
      </c>
      <c r="AA277" s="50" t="e">
        <f>L277*#REF!</f>
        <v>#REF!</v>
      </c>
    </row>
    <row r="278" spans="1:27" s="21" customFormat="1" ht="13.5" thickBot="1" x14ac:dyDescent="0.25">
      <c r="A278" s="11" t="e">
        <f>#REF!</f>
        <v>#REF!</v>
      </c>
      <c r="B278" s="11" t="e">
        <f>#REF!</f>
        <v>#REF!</v>
      </c>
      <c r="C278" s="11" t="e">
        <f>#REF!</f>
        <v>#REF!</v>
      </c>
      <c r="D278" s="11" t="e">
        <f>#REF!</f>
        <v>#REF!</v>
      </c>
      <c r="E278" s="12" t="e">
        <f t="shared" si="55"/>
        <v>#REF!</v>
      </c>
      <c r="F278" s="49" t="e">
        <f t="shared" si="56"/>
        <v>#REF!</v>
      </c>
      <c r="G278" s="12" t="e">
        <f t="shared" si="49"/>
        <v>#REF!</v>
      </c>
      <c r="H278" s="49" t="e">
        <f t="shared" si="50"/>
        <v>#REF!</v>
      </c>
      <c r="I278" s="12" t="e">
        <f t="shared" si="52"/>
        <v>#REF!</v>
      </c>
      <c r="J278" s="49" t="e">
        <f t="shared" si="52"/>
        <v>#REF!</v>
      </c>
      <c r="K278" s="12" t="e">
        <f t="shared" si="53"/>
        <v>#REF!</v>
      </c>
      <c r="L278" s="49" t="e">
        <f t="shared" si="54"/>
        <v>#REF!</v>
      </c>
      <c r="M278" s="12" t="e">
        <f t="shared" si="51"/>
        <v>#REF!</v>
      </c>
      <c r="N278" s="49" t="e">
        <f t="shared" si="57"/>
        <v>#REF!</v>
      </c>
      <c r="P278" s="244"/>
      <c r="Q278" s="14" t="e">
        <f t="shared" si="58"/>
        <v>#REF!</v>
      </c>
      <c r="R278" s="28" t="e">
        <f>B278*#REF!</f>
        <v>#REF!</v>
      </c>
      <c r="S278" s="16" t="e">
        <f>C278*#REF!</f>
        <v>#REF!</v>
      </c>
      <c r="T278" s="15" t="e">
        <f>E278*#REF!</f>
        <v>#REF!</v>
      </c>
      <c r="U278" s="50" t="e">
        <f>F278*#REF!</f>
        <v>#REF!</v>
      </c>
      <c r="V278" s="15" t="e">
        <f>G278*#REF!</f>
        <v>#REF!</v>
      </c>
      <c r="W278" s="50" t="e">
        <f>H278*#REF!</f>
        <v>#REF!</v>
      </c>
      <c r="X278" s="15" t="e">
        <f>I278*#REF!</f>
        <v>#REF!</v>
      </c>
      <c r="Y278" s="50" t="e">
        <f>J278*#REF!</f>
        <v>#REF!</v>
      </c>
      <c r="Z278" s="15" t="e">
        <f>K278*#REF!</f>
        <v>#REF!</v>
      </c>
      <c r="AA278" s="50" t="e">
        <f>L278*#REF!</f>
        <v>#REF!</v>
      </c>
    </row>
    <row r="279" spans="1:27" ht="13.5" thickBot="1" x14ac:dyDescent="0.25">
      <c r="A279" s="11" t="e">
        <f>#REF!</f>
        <v>#REF!</v>
      </c>
      <c r="B279" s="11" t="e">
        <f>#REF!</f>
        <v>#REF!</v>
      </c>
      <c r="C279" s="11" t="e">
        <f>#REF!</f>
        <v>#REF!</v>
      </c>
      <c r="D279" s="11" t="e">
        <f>#REF!</f>
        <v>#REF!</v>
      </c>
      <c r="E279" s="12" t="e">
        <f t="shared" si="55"/>
        <v>#REF!</v>
      </c>
      <c r="F279" s="49" t="e">
        <f t="shared" si="56"/>
        <v>#REF!</v>
      </c>
      <c r="G279" s="12" t="e">
        <f t="shared" si="49"/>
        <v>#REF!</v>
      </c>
      <c r="H279" s="49" t="e">
        <f t="shared" si="50"/>
        <v>#REF!</v>
      </c>
      <c r="I279" s="12" t="e">
        <f t="shared" si="52"/>
        <v>#REF!</v>
      </c>
      <c r="J279" s="49" t="e">
        <f t="shared" si="52"/>
        <v>#REF!</v>
      </c>
      <c r="K279" s="12" t="e">
        <f t="shared" si="53"/>
        <v>#REF!</v>
      </c>
      <c r="L279" s="49" t="e">
        <f t="shared" si="54"/>
        <v>#REF!</v>
      </c>
      <c r="M279" s="12" t="e">
        <f t="shared" si="51"/>
        <v>#REF!</v>
      </c>
      <c r="N279" s="49" t="e">
        <f t="shared" si="57"/>
        <v>#REF!</v>
      </c>
      <c r="Q279" s="14" t="e">
        <f t="shared" si="58"/>
        <v>#REF!</v>
      </c>
      <c r="R279" s="25" t="e">
        <f>B279*#REF!</f>
        <v>#REF!</v>
      </c>
      <c r="S279" s="16" t="e">
        <f>C279*#REF!</f>
        <v>#REF!</v>
      </c>
      <c r="T279" s="15" t="e">
        <f>E279*#REF!</f>
        <v>#REF!</v>
      </c>
      <c r="U279" s="50" t="e">
        <f>F279*#REF!</f>
        <v>#REF!</v>
      </c>
      <c r="V279" s="15" t="e">
        <f>G279*#REF!</f>
        <v>#REF!</v>
      </c>
      <c r="W279" s="50" t="e">
        <f>H279*#REF!</f>
        <v>#REF!</v>
      </c>
      <c r="X279" s="15" t="e">
        <f>I279*#REF!</f>
        <v>#REF!</v>
      </c>
      <c r="Y279" s="50" t="e">
        <f>J279*#REF!</f>
        <v>#REF!</v>
      </c>
      <c r="Z279" s="15" t="e">
        <f>K279*#REF!</f>
        <v>#REF!</v>
      </c>
      <c r="AA279" s="50" t="e">
        <f>L279*#REF!</f>
        <v>#REF!</v>
      </c>
    </row>
    <row r="280" spans="1:27" ht="13.5" thickBot="1" x14ac:dyDescent="0.25">
      <c r="A280" s="11" t="e">
        <f>#REF!</f>
        <v>#REF!</v>
      </c>
      <c r="B280" s="11" t="e">
        <f>#REF!</f>
        <v>#REF!</v>
      </c>
      <c r="C280" s="11" t="e">
        <f>#REF!</f>
        <v>#REF!</v>
      </c>
      <c r="D280" s="11" t="e">
        <f>#REF!</f>
        <v>#REF!</v>
      </c>
      <c r="E280" s="12" t="e">
        <f t="shared" si="55"/>
        <v>#REF!</v>
      </c>
      <c r="F280" s="49" t="e">
        <f t="shared" si="56"/>
        <v>#REF!</v>
      </c>
      <c r="G280" s="12" t="e">
        <f t="shared" si="49"/>
        <v>#REF!</v>
      </c>
      <c r="H280" s="49" t="e">
        <f t="shared" si="50"/>
        <v>#REF!</v>
      </c>
      <c r="I280" s="12" t="e">
        <f t="shared" si="52"/>
        <v>#REF!</v>
      </c>
      <c r="J280" s="49" t="e">
        <f t="shared" si="52"/>
        <v>#REF!</v>
      </c>
      <c r="K280" s="12" t="e">
        <f t="shared" si="53"/>
        <v>#REF!</v>
      </c>
      <c r="L280" s="49" t="e">
        <f t="shared" si="54"/>
        <v>#REF!</v>
      </c>
      <c r="M280" s="12" t="e">
        <f t="shared" si="51"/>
        <v>#REF!</v>
      </c>
      <c r="N280" s="49" t="e">
        <f t="shared" si="57"/>
        <v>#REF!</v>
      </c>
      <c r="Q280" s="14" t="e">
        <f t="shared" si="58"/>
        <v>#REF!</v>
      </c>
      <c r="R280" s="25" t="e">
        <f>B280*#REF!</f>
        <v>#REF!</v>
      </c>
      <c r="S280" s="16" t="e">
        <f>C280*#REF!</f>
        <v>#REF!</v>
      </c>
      <c r="T280" s="15" t="e">
        <f>E280*#REF!</f>
        <v>#REF!</v>
      </c>
      <c r="U280" s="50" t="e">
        <f>F280*#REF!</f>
        <v>#REF!</v>
      </c>
      <c r="V280" s="15" t="e">
        <f>G280*#REF!</f>
        <v>#REF!</v>
      </c>
      <c r="W280" s="50" t="e">
        <f>H280*#REF!</f>
        <v>#REF!</v>
      </c>
      <c r="X280" s="15" t="e">
        <f>I280*#REF!</f>
        <v>#REF!</v>
      </c>
      <c r="Y280" s="50" t="e">
        <f>J280*#REF!</f>
        <v>#REF!</v>
      </c>
      <c r="Z280" s="15" t="e">
        <f>K280*#REF!</f>
        <v>#REF!</v>
      </c>
      <c r="AA280" s="50" t="e">
        <f>L280*#REF!</f>
        <v>#REF!</v>
      </c>
    </row>
    <row r="281" spans="1:27" ht="13.5" thickBot="1" x14ac:dyDescent="0.25">
      <c r="A281" s="11" t="e">
        <f>#REF!</f>
        <v>#REF!</v>
      </c>
      <c r="B281" s="11" t="e">
        <f>#REF!</f>
        <v>#REF!</v>
      </c>
      <c r="C281" s="11" t="e">
        <f>#REF!</f>
        <v>#REF!</v>
      </c>
      <c r="D281" s="11" t="e">
        <f>#REF!</f>
        <v>#REF!</v>
      </c>
      <c r="E281" s="12" t="e">
        <f t="shared" si="55"/>
        <v>#REF!</v>
      </c>
      <c r="F281" s="49" t="e">
        <f t="shared" si="56"/>
        <v>#REF!</v>
      </c>
      <c r="G281" s="12" t="e">
        <f t="shared" si="49"/>
        <v>#REF!</v>
      </c>
      <c r="H281" s="49" t="e">
        <f t="shared" si="50"/>
        <v>#REF!</v>
      </c>
      <c r="I281" s="12" t="e">
        <f t="shared" si="52"/>
        <v>#REF!</v>
      </c>
      <c r="J281" s="49" t="e">
        <f t="shared" si="52"/>
        <v>#REF!</v>
      </c>
      <c r="K281" s="12" t="e">
        <f t="shared" si="53"/>
        <v>#REF!</v>
      </c>
      <c r="L281" s="49" t="e">
        <f t="shared" si="54"/>
        <v>#REF!</v>
      </c>
      <c r="M281" s="12" t="e">
        <f t="shared" si="51"/>
        <v>#REF!</v>
      </c>
      <c r="N281" s="49" t="e">
        <f t="shared" si="57"/>
        <v>#REF!</v>
      </c>
      <c r="Q281" s="14" t="e">
        <f t="shared" si="58"/>
        <v>#REF!</v>
      </c>
      <c r="R281" s="25" t="e">
        <f>B281*#REF!</f>
        <v>#REF!</v>
      </c>
      <c r="S281" s="16" t="e">
        <f>C281*#REF!</f>
        <v>#REF!</v>
      </c>
      <c r="T281" s="15" t="e">
        <f>E281*#REF!</f>
        <v>#REF!</v>
      </c>
      <c r="U281" s="50" t="e">
        <f>F281*#REF!</f>
        <v>#REF!</v>
      </c>
      <c r="V281" s="15" t="e">
        <f>G281*#REF!</f>
        <v>#REF!</v>
      </c>
      <c r="W281" s="50" t="e">
        <f>H281*#REF!</f>
        <v>#REF!</v>
      </c>
      <c r="X281" s="15" t="e">
        <f>I281*#REF!</f>
        <v>#REF!</v>
      </c>
      <c r="Y281" s="50" t="e">
        <f>J281*#REF!</f>
        <v>#REF!</v>
      </c>
      <c r="Z281" s="15" t="e">
        <f>K281*#REF!</f>
        <v>#REF!</v>
      </c>
      <c r="AA281" s="50" t="e">
        <f>L281*#REF!</f>
        <v>#REF!</v>
      </c>
    </row>
    <row r="282" spans="1:27" ht="13.5" thickBot="1" x14ac:dyDescent="0.25">
      <c r="A282" s="11" t="e">
        <f>#REF!</f>
        <v>#REF!</v>
      </c>
      <c r="B282" s="11" t="e">
        <f>#REF!</f>
        <v>#REF!</v>
      </c>
      <c r="C282" s="11" t="e">
        <f>#REF!</f>
        <v>#REF!</v>
      </c>
      <c r="D282" s="11" t="e">
        <f>#REF!</f>
        <v>#REF!</v>
      </c>
      <c r="E282" s="12" t="e">
        <f t="shared" si="55"/>
        <v>#REF!</v>
      </c>
      <c r="F282" s="49" t="e">
        <f t="shared" si="56"/>
        <v>#REF!</v>
      </c>
      <c r="G282" s="12" t="e">
        <f t="shared" si="49"/>
        <v>#REF!</v>
      </c>
      <c r="H282" s="49" t="e">
        <f t="shared" si="50"/>
        <v>#REF!</v>
      </c>
      <c r="I282" s="12" t="e">
        <f t="shared" si="52"/>
        <v>#REF!</v>
      </c>
      <c r="J282" s="49" t="e">
        <f t="shared" si="52"/>
        <v>#REF!</v>
      </c>
      <c r="K282" s="12" t="e">
        <f t="shared" si="53"/>
        <v>#REF!</v>
      </c>
      <c r="L282" s="49" t="e">
        <f t="shared" si="54"/>
        <v>#REF!</v>
      </c>
      <c r="M282" s="12" t="e">
        <f t="shared" si="51"/>
        <v>#REF!</v>
      </c>
      <c r="N282" s="49" t="e">
        <f t="shared" si="57"/>
        <v>#REF!</v>
      </c>
      <c r="Q282" s="14" t="e">
        <f t="shared" si="58"/>
        <v>#REF!</v>
      </c>
      <c r="R282" s="41" t="e">
        <f>B282*#REF!</f>
        <v>#REF!</v>
      </c>
      <c r="S282" s="16" t="e">
        <f>C282*#REF!</f>
        <v>#REF!</v>
      </c>
      <c r="T282" s="15" t="e">
        <f>E282*#REF!</f>
        <v>#REF!</v>
      </c>
      <c r="U282" s="50" t="e">
        <f>F282*#REF!</f>
        <v>#REF!</v>
      </c>
      <c r="V282" s="15" t="e">
        <f>G282*#REF!</f>
        <v>#REF!</v>
      </c>
      <c r="W282" s="50" t="e">
        <f>H282*#REF!</f>
        <v>#REF!</v>
      </c>
      <c r="X282" s="15" t="e">
        <f>I282*#REF!</f>
        <v>#REF!</v>
      </c>
      <c r="Y282" s="50" t="e">
        <f>J282*#REF!</f>
        <v>#REF!</v>
      </c>
      <c r="Z282" s="15" t="e">
        <f>K282*#REF!</f>
        <v>#REF!</v>
      </c>
      <c r="AA282" s="50" t="e">
        <f>L282*#REF!</f>
        <v>#REF!</v>
      </c>
    </row>
    <row r="283" spans="1:27" ht="13.5" thickBot="1" x14ac:dyDescent="0.25">
      <c r="A283" s="11" t="e">
        <f>#REF!</f>
        <v>#REF!</v>
      </c>
      <c r="B283" s="11" t="e">
        <f>#REF!</f>
        <v>#REF!</v>
      </c>
      <c r="C283" s="11" t="e">
        <f>#REF!</f>
        <v>#REF!</v>
      </c>
      <c r="D283" s="11" t="e">
        <f>#REF!</f>
        <v>#REF!</v>
      </c>
      <c r="E283" s="12" t="e">
        <f t="shared" si="55"/>
        <v>#REF!</v>
      </c>
      <c r="F283" s="49" t="e">
        <f t="shared" si="56"/>
        <v>#REF!</v>
      </c>
      <c r="G283" s="12" t="e">
        <f t="shared" si="49"/>
        <v>#REF!</v>
      </c>
      <c r="H283" s="49" t="e">
        <f t="shared" si="50"/>
        <v>#REF!</v>
      </c>
      <c r="I283" s="12" t="e">
        <f t="shared" si="52"/>
        <v>#REF!</v>
      </c>
      <c r="J283" s="49" t="e">
        <f t="shared" si="52"/>
        <v>#REF!</v>
      </c>
      <c r="K283" s="12" t="e">
        <f t="shared" si="53"/>
        <v>#REF!</v>
      </c>
      <c r="L283" s="49" t="e">
        <f t="shared" si="54"/>
        <v>#REF!</v>
      </c>
      <c r="M283" s="12" t="e">
        <f t="shared" si="51"/>
        <v>#REF!</v>
      </c>
      <c r="N283" s="49" t="e">
        <f t="shared" si="57"/>
        <v>#REF!</v>
      </c>
      <c r="Q283" s="14" t="e">
        <f t="shared" si="58"/>
        <v>#REF!</v>
      </c>
      <c r="R283" s="32" t="e">
        <f>B283*#REF!</f>
        <v>#REF!</v>
      </c>
      <c r="S283" s="16" t="e">
        <f>C283*#REF!</f>
        <v>#REF!</v>
      </c>
      <c r="T283" s="15" t="e">
        <f>E283*#REF!</f>
        <v>#REF!</v>
      </c>
      <c r="U283" s="50" t="e">
        <f>F283*#REF!</f>
        <v>#REF!</v>
      </c>
      <c r="V283" s="15" t="e">
        <f>G283*#REF!</f>
        <v>#REF!</v>
      </c>
      <c r="W283" s="50" t="e">
        <f>H283*#REF!</f>
        <v>#REF!</v>
      </c>
      <c r="X283" s="15" t="e">
        <f>I283*#REF!</f>
        <v>#REF!</v>
      </c>
      <c r="Y283" s="50" t="e">
        <f>J283*#REF!</f>
        <v>#REF!</v>
      </c>
      <c r="Z283" s="15" t="e">
        <f>K283*#REF!</f>
        <v>#REF!</v>
      </c>
      <c r="AA283" s="50" t="e">
        <f>L283*#REF!</f>
        <v>#REF!</v>
      </c>
    </row>
    <row r="284" spans="1:27" ht="13.5" thickBot="1" x14ac:dyDescent="0.25">
      <c r="A284" s="11" t="e">
        <f>#REF!</f>
        <v>#REF!</v>
      </c>
      <c r="B284" s="11" t="e">
        <f>#REF!</f>
        <v>#REF!</v>
      </c>
      <c r="C284" s="11" t="e">
        <f>#REF!</f>
        <v>#REF!</v>
      </c>
      <c r="D284" s="11" t="e">
        <f>#REF!</f>
        <v>#REF!</v>
      </c>
      <c r="E284" s="12" t="e">
        <f t="shared" si="55"/>
        <v>#REF!</v>
      </c>
      <c r="F284" s="49" t="e">
        <f t="shared" si="56"/>
        <v>#REF!</v>
      </c>
      <c r="G284" s="12" t="e">
        <f t="shared" si="49"/>
        <v>#REF!</v>
      </c>
      <c r="H284" s="49" t="e">
        <f t="shared" si="50"/>
        <v>#REF!</v>
      </c>
      <c r="I284" s="12" t="e">
        <f t="shared" si="52"/>
        <v>#REF!</v>
      </c>
      <c r="J284" s="49" t="e">
        <f t="shared" si="52"/>
        <v>#REF!</v>
      </c>
      <c r="K284" s="12" t="e">
        <f t="shared" si="53"/>
        <v>#REF!</v>
      </c>
      <c r="L284" s="49" t="e">
        <f t="shared" si="54"/>
        <v>#REF!</v>
      </c>
      <c r="M284" s="12" t="e">
        <f t="shared" si="51"/>
        <v>#REF!</v>
      </c>
      <c r="N284" s="49" t="e">
        <f t="shared" si="57"/>
        <v>#REF!</v>
      </c>
      <c r="Q284" s="14" t="e">
        <f t="shared" si="58"/>
        <v>#REF!</v>
      </c>
      <c r="R284" s="25" t="e">
        <f>B284*#REF!</f>
        <v>#REF!</v>
      </c>
      <c r="S284" s="16" t="e">
        <f>C284*#REF!</f>
        <v>#REF!</v>
      </c>
      <c r="T284" s="15" t="e">
        <f>E284*#REF!</f>
        <v>#REF!</v>
      </c>
      <c r="U284" s="50" t="e">
        <f>F284*#REF!</f>
        <v>#REF!</v>
      </c>
      <c r="V284" s="15" t="e">
        <f>G284*#REF!</f>
        <v>#REF!</v>
      </c>
      <c r="W284" s="50" t="e">
        <f>H284*#REF!</f>
        <v>#REF!</v>
      </c>
      <c r="X284" s="15" t="e">
        <f>I284*#REF!</f>
        <v>#REF!</v>
      </c>
      <c r="Y284" s="50" t="e">
        <f>J284*#REF!</f>
        <v>#REF!</v>
      </c>
      <c r="Z284" s="15" t="e">
        <f>K284*#REF!</f>
        <v>#REF!</v>
      </c>
      <c r="AA284" s="50" t="e">
        <f>L284*#REF!</f>
        <v>#REF!</v>
      </c>
    </row>
    <row r="285" spans="1:27" ht="13.5" thickBot="1" x14ac:dyDescent="0.25">
      <c r="A285" s="11" t="e">
        <f>#REF!</f>
        <v>#REF!</v>
      </c>
      <c r="B285" s="11" t="e">
        <f>#REF!</f>
        <v>#REF!</v>
      </c>
      <c r="C285" s="11" t="e">
        <f>#REF!</f>
        <v>#REF!</v>
      </c>
      <c r="D285" s="11" t="e">
        <f>#REF!</f>
        <v>#REF!</v>
      </c>
      <c r="E285" s="12" t="e">
        <f t="shared" si="55"/>
        <v>#REF!</v>
      </c>
      <c r="F285" s="49" t="e">
        <f t="shared" si="56"/>
        <v>#REF!</v>
      </c>
      <c r="G285" s="12" t="e">
        <f t="shared" si="49"/>
        <v>#REF!</v>
      </c>
      <c r="H285" s="49" t="e">
        <f t="shared" si="50"/>
        <v>#REF!</v>
      </c>
      <c r="I285" s="12" t="e">
        <f t="shared" si="52"/>
        <v>#REF!</v>
      </c>
      <c r="J285" s="49" t="e">
        <f t="shared" si="52"/>
        <v>#REF!</v>
      </c>
      <c r="K285" s="12" t="e">
        <f t="shared" si="53"/>
        <v>#REF!</v>
      </c>
      <c r="L285" s="49" t="e">
        <f t="shared" si="54"/>
        <v>#REF!</v>
      </c>
      <c r="M285" s="12" t="e">
        <f t="shared" si="51"/>
        <v>#REF!</v>
      </c>
      <c r="N285" s="49" t="e">
        <f t="shared" si="57"/>
        <v>#REF!</v>
      </c>
      <c r="Q285" s="14" t="e">
        <f t="shared" si="58"/>
        <v>#REF!</v>
      </c>
      <c r="R285" s="25" t="e">
        <f>B285*#REF!</f>
        <v>#REF!</v>
      </c>
      <c r="S285" s="16" t="e">
        <f>C285*#REF!</f>
        <v>#REF!</v>
      </c>
      <c r="T285" s="15" t="e">
        <f>E285*#REF!</f>
        <v>#REF!</v>
      </c>
      <c r="U285" s="50" t="e">
        <f>F285*#REF!</f>
        <v>#REF!</v>
      </c>
      <c r="V285" s="15" t="e">
        <f>G285*#REF!</f>
        <v>#REF!</v>
      </c>
      <c r="W285" s="50" t="e">
        <f>H285*#REF!</f>
        <v>#REF!</v>
      </c>
      <c r="X285" s="15" t="e">
        <f>I285*#REF!</f>
        <v>#REF!</v>
      </c>
      <c r="Y285" s="50" t="e">
        <f>J285*#REF!</f>
        <v>#REF!</v>
      </c>
      <c r="Z285" s="15" t="e">
        <f>K285*#REF!</f>
        <v>#REF!</v>
      </c>
      <c r="AA285" s="50" t="e">
        <f>L285*#REF!</f>
        <v>#REF!</v>
      </c>
    </row>
    <row r="286" spans="1:27" ht="13.5" thickBot="1" x14ac:dyDescent="0.25">
      <c r="A286" s="11" t="e">
        <f>#REF!</f>
        <v>#REF!</v>
      </c>
      <c r="B286" s="11" t="e">
        <f>#REF!</f>
        <v>#REF!</v>
      </c>
      <c r="C286" s="11" t="e">
        <f>#REF!</f>
        <v>#REF!</v>
      </c>
      <c r="D286" s="11" t="e">
        <f>#REF!</f>
        <v>#REF!</v>
      </c>
      <c r="E286" s="12" t="e">
        <f t="shared" si="55"/>
        <v>#REF!</v>
      </c>
      <c r="F286" s="49" t="e">
        <f t="shared" si="56"/>
        <v>#REF!</v>
      </c>
      <c r="G286" s="12" t="e">
        <f t="shared" si="49"/>
        <v>#REF!</v>
      </c>
      <c r="H286" s="49" t="e">
        <f t="shared" si="50"/>
        <v>#REF!</v>
      </c>
      <c r="I286" s="12" t="e">
        <f t="shared" si="52"/>
        <v>#REF!</v>
      </c>
      <c r="J286" s="49" t="e">
        <f t="shared" si="52"/>
        <v>#REF!</v>
      </c>
      <c r="K286" s="12" t="e">
        <f t="shared" si="53"/>
        <v>#REF!</v>
      </c>
      <c r="L286" s="49" t="e">
        <f t="shared" si="54"/>
        <v>#REF!</v>
      </c>
      <c r="M286" s="12" t="e">
        <f t="shared" si="51"/>
        <v>#REF!</v>
      </c>
      <c r="N286" s="49" t="e">
        <f t="shared" si="57"/>
        <v>#REF!</v>
      </c>
      <c r="Q286" s="14" t="e">
        <f t="shared" si="58"/>
        <v>#REF!</v>
      </c>
      <c r="R286" s="25" t="e">
        <f>B286*#REF!</f>
        <v>#REF!</v>
      </c>
      <c r="S286" s="16" t="e">
        <f>C286*#REF!</f>
        <v>#REF!</v>
      </c>
      <c r="T286" s="15" t="e">
        <f>E286*#REF!</f>
        <v>#REF!</v>
      </c>
      <c r="U286" s="50" t="e">
        <f>F286*#REF!</f>
        <v>#REF!</v>
      </c>
      <c r="V286" s="15" t="e">
        <f>G286*#REF!</f>
        <v>#REF!</v>
      </c>
      <c r="W286" s="50" t="e">
        <f>H286*#REF!</f>
        <v>#REF!</v>
      </c>
      <c r="X286" s="15" t="e">
        <f>I286*#REF!</f>
        <v>#REF!</v>
      </c>
      <c r="Y286" s="50" t="e">
        <f>J286*#REF!</f>
        <v>#REF!</v>
      </c>
      <c r="Z286" s="15" t="e">
        <f>K286*#REF!</f>
        <v>#REF!</v>
      </c>
      <c r="AA286" s="50" t="e">
        <f>L286*#REF!</f>
        <v>#REF!</v>
      </c>
    </row>
    <row r="287" spans="1:27" ht="13.5" thickBot="1" x14ac:dyDescent="0.25">
      <c r="A287" s="11" t="e">
        <f>#REF!</f>
        <v>#REF!</v>
      </c>
      <c r="B287" s="11" t="e">
        <f>#REF!</f>
        <v>#REF!</v>
      </c>
      <c r="C287" s="11" t="e">
        <f>#REF!</f>
        <v>#REF!</v>
      </c>
      <c r="D287" s="11" t="e">
        <f>#REF!</f>
        <v>#REF!</v>
      </c>
      <c r="E287" s="12" t="e">
        <f t="shared" si="55"/>
        <v>#REF!</v>
      </c>
      <c r="F287" s="49" t="e">
        <f t="shared" si="56"/>
        <v>#REF!</v>
      </c>
      <c r="G287" s="12" t="e">
        <f t="shared" si="49"/>
        <v>#REF!</v>
      </c>
      <c r="H287" s="49" t="e">
        <f t="shared" si="50"/>
        <v>#REF!</v>
      </c>
      <c r="I287" s="12" t="e">
        <f t="shared" si="52"/>
        <v>#REF!</v>
      </c>
      <c r="J287" s="49" t="e">
        <f t="shared" si="52"/>
        <v>#REF!</v>
      </c>
      <c r="K287" s="12" t="e">
        <f t="shared" si="53"/>
        <v>#REF!</v>
      </c>
      <c r="L287" s="49" t="e">
        <f t="shared" si="54"/>
        <v>#REF!</v>
      </c>
      <c r="M287" s="12" t="e">
        <f t="shared" si="51"/>
        <v>#REF!</v>
      </c>
      <c r="N287" s="49" t="e">
        <f t="shared" si="57"/>
        <v>#REF!</v>
      </c>
      <c r="Q287" s="14" t="e">
        <f t="shared" si="58"/>
        <v>#REF!</v>
      </c>
      <c r="R287" s="25" t="e">
        <f>B287*#REF!</f>
        <v>#REF!</v>
      </c>
      <c r="S287" s="16" t="e">
        <f>C287*#REF!</f>
        <v>#REF!</v>
      </c>
      <c r="T287" s="15" t="e">
        <f>E287*#REF!</f>
        <v>#REF!</v>
      </c>
      <c r="U287" s="50" t="e">
        <f>F287*#REF!</f>
        <v>#REF!</v>
      </c>
      <c r="V287" s="15" t="e">
        <f>G287*#REF!</f>
        <v>#REF!</v>
      </c>
      <c r="W287" s="50" t="e">
        <f>H287*#REF!</f>
        <v>#REF!</v>
      </c>
      <c r="X287" s="15" t="e">
        <f>I287*#REF!</f>
        <v>#REF!</v>
      </c>
      <c r="Y287" s="50" t="e">
        <f>J287*#REF!</f>
        <v>#REF!</v>
      </c>
      <c r="Z287" s="15" t="e">
        <f>K287*#REF!</f>
        <v>#REF!</v>
      </c>
      <c r="AA287" s="50" t="e">
        <f>L287*#REF!</f>
        <v>#REF!</v>
      </c>
    </row>
    <row r="288" spans="1:27" ht="13.5" thickBot="1" x14ac:dyDescent="0.25">
      <c r="A288" s="11" t="e">
        <f>#REF!</f>
        <v>#REF!</v>
      </c>
      <c r="B288" s="11" t="e">
        <f>#REF!</f>
        <v>#REF!</v>
      </c>
      <c r="C288" s="11" t="e">
        <f>#REF!</f>
        <v>#REF!</v>
      </c>
      <c r="D288" s="11" t="e">
        <f>#REF!</f>
        <v>#REF!</v>
      </c>
      <c r="E288" s="12" t="e">
        <f t="shared" si="55"/>
        <v>#REF!</v>
      </c>
      <c r="F288" s="49" t="e">
        <f t="shared" si="56"/>
        <v>#REF!</v>
      </c>
      <c r="G288" s="12" t="e">
        <f t="shared" si="49"/>
        <v>#REF!</v>
      </c>
      <c r="H288" s="49" t="e">
        <f t="shared" si="50"/>
        <v>#REF!</v>
      </c>
      <c r="I288" s="12" t="e">
        <f t="shared" si="52"/>
        <v>#REF!</v>
      </c>
      <c r="J288" s="49" t="e">
        <f t="shared" si="52"/>
        <v>#REF!</v>
      </c>
      <c r="K288" s="12" t="e">
        <f t="shared" si="53"/>
        <v>#REF!</v>
      </c>
      <c r="L288" s="49" t="e">
        <f t="shared" si="54"/>
        <v>#REF!</v>
      </c>
      <c r="M288" s="12" t="e">
        <f t="shared" si="51"/>
        <v>#REF!</v>
      </c>
      <c r="N288" s="49" t="e">
        <f t="shared" si="57"/>
        <v>#REF!</v>
      </c>
      <c r="P288" s="247"/>
      <c r="Q288" s="63" t="e">
        <f t="shared" si="58"/>
        <v>#REF!</v>
      </c>
      <c r="R288" s="31" t="e">
        <f>B288*#REF!</f>
        <v>#REF!</v>
      </c>
      <c r="S288" s="64" t="e">
        <f>C288*#REF!</f>
        <v>#REF!</v>
      </c>
      <c r="T288" s="15" t="e">
        <f>E288*#REF!</f>
        <v>#REF!</v>
      </c>
      <c r="U288" s="50" t="e">
        <f>F288*#REF!</f>
        <v>#REF!</v>
      </c>
      <c r="V288" s="65" t="e">
        <f>G288*#REF!</f>
        <v>#REF!</v>
      </c>
      <c r="W288" s="66" t="e">
        <f>H288*#REF!</f>
        <v>#REF!</v>
      </c>
      <c r="X288" s="65" t="e">
        <f>I288*#REF!</f>
        <v>#REF!</v>
      </c>
      <c r="Y288" s="66" t="e">
        <f>J288*#REF!</f>
        <v>#REF!</v>
      </c>
      <c r="Z288" s="65" t="e">
        <f>K288*#REF!</f>
        <v>#REF!</v>
      </c>
      <c r="AA288" s="66" t="e">
        <f>L288*#REF!</f>
        <v>#REF!</v>
      </c>
    </row>
    <row r="289" spans="1:27" s="21" customFormat="1" ht="13.5" thickBot="1" x14ac:dyDescent="0.25">
      <c r="A289" s="11" t="e">
        <f>#REF!</f>
        <v>#REF!</v>
      </c>
      <c r="B289" s="11" t="e">
        <f>#REF!</f>
        <v>#REF!</v>
      </c>
      <c r="C289" s="11" t="e">
        <f>#REF!</f>
        <v>#REF!</v>
      </c>
      <c r="D289" s="11" t="e">
        <f>#REF!</f>
        <v>#REF!</v>
      </c>
      <c r="E289" s="12" t="e">
        <f t="shared" si="55"/>
        <v>#REF!</v>
      </c>
      <c r="F289" s="49" t="e">
        <f t="shared" si="56"/>
        <v>#REF!</v>
      </c>
      <c r="G289" s="12" t="e">
        <f t="shared" si="49"/>
        <v>#REF!</v>
      </c>
      <c r="H289" s="49" t="e">
        <f t="shared" si="50"/>
        <v>#REF!</v>
      </c>
      <c r="I289" s="12" t="e">
        <f t="shared" si="52"/>
        <v>#REF!</v>
      </c>
      <c r="J289" s="49" t="e">
        <f t="shared" si="52"/>
        <v>#REF!</v>
      </c>
      <c r="K289" s="12" t="e">
        <f t="shared" si="53"/>
        <v>#REF!</v>
      </c>
      <c r="L289" s="49" t="e">
        <f t="shared" si="54"/>
        <v>#REF!</v>
      </c>
      <c r="M289" s="12" t="e">
        <f t="shared" si="51"/>
        <v>#REF!</v>
      </c>
      <c r="N289" s="49" t="e">
        <f t="shared" si="57"/>
        <v>#REF!</v>
      </c>
      <c r="P289" s="244"/>
      <c r="Q289" s="60" t="e">
        <f t="shared" si="58"/>
        <v>#REF!</v>
      </c>
      <c r="R289" s="28" t="e">
        <f>B289*#REF!</f>
        <v>#REF!</v>
      </c>
      <c r="S289" s="16" t="e">
        <f>C289*#REF!</f>
        <v>#REF!</v>
      </c>
      <c r="T289" s="15" t="e">
        <f>E289*#REF!</f>
        <v>#REF!</v>
      </c>
      <c r="U289" s="50" t="e">
        <f>F289*#REF!</f>
        <v>#REF!</v>
      </c>
      <c r="V289" s="19" t="e">
        <f>G289*#REF!</f>
        <v>#REF!</v>
      </c>
      <c r="W289" s="61" t="e">
        <f>H289*#REF!</f>
        <v>#REF!</v>
      </c>
      <c r="X289" s="19" t="e">
        <f>I289*#REF!</f>
        <v>#REF!</v>
      </c>
      <c r="Y289" s="61" t="e">
        <f>J289*#REF!</f>
        <v>#REF!</v>
      </c>
      <c r="Z289" s="19" t="e">
        <f>K289*#REF!</f>
        <v>#REF!</v>
      </c>
      <c r="AA289" s="61" t="e">
        <f>L289*#REF!</f>
        <v>#REF!</v>
      </c>
    </row>
    <row r="290" spans="1:27" ht="13.5" thickBot="1" x14ac:dyDescent="0.25">
      <c r="A290" s="11" t="e">
        <f>#REF!</f>
        <v>#REF!</v>
      </c>
      <c r="B290" s="11" t="e">
        <f>#REF!</f>
        <v>#REF!</v>
      </c>
      <c r="C290" s="11" t="e">
        <f>#REF!</f>
        <v>#REF!</v>
      </c>
      <c r="D290" s="11" t="e">
        <f>#REF!</f>
        <v>#REF!</v>
      </c>
      <c r="E290" s="12" t="e">
        <f t="shared" si="55"/>
        <v>#REF!</v>
      </c>
      <c r="F290" s="49" t="e">
        <f t="shared" si="56"/>
        <v>#REF!</v>
      </c>
      <c r="G290" s="12" t="e">
        <f t="shared" si="49"/>
        <v>#REF!</v>
      </c>
      <c r="H290" s="49" t="e">
        <f t="shared" si="50"/>
        <v>#REF!</v>
      </c>
      <c r="I290" s="12" t="e">
        <f t="shared" si="52"/>
        <v>#REF!</v>
      </c>
      <c r="J290" s="49" t="e">
        <f t="shared" si="52"/>
        <v>#REF!</v>
      </c>
      <c r="K290" s="12" t="e">
        <f t="shared" si="53"/>
        <v>#REF!</v>
      </c>
      <c r="L290" s="49" t="e">
        <f t="shared" si="54"/>
        <v>#REF!</v>
      </c>
      <c r="M290" s="12" t="e">
        <f t="shared" si="51"/>
        <v>#REF!</v>
      </c>
      <c r="N290" s="49" t="e">
        <f t="shared" si="57"/>
        <v>#REF!</v>
      </c>
      <c r="Q290" s="14" t="e">
        <f t="shared" si="58"/>
        <v>#REF!</v>
      </c>
      <c r="R290" s="28" t="e">
        <f>B290*#REF!</f>
        <v>#REF!</v>
      </c>
      <c r="S290" s="16" t="e">
        <f>C290*#REF!</f>
        <v>#REF!</v>
      </c>
      <c r="T290" s="15" t="e">
        <f>E290*#REF!</f>
        <v>#REF!</v>
      </c>
      <c r="U290" s="50" t="e">
        <f>F290*#REF!</f>
        <v>#REF!</v>
      </c>
      <c r="V290" s="15" t="e">
        <f>G290*#REF!</f>
        <v>#REF!</v>
      </c>
      <c r="W290" s="50" t="e">
        <f>H290*#REF!</f>
        <v>#REF!</v>
      </c>
      <c r="X290" s="15" t="e">
        <f>I290*#REF!</f>
        <v>#REF!</v>
      </c>
      <c r="Y290" s="50" t="e">
        <f>J290*#REF!</f>
        <v>#REF!</v>
      </c>
      <c r="Z290" s="15" t="e">
        <f>K290*#REF!</f>
        <v>#REF!</v>
      </c>
      <c r="AA290" s="50" t="e">
        <f>L290*#REF!</f>
        <v>#REF!</v>
      </c>
    </row>
    <row r="291" spans="1:27" s="21" customFormat="1" ht="13.5" thickBot="1" x14ac:dyDescent="0.25">
      <c r="A291" s="11" t="e">
        <f>#REF!</f>
        <v>#REF!</v>
      </c>
      <c r="B291" s="11" t="e">
        <f>#REF!</f>
        <v>#REF!</v>
      </c>
      <c r="C291" s="11" t="e">
        <f>#REF!</f>
        <v>#REF!</v>
      </c>
      <c r="D291" s="11" t="e">
        <f>#REF!</f>
        <v>#REF!</v>
      </c>
      <c r="E291" s="12" t="e">
        <f t="shared" si="55"/>
        <v>#REF!</v>
      </c>
      <c r="F291" s="49" t="e">
        <f t="shared" si="56"/>
        <v>#REF!</v>
      </c>
      <c r="G291" s="12" t="e">
        <f t="shared" si="49"/>
        <v>#REF!</v>
      </c>
      <c r="H291" s="49" t="e">
        <f t="shared" si="50"/>
        <v>#REF!</v>
      </c>
      <c r="I291" s="12" t="e">
        <f t="shared" si="52"/>
        <v>#REF!</v>
      </c>
      <c r="J291" s="49" t="e">
        <f t="shared" si="52"/>
        <v>#REF!</v>
      </c>
      <c r="K291" s="12" t="e">
        <f t="shared" si="53"/>
        <v>#REF!</v>
      </c>
      <c r="L291" s="49" t="e">
        <f t="shared" si="54"/>
        <v>#REF!</v>
      </c>
      <c r="M291" s="12" t="e">
        <f t="shared" si="51"/>
        <v>#REF!</v>
      </c>
      <c r="N291" s="49" t="e">
        <f t="shared" si="57"/>
        <v>#REF!</v>
      </c>
      <c r="P291" s="244"/>
      <c r="Q291" s="14" t="e">
        <f t="shared" si="58"/>
        <v>#REF!</v>
      </c>
      <c r="R291" s="25" t="e">
        <f>B291*#REF!</f>
        <v>#REF!</v>
      </c>
      <c r="S291" s="16" t="e">
        <f>C291*#REF!</f>
        <v>#REF!</v>
      </c>
      <c r="T291" s="15" t="e">
        <f>E291*#REF!</f>
        <v>#REF!</v>
      </c>
      <c r="U291" s="50" t="e">
        <f>F291*#REF!</f>
        <v>#REF!</v>
      </c>
      <c r="V291" s="15" t="e">
        <f>G291*#REF!</f>
        <v>#REF!</v>
      </c>
      <c r="W291" s="50" t="e">
        <f>H291*#REF!</f>
        <v>#REF!</v>
      </c>
      <c r="X291" s="15" t="e">
        <f>I291*#REF!</f>
        <v>#REF!</v>
      </c>
      <c r="Y291" s="50" t="e">
        <f>J291*#REF!</f>
        <v>#REF!</v>
      </c>
      <c r="Z291" s="15" t="e">
        <f>K291*#REF!</f>
        <v>#REF!</v>
      </c>
      <c r="AA291" s="50" t="e">
        <f>L291*#REF!</f>
        <v>#REF!</v>
      </c>
    </row>
    <row r="292" spans="1:27" s="21" customFormat="1" ht="13.5" thickBot="1" x14ac:dyDescent="0.25">
      <c r="A292" s="11" t="e">
        <f>#REF!</f>
        <v>#REF!</v>
      </c>
      <c r="B292" s="11" t="e">
        <f>#REF!</f>
        <v>#REF!</v>
      </c>
      <c r="C292" s="11" t="e">
        <f>#REF!</f>
        <v>#REF!</v>
      </c>
      <c r="D292" s="11" t="e">
        <f>#REF!</f>
        <v>#REF!</v>
      </c>
      <c r="E292" s="12" t="e">
        <f t="shared" si="55"/>
        <v>#REF!</v>
      </c>
      <c r="F292" s="49" t="e">
        <f t="shared" si="56"/>
        <v>#REF!</v>
      </c>
      <c r="G292" s="12" t="e">
        <f t="shared" si="49"/>
        <v>#REF!</v>
      </c>
      <c r="H292" s="49" t="e">
        <f t="shared" si="50"/>
        <v>#REF!</v>
      </c>
      <c r="I292" s="12" t="e">
        <f t="shared" si="52"/>
        <v>#REF!</v>
      </c>
      <c r="J292" s="49" t="e">
        <f t="shared" si="52"/>
        <v>#REF!</v>
      </c>
      <c r="K292" s="12" t="e">
        <f t="shared" si="53"/>
        <v>#REF!</v>
      </c>
      <c r="L292" s="49" t="e">
        <f t="shared" si="54"/>
        <v>#REF!</v>
      </c>
      <c r="M292" s="12" t="e">
        <f t="shared" si="51"/>
        <v>#REF!</v>
      </c>
      <c r="N292" s="49" t="e">
        <f t="shared" si="57"/>
        <v>#REF!</v>
      </c>
      <c r="P292" s="244"/>
      <c r="Q292" s="14" t="e">
        <f t="shared" si="58"/>
        <v>#REF!</v>
      </c>
      <c r="R292" s="25" t="e">
        <f>B292*#REF!</f>
        <v>#REF!</v>
      </c>
      <c r="S292" s="16" t="e">
        <f>C292*#REF!</f>
        <v>#REF!</v>
      </c>
      <c r="T292" s="15" t="e">
        <f>E292*#REF!</f>
        <v>#REF!</v>
      </c>
      <c r="U292" s="50" t="e">
        <f>F292*#REF!</f>
        <v>#REF!</v>
      </c>
      <c r="V292" s="15" t="e">
        <f>G292*#REF!</f>
        <v>#REF!</v>
      </c>
      <c r="W292" s="50" t="e">
        <f>H292*#REF!</f>
        <v>#REF!</v>
      </c>
      <c r="X292" s="15" t="e">
        <f>I292*#REF!</f>
        <v>#REF!</v>
      </c>
      <c r="Y292" s="50" t="e">
        <f>J292*#REF!</f>
        <v>#REF!</v>
      </c>
      <c r="Z292" s="15" t="e">
        <f>K292*#REF!</f>
        <v>#REF!</v>
      </c>
      <c r="AA292" s="50" t="e">
        <f>L292*#REF!</f>
        <v>#REF!</v>
      </c>
    </row>
    <row r="293" spans="1:27" s="21" customFormat="1" ht="13.5" thickBot="1" x14ac:dyDescent="0.25">
      <c r="A293" s="11" t="e">
        <f>#REF!</f>
        <v>#REF!</v>
      </c>
      <c r="B293" s="11" t="e">
        <f>#REF!</f>
        <v>#REF!</v>
      </c>
      <c r="C293" s="11" t="e">
        <f>#REF!</f>
        <v>#REF!</v>
      </c>
      <c r="D293" s="11" t="e">
        <f>#REF!</f>
        <v>#REF!</v>
      </c>
      <c r="E293" s="12" t="e">
        <f t="shared" si="55"/>
        <v>#REF!</v>
      </c>
      <c r="F293" s="49" t="e">
        <f t="shared" si="56"/>
        <v>#REF!</v>
      </c>
      <c r="G293" s="12" t="e">
        <f t="shared" si="49"/>
        <v>#REF!</v>
      </c>
      <c r="H293" s="49" t="e">
        <f t="shared" si="50"/>
        <v>#REF!</v>
      </c>
      <c r="I293" s="12" t="e">
        <f t="shared" si="52"/>
        <v>#REF!</v>
      </c>
      <c r="J293" s="49" t="e">
        <f t="shared" si="52"/>
        <v>#REF!</v>
      </c>
      <c r="K293" s="12" t="e">
        <f t="shared" si="53"/>
        <v>#REF!</v>
      </c>
      <c r="L293" s="49" t="e">
        <f t="shared" si="54"/>
        <v>#REF!</v>
      </c>
      <c r="M293" s="12" t="e">
        <f t="shared" si="51"/>
        <v>#REF!</v>
      </c>
      <c r="N293" s="49" t="e">
        <f t="shared" si="57"/>
        <v>#REF!</v>
      </c>
      <c r="P293" s="244"/>
      <c r="Q293" s="14" t="e">
        <f t="shared" si="58"/>
        <v>#REF!</v>
      </c>
      <c r="R293" s="25" t="e">
        <f>B293*#REF!</f>
        <v>#REF!</v>
      </c>
      <c r="S293" s="16" t="e">
        <f>C293*#REF!</f>
        <v>#REF!</v>
      </c>
      <c r="T293" s="15" t="e">
        <f>E293*#REF!</f>
        <v>#REF!</v>
      </c>
      <c r="U293" s="50" t="e">
        <f>F293*#REF!</f>
        <v>#REF!</v>
      </c>
      <c r="V293" s="15" t="e">
        <f>G293*#REF!</f>
        <v>#REF!</v>
      </c>
      <c r="W293" s="50" t="e">
        <f>H293*#REF!</f>
        <v>#REF!</v>
      </c>
      <c r="X293" s="15" t="e">
        <f>I293*#REF!</f>
        <v>#REF!</v>
      </c>
      <c r="Y293" s="50" t="e">
        <f>J293*#REF!</f>
        <v>#REF!</v>
      </c>
      <c r="Z293" s="15" t="e">
        <f>K293*#REF!</f>
        <v>#REF!</v>
      </c>
      <c r="AA293" s="50" t="e">
        <f>L293*#REF!</f>
        <v>#REF!</v>
      </c>
    </row>
    <row r="294" spans="1:27" s="21" customFormat="1" ht="13.5" thickBot="1" x14ac:dyDescent="0.25">
      <c r="A294" s="11" t="e">
        <f>#REF!</f>
        <v>#REF!</v>
      </c>
      <c r="B294" s="11" t="e">
        <f>#REF!</f>
        <v>#REF!</v>
      </c>
      <c r="C294" s="11" t="e">
        <f>#REF!</f>
        <v>#REF!</v>
      </c>
      <c r="D294" s="11" t="e">
        <f>#REF!</f>
        <v>#REF!</v>
      </c>
      <c r="E294" s="12" t="e">
        <f t="shared" si="55"/>
        <v>#REF!</v>
      </c>
      <c r="F294" s="49" t="e">
        <f t="shared" si="56"/>
        <v>#REF!</v>
      </c>
      <c r="G294" s="12" t="e">
        <f t="shared" si="49"/>
        <v>#REF!</v>
      </c>
      <c r="H294" s="49" t="e">
        <f t="shared" si="50"/>
        <v>#REF!</v>
      </c>
      <c r="I294" s="12" t="e">
        <f t="shared" si="52"/>
        <v>#REF!</v>
      </c>
      <c r="J294" s="49" t="e">
        <f t="shared" si="52"/>
        <v>#REF!</v>
      </c>
      <c r="K294" s="12" t="e">
        <f t="shared" si="53"/>
        <v>#REF!</v>
      </c>
      <c r="L294" s="49" t="e">
        <f t="shared" si="54"/>
        <v>#REF!</v>
      </c>
      <c r="M294" s="12" t="e">
        <f t="shared" si="51"/>
        <v>#REF!</v>
      </c>
      <c r="N294" s="49" t="e">
        <f t="shared" si="57"/>
        <v>#REF!</v>
      </c>
      <c r="P294" s="244"/>
      <c r="Q294" s="14" t="e">
        <f t="shared" si="58"/>
        <v>#REF!</v>
      </c>
      <c r="R294" s="41" t="e">
        <f>B294*#REF!</f>
        <v>#REF!</v>
      </c>
      <c r="S294" s="16" t="e">
        <f>C294*#REF!</f>
        <v>#REF!</v>
      </c>
      <c r="T294" s="15" t="e">
        <f>E294*#REF!</f>
        <v>#REF!</v>
      </c>
      <c r="U294" s="50" t="e">
        <f>F294*#REF!</f>
        <v>#REF!</v>
      </c>
      <c r="V294" s="15" t="e">
        <f>G294*#REF!</f>
        <v>#REF!</v>
      </c>
      <c r="W294" s="50" t="e">
        <f>H294*#REF!</f>
        <v>#REF!</v>
      </c>
      <c r="X294" s="15" t="e">
        <f>I294*#REF!</f>
        <v>#REF!</v>
      </c>
      <c r="Y294" s="50" t="e">
        <f>J294*#REF!</f>
        <v>#REF!</v>
      </c>
      <c r="Z294" s="15" t="e">
        <f>K294*#REF!</f>
        <v>#REF!</v>
      </c>
      <c r="AA294" s="50" t="e">
        <f>L294*#REF!</f>
        <v>#REF!</v>
      </c>
    </row>
    <row r="295" spans="1:27" s="21" customFormat="1" ht="13.5" thickBot="1" x14ac:dyDescent="0.25">
      <c r="A295" s="11" t="e">
        <f>#REF!</f>
        <v>#REF!</v>
      </c>
      <c r="B295" s="11" t="e">
        <f>#REF!</f>
        <v>#REF!</v>
      </c>
      <c r="C295" s="11" t="e">
        <f>#REF!</f>
        <v>#REF!</v>
      </c>
      <c r="D295" s="11" t="e">
        <f>#REF!</f>
        <v>#REF!</v>
      </c>
      <c r="E295" s="12" t="e">
        <f t="shared" si="55"/>
        <v>#REF!</v>
      </c>
      <c r="F295" s="49" t="e">
        <f t="shared" si="56"/>
        <v>#REF!</v>
      </c>
      <c r="G295" s="12" t="e">
        <f t="shared" si="49"/>
        <v>#REF!</v>
      </c>
      <c r="H295" s="49" t="e">
        <f t="shared" si="50"/>
        <v>#REF!</v>
      </c>
      <c r="I295" s="12" t="e">
        <f t="shared" si="52"/>
        <v>#REF!</v>
      </c>
      <c r="J295" s="49" t="e">
        <f t="shared" si="52"/>
        <v>#REF!</v>
      </c>
      <c r="K295" s="12" t="e">
        <f t="shared" si="53"/>
        <v>#REF!</v>
      </c>
      <c r="L295" s="49" t="e">
        <f t="shared" si="54"/>
        <v>#REF!</v>
      </c>
      <c r="M295" s="12" t="e">
        <f t="shared" si="51"/>
        <v>#REF!</v>
      </c>
      <c r="N295" s="49" t="e">
        <f t="shared" si="57"/>
        <v>#REF!</v>
      </c>
      <c r="P295" s="244"/>
      <c r="Q295" s="14" t="e">
        <f t="shared" si="58"/>
        <v>#REF!</v>
      </c>
      <c r="R295" s="39" t="e">
        <f>B295*#REF!</f>
        <v>#REF!</v>
      </c>
      <c r="S295" s="16" t="e">
        <f>C295*#REF!</f>
        <v>#REF!</v>
      </c>
      <c r="T295" s="15" t="e">
        <f>E295*#REF!</f>
        <v>#REF!</v>
      </c>
      <c r="U295" s="50" t="e">
        <f>F295*#REF!</f>
        <v>#REF!</v>
      </c>
      <c r="V295" s="15" t="e">
        <f>G295*#REF!</f>
        <v>#REF!</v>
      </c>
      <c r="W295" s="50" t="e">
        <f>H295*#REF!</f>
        <v>#REF!</v>
      </c>
      <c r="X295" s="15" t="e">
        <f>I295*#REF!</f>
        <v>#REF!</v>
      </c>
      <c r="Y295" s="50" t="e">
        <f>J295*#REF!</f>
        <v>#REF!</v>
      </c>
      <c r="Z295" s="15" t="e">
        <f>K295*#REF!</f>
        <v>#REF!</v>
      </c>
      <c r="AA295" s="50" t="e">
        <f>L295*#REF!</f>
        <v>#REF!</v>
      </c>
    </row>
    <row r="296" spans="1:27" ht="13.5" thickBot="1" x14ac:dyDescent="0.25">
      <c r="A296" s="11" t="e">
        <f>#REF!</f>
        <v>#REF!</v>
      </c>
      <c r="B296" s="11" t="e">
        <f>#REF!</f>
        <v>#REF!</v>
      </c>
      <c r="C296" s="11" t="e">
        <f>#REF!</f>
        <v>#REF!</v>
      </c>
      <c r="D296" s="11" t="e">
        <f>#REF!</f>
        <v>#REF!</v>
      </c>
      <c r="E296" s="12" t="e">
        <f t="shared" si="55"/>
        <v>#REF!</v>
      </c>
      <c r="F296" s="49" t="e">
        <f t="shared" si="56"/>
        <v>#REF!</v>
      </c>
      <c r="G296" s="12" t="e">
        <f t="shared" si="49"/>
        <v>#REF!</v>
      </c>
      <c r="H296" s="49" t="e">
        <f t="shared" si="50"/>
        <v>#REF!</v>
      </c>
      <c r="I296" s="12" t="e">
        <f t="shared" si="52"/>
        <v>#REF!</v>
      </c>
      <c r="J296" s="49" t="e">
        <f t="shared" si="52"/>
        <v>#REF!</v>
      </c>
      <c r="K296" s="12" t="e">
        <f t="shared" si="53"/>
        <v>#REF!</v>
      </c>
      <c r="L296" s="49" t="e">
        <f t="shared" si="54"/>
        <v>#REF!</v>
      </c>
      <c r="M296" s="12" t="e">
        <f t="shared" si="51"/>
        <v>#REF!</v>
      </c>
      <c r="N296" s="49" t="e">
        <f t="shared" si="57"/>
        <v>#REF!</v>
      </c>
      <c r="Q296" s="14" t="e">
        <f t="shared" si="58"/>
        <v>#REF!</v>
      </c>
      <c r="R296" s="32" t="e">
        <f>B296*#REF!</f>
        <v>#REF!</v>
      </c>
      <c r="S296" s="16" t="e">
        <f>C296*#REF!</f>
        <v>#REF!</v>
      </c>
      <c r="T296" s="15" t="e">
        <f>E296*#REF!</f>
        <v>#REF!</v>
      </c>
      <c r="U296" s="50" t="e">
        <f>F296*#REF!</f>
        <v>#REF!</v>
      </c>
      <c r="V296" s="15" t="e">
        <f>G296*#REF!</f>
        <v>#REF!</v>
      </c>
      <c r="W296" s="50" t="e">
        <f>H296*#REF!</f>
        <v>#REF!</v>
      </c>
      <c r="X296" s="15" t="e">
        <f>I296*#REF!</f>
        <v>#REF!</v>
      </c>
      <c r="Y296" s="50" t="e">
        <f>J296*#REF!</f>
        <v>#REF!</v>
      </c>
      <c r="Z296" s="15" t="e">
        <f>K296*#REF!</f>
        <v>#REF!</v>
      </c>
      <c r="AA296" s="50" t="e">
        <f>L296*#REF!</f>
        <v>#REF!</v>
      </c>
    </row>
    <row r="297" spans="1:27" ht="13.5" thickBot="1" x14ac:dyDescent="0.25">
      <c r="A297" s="11" t="e">
        <f>#REF!</f>
        <v>#REF!</v>
      </c>
      <c r="B297" s="11" t="e">
        <f>#REF!</f>
        <v>#REF!</v>
      </c>
      <c r="C297" s="11" t="e">
        <f>#REF!</f>
        <v>#REF!</v>
      </c>
      <c r="D297" s="11" t="e">
        <f>#REF!</f>
        <v>#REF!</v>
      </c>
      <c r="E297" s="12" t="e">
        <f t="shared" si="55"/>
        <v>#REF!</v>
      </c>
      <c r="F297" s="49" t="e">
        <f t="shared" si="56"/>
        <v>#REF!</v>
      </c>
      <c r="G297" s="12" t="e">
        <f t="shared" si="49"/>
        <v>#REF!</v>
      </c>
      <c r="H297" s="49" t="e">
        <f t="shared" si="50"/>
        <v>#REF!</v>
      </c>
      <c r="I297" s="12" t="e">
        <f t="shared" si="52"/>
        <v>#REF!</v>
      </c>
      <c r="J297" s="49" t="e">
        <f t="shared" si="52"/>
        <v>#REF!</v>
      </c>
      <c r="K297" s="12" t="e">
        <f t="shared" si="53"/>
        <v>#REF!</v>
      </c>
      <c r="L297" s="49" t="e">
        <f t="shared" si="54"/>
        <v>#REF!</v>
      </c>
      <c r="M297" s="12" t="e">
        <f t="shared" si="51"/>
        <v>#REF!</v>
      </c>
      <c r="N297" s="49" t="e">
        <f t="shared" si="57"/>
        <v>#REF!</v>
      </c>
      <c r="Q297" s="14" t="e">
        <f t="shared" si="58"/>
        <v>#REF!</v>
      </c>
      <c r="R297" s="28" t="e">
        <f>B297*#REF!</f>
        <v>#REF!</v>
      </c>
      <c r="S297" s="16" t="e">
        <f>C297*#REF!</f>
        <v>#REF!</v>
      </c>
      <c r="T297" s="15" t="e">
        <f>E297*#REF!</f>
        <v>#REF!</v>
      </c>
      <c r="U297" s="50" t="e">
        <f>F297*#REF!</f>
        <v>#REF!</v>
      </c>
      <c r="V297" s="15" t="e">
        <f>G297*#REF!</f>
        <v>#REF!</v>
      </c>
      <c r="W297" s="50" t="e">
        <f>H297*#REF!</f>
        <v>#REF!</v>
      </c>
      <c r="X297" s="15" t="e">
        <f>I297*#REF!</f>
        <v>#REF!</v>
      </c>
      <c r="Y297" s="50" t="e">
        <f>J297*#REF!</f>
        <v>#REF!</v>
      </c>
      <c r="Z297" s="15" t="e">
        <f>K297*#REF!</f>
        <v>#REF!</v>
      </c>
      <c r="AA297" s="50" t="e">
        <f>L297*#REF!</f>
        <v>#REF!</v>
      </c>
    </row>
    <row r="298" spans="1:27" ht="13.5" thickBot="1" x14ac:dyDescent="0.25">
      <c r="A298" s="11" t="e">
        <f>#REF!</f>
        <v>#REF!</v>
      </c>
      <c r="B298" s="11" t="e">
        <f>#REF!</f>
        <v>#REF!</v>
      </c>
      <c r="C298" s="11" t="e">
        <f>#REF!</f>
        <v>#REF!</v>
      </c>
      <c r="D298" s="11" t="e">
        <f>#REF!</f>
        <v>#REF!</v>
      </c>
      <c r="E298" s="12" t="e">
        <f t="shared" si="55"/>
        <v>#REF!</v>
      </c>
      <c r="F298" s="49" t="e">
        <f t="shared" si="56"/>
        <v>#REF!</v>
      </c>
      <c r="G298" s="12" t="e">
        <f t="shared" si="49"/>
        <v>#REF!</v>
      </c>
      <c r="H298" s="49" t="e">
        <f t="shared" si="50"/>
        <v>#REF!</v>
      </c>
      <c r="I298" s="12" t="e">
        <f t="shared" si="52"/>
        <v>#REF!</v>
      </c>
      <c r="J298" s="49" t="e">
        <f t="shared" si="52"/>
        <v>#REF!</v>
      </c>
      <c r="K298" s="12" t="e">
        <f t="shared" si="53"/>
        <v>#REF!</v>
      </c>
      <c r="L298" s="49" t="e">
        <f t="shared" si="54"/>
        <v>#REF!</v>
      </c>
      <c r="M298" s="12" t="e">
        <f t="shared" si="51"/>
        <v>#REF!</v>
      </c>
      <c r="N298" s="49" t="e">
        <f t="shared" si="57"/>
        <v>#REF!</v>
      </c>
      <c r="Q298" s="14" t="e">
        <f t="shared" si="58"/>
        <v>#REF!</v>
      </c>
      <c r="R298" s="25" t="e">
        <f>B298*#REF!</f>
        <v>#REF!</v>
      </c>
      <c r="S298" s="16" t="e">
        <f>C298*#REF!</f>
        <v>#REF!</v>
      </c>
      <c r="T298" s="15" t="e">
        <f>E298*#REF!</f>
        <v>#REF!</v>
      </c>
      <c r="U298" s="50" t="e">
        <f>F298*#REF!</f>
        <v>#REF!</v>
      </c>
      <c r="V298" s="15" t="e">
        <f>G298*#REF!</f>
        <v>#REF!</v>
      </c>
      <c r="W298" s="50" t="e">
        <f>H298*#REF!</f>
        <v>#REF!</v>
      </c>
      <c r="X298" s="15" t="e">
        <f>I298*#REF!</f>
        <v>#REF!</v>
      </c>
      <c r="Y298" s="50" t="e">
        <f>J298*#REF!</f>
        <v>#REF!</v>
      </c>
      <c r="Z298" s="15" t="e">
        <f>K298*#REF!</f>
        <v>#REF!</v>
      </c>
      <c r="AA298" s="50" t="e">
        <f>L298*#REF!</f>
        <v>#REF!</v>
      </c>
    </row>
    <row r="299" spans="1:27" ht="13.5" thickBot="1" x14ac:dyDescent="0.25">
      <c r="A299" s="11" t="e">
        <f>#REF!</f>
        <v>#REF!</v>
      </c>
      <c r="B299" s="11" t="e">
        <f>#REF!</f>
        <v>#REF!</v>
      </c>
      <c r="C299" s="11" t="e">
        <f>#REF!</f>
        <v>#REF!</v>
      </c>
      <c r="D299" s="11" t="e">
        <f>#REF!</f>
        <v>#REF!</v>
      </c>
      <c r="E299" s="12" t="e">
        <f t="shared" si="55"/>
        <v>#REF!</v>
      </c>
      <c r="F299" s="49" t="e">
        <f t="shared" si="56"/>
        <v>#REF!</v>
      </c>
      <c r="G299" s="12" t="e">
        <f t="shared" si="49"/>
        <v>#REF!</v>
      </c>
      <c r="H299" s="49" t="e">
        <f t="shared" si="50"/>
        <v>#REF!</v>
      </c>
      <c r="I299" s="12" t="e">
        <f t="shared" si="52"/>
        <v>#REF!</v>
      </c>
      <c r="J299" s="49" t="e">
        <f t="shared" si="52"/>
        <v>#REF!</v>
      </c>
      <c r="K299" s="12" t="e">
        <f t="shared" si="53"/>
        <v>#REF!</v>
      </c>
      <c r="L299" s="49" t="e">
        <f t="shared" si="54"/>
        <v>#REF!</v>
      </c>
      <c r="M299" s="12" t="e">
        <f t="shared" si="51"/>
        <v>#REF!</v>
      </c>
      <c r="N299" s="49" t="e">
        <f t="shared" si="57"/>
        <v>#REF!</v>
      </c>
      <c r="Q299" s="14" t="e">
        <f t="shared" si="58"/>
        <v>#REF!</v>
      </c>
      <c r="R299" s="25" t="e">
        <f>B299*#REF!</f>
        <v>#REF!</v>
      </c>
      <c r="S299" s="16" t="e">
        <f>C299*#REF!</f>
        <v>#REF!</v>
      </c>
      <c r="T299" s="15" t="e">
        <f>E299*#REF!</f>
        <v>#REF!</v>
      </c>
      <c r="U299" s="50" t="e">
        <f>F299*#REF!</f>
        <v>#REF!</v>
      </c>
      <c r="V299" s="15" t="e">
        <f>G299*#REF!</f>
        <v>#REF!</v>
      </c>
      <c r="W299" s="50" t="e">
        <f>H299*#REF!</f>
        <v>#REF!</v>
      </c>
      <c r="X299" s="15" t="e">
        <f>I299*#REF!</f>
        <v>#REF!</v>
      </c>
      <c r="Y299" s="50" t="e">
        <f>J299*#REF!</f>
        <v>#REF!</v>
      </c>
      <c r="Z299" s="15" t="e">
        <f>K299*#REF!</f>
        <v>#REF!</v>
      </c>
      <c r="AA299" s="50" t="e">
        <f>L299*#REF!</f>
        <v>#REF!</v>
      </c>
    </row>
    <row r="300" spans="1:27" ht="13.5" thickBot="1" x14ac:dyDescent="0.25">
      <c r="A300" s="11" t="e">
        <f>#REF!</f>
        <v>#REF!</v>
      </c>
      <c r="B300" s="11" t="e">
        <f>#REF!</f>
        <v>#REF!</v>
      </c>
      <c r="C300" s="11" t="e">
        <f>#REF!</f>
        <v>#REF!</v>
      </c>
      <c r="D300" s="11" t="e">
        <f>#REF!</f>
        <v>#REF!</v>
      </c>
      <c r="E300" s="12" t="e">
        <f t="shared" si="55"/>
        <v>#REF!</v>
      </c>
      <c r="F300" s="49" t="e">
        <f t="shared" si="56"/>
        <v>#REF!</v>
      </c>
      <c r="G300" s="12" t="e">
        <f t="shared" si="49"/>
        <v>#REF!</v>
      </c>
      <c r="H300" s="49" t="e">
        <f t="shared" si="50"/>
        <v>#REF!</v>
      </c>
      <c r="I300" s="12" t="e">
        <f t="shared" si="52"/>
        <v>#REF!</v>
      </c>
      <c r="J300" s="49" t="e">
        <f t="shared" si="52"/>
        <v>#REF!</v>
      </c>
      <c r="K300" s="12" t="e">
        <f t="shared" si="53"/>
        <v>#REF!</v>
      </c>
      <c r="L300" s="49" t="e">
        <f t="shared" si="54"/>
        <v>#REF!</v>
      </c>
      <c r="M300" s="12" t="e">
        <f t="shared" si="51"/>
        <v>#REF!</v>
      </c>
      <c r="N300" s="49" t="e">
        <f t="shared" si="57"/>
        <v>#REF!</v>
      </c>
      <c r="Q300" s="14" t="e">
        <f t="shared" si="58"/>
        <v>#REF!</v>
      </c>
      <c r="R300" s="25" t="e">
        <f>B300*#REF!</f>
        <v>#REF!</v>
      </c>
      <c r="S300" s="16" t="e">
        <f>C300*#REF!</f>
        <v>#REF!</v>
      </c>
      <c r="T300" s="15" t="e">
        <f>E300*#REF!</f>
        <v>#REF!</v>
      </c>
      <c r="U300" s="50" t="e">
        <f>F300*#REF!</f>
        <v>#REF!</v>
      </c>
      <c r="V300" s="15" t="e">
        <f>G300*#REF!</f>
        <v>#REF!</v>
      </c>
      <c r="W300" s="50" t="e">
        <f>H300*#REF!</f>
        <v>#REF!</v>
      </c>
      <c r="X300" s="15" t="e">
        <f>I300*#REF!</f>
        <v>#REF!</v>
      </c>
      <c r="Y300" s="50" t="e">
        <f>J300*#REF!</f>
        <v>#REF!</v>
      </c>
      <c r="Z300" s="15" t="e">
        <f>K300*#REF!</f>
        <v>#REF!</v>
      </c>
      <c r="AA300" s="50" t="e">
        <f>L300*#REF!</f>
        <v>#REF!</v>
      </c>
    </row>
    <row r="301" spans="1:27" ht="13.5" thickBot="1" x14ac:dyDescent="0.25">
      <c r="A301" s="11" t="e">
        <f>#REF!</f>
        <v>#REF!</v>
      </c>
      <c r="B301" s="11" t="e">
        <f>#REF!</f>
        <v>#REF!</v>
      </c>
      <c r="C301" s="11" t="e">
        <f>#REF!</f>
        <v>#REF!</v>
      </c>
      <c r="D301" s="11" t="e">
        <f>#REF!</f>
        <v>#REF!</v>
      </c>
      <c r="E301" s="12" t="e">
        <f t="shared" si="55"/>
        <v>#REF!</v>
      </c>
      <c r="F301" s="49" t="e">
        <f t="shared" si="56"/>
        <v>#REF!</v>
      </c>
      <c r="G301" s="12" t="e">
        <f t="shared" si="49"/>
        <v>#REF!</v>
      </c>
      <c r="H301" s="49" t="e">
        <f t="shared" si="50"/>
        <v>#REF!</v>
      </c>
      <c r="I301" s="12" t="e">
        <f t="shared" si="52"/>
        <v>#REF!</v>
      </c>
      <c r="J301" s="49" t="e">
        <f t="shared" si="52"/>
        <v>#REF!</v>
      </c>
      <c r="K301" s="12" t="e">
        <f t="shared" si="53"/>
        <v>#REF!</v>
      </c>
      <c r="L301" s="49" t="e">
        <f t="shared" si="54"/>
        <v>#REF!</v>
      </c>
      <c r="M301" s="12" t="e">
        <f t="shared" si="51"/>
        <v>#REF!</v>
      </c>
      <c r="N301" s="49" t="e">
        <f t="shared" si="57"/>
        <v>#REF!</v>
      </c>
      <c r="Q301" s="14" t="e">
        <f t="shared" si="58"/>
        <v>#REF!</v>
      </c>
      <c r="R301" s="33" t="e">
        <f>B301*#REF!</f>
        <v>#REF!</v>
      </c>
      <c r="S301" s="16" t="e">
        <f>C301*#REF!</f>
        <v>#REF!</v>
      </c>
      <c r="T301" s="15" t="e">
        <f>E301*#REF!</f>
        <v>#REF!</v>
      </c>
      <c r="U301" s="50" t="e">
        <f>F301*#REF!</f>
        <v>#REF!</v>
      </c>
      <c r="V301" s="15" t="e">
        <f>G301*#REF!</f>
        <v>#REF!</v>
      </c>
      <c r="W301" s="50" t="e">
        <f>H301*#REF!</f>
        <v>#REF!</v>
      </c>
      <c r="X301" s="15" t="e">
        <f>I301*#REF!</f>
        <v>#REF!</v>
      </c>
      <c r="Y301" s="50" t="e">
        <f>J301*#REF!</f>
        <v>#REF!</v>
      </c>
      <c r="Z301" s="15" t="e">
        <f>K301*#REF!</f>
        <v>#REF!</v>
      </c>
      <c r="AA301" s="50" t="e">
        <f>L301*#REF!</f>
        <v>#REF!</v>
      </c>
    </row>
    <row r="302" spans="1:27" s="21" customFormat="1" ht="13.5" thickBot="1" x14ac:dyDescent="0.25">
      <c r="A302" s="11" t="e">
        <f>#REF!</f>
        <v>#REF!</v>
      </c>
      <c r="B302" s="11" t="e">
        <f>#REF!</f>
        <v>#REF!</v>
      </c>
      <c r="C302" s="11" t="e">
        <f>#REF!</f>
        <v>#REF!</v>
      </c>
      <c r="D302" s="11" t="e">
        <f>#REF!</f>
        <v>#REF!</v>
      </c>
      <c r="E302" s="12" t="e">
        <f t="shared" si="55"/>
        <v>#REF!</v>
      </c>
      <c r="F302" s="49" t="e">
        <f t="shared" si="56"/>
        <v>#REF!</v>
      </c>
      <c r="G302" s="12" t="e">
        <f t="shared" si="49"/>
        <v>#REF!</v>
      </c>
      <c r="H302" s="49" t="e">
        <f t="shared" si="50"/>
        <v>#REF!</v>
      </c>
      <c r="I302" s="12" t="e">
        <f t="shared" si="52"/>
        <v>#REF!</v>
      </c>
      <c r="J302" s="49" t="e">
        <f t="shared" si="52"/>
        <v>#REF!</v>
      </c>
      <c r="K302" s="12" t="e">
        <f t="shared" si="53"/>
        <v>#REF!</v>
      </c>
      <c r="L302" s="49" t="e">
        <f t="shared" si="54"/>
        <v>#REF!</v>
      </c>
      <c r="M302" s="12" t="e">
        <f t="shared" si="51"/>
        <v>#REF!</v>
      </c>
      <c r="N302" s="49" t="e">
        <f t="shared" si="57"/>
        <v>#REF!</v>
      </c>
      <c r="P302" s="244"/>
      <c r="Q302" s="14" t="e">
        <f t="shared" si="58"/>
        <v>#REF!</v>
      </c>
      <c r="R302" s="28" t="e">
        <f>B302*#REF!</f>
        <v>#REF!</v>
      </c>
      <c r="S302" s="16" t="e">
        <f>C302*#REF!</f>
        <v>#REF!</v>
      </c>
      <c r="T302" s="15" t="e">
        <f>E302*#REF!</f>
        <v>#REF!</v>
      </c>
      <c r="U302" s="50" t="e">
        <f>F302*#REF!</f>
        <v>#REF!</v>
      </c>
      <c r="V302" s="15" t="e">
        <f>G302*#REF!</f>
        <v>#REF!</v>
      </c>
      <c r="W302" s="50" t="e">
        <f>H302*#REF!</f>
        <v>#REF!</v>
      </c>
      <c r="X302" s="15" t="e">
        <f>I302*#REF!</f>
        <v>#REF!</v>
      </c>
      <c r="Y302" s="50" t="e">
        <f>J302*#REF!</f>
        <v>#REF!</v>
      </c>
      <c r="Z302" s="15" t="e">
        <f>K302*#REF!</f>
        <v>#REF!</v>
      </c>
      <c r="AA302" s="50" t="e">
        <f>L302*#REF!</f>
        <v>#REF!</v>
      </c>
    </row>
    <row r="303" spans="1:27" ht="13.5" thickBot="1" x14ac:dyDescent="0.25">
      <c r="A303" s="11" t="e">
        <f>#REF!</f>
        <v>#REF!</v>
      </c>
      <c r="B303" s="11" t="e">
        <f>#REF!</f>
        <v>#REF!</v>
      </c>
      <c r="C303" s="11" t="e">
        <f>#REF!</f>
        <v>#REF!</v>
      </c>
      <c r="D303" s="11" t="e">
        <f>#REF!</f>
        <v>#REF!</v>
      </c>
      <c r="E303" s="12" t="e">
        <f t="shared" si="55"/>
        <v>#REF!</v>
      </c>
      <c r="F303" s="49" t="e">
        <f t="shared" si="56"/>
        <v>#REF!</v>
      </c>
      <c r="G303" s="12" t="e">
        <f t="shared" si="49"/>
        <v>#REF!</v>
      </c>
      <c r="H303" s="49" t="e">
        <f t="shared" si="50"/>
        <v>#REF!</v>
      </c>
      <c r="I303" s="12" t="e">
        <f t="shared" si="52"/>
        <v>#REF!</v>
      </c>
      <c r="J303" s="49" t="e">
        <f t="shared" si="52"/>
        <v>#REF!</v>
      </c>
      <c r="K303" s="12" t="e">
        <f t="shared" si="53"/>
        <v>#REF!</v>
      </c>
      <c r="L303" s="49" t="e">
        <f t="shared" si="54"/>
        <v>#REF!</v>
      </c>
      <c r="M303" s="12" t="e">
        <f t="shared" si="51"/>
        <v>#REF!</v>
      </c>
      <c r="N303" s="49" t="e">
        <f t="shared" si="57"/>
        <v>#REF!</v>
      </c>
      <c r="Q303" s="14" t="e">
        <f t="shared" si="58"/>
        <v>#REF!</v>
      </c>
      <c r="R303" s="28" t="e">
        <f>B303*#REF!</f>
        <v>#REF!</v>
      </c>
      <c r="S303" s="16" t="e">
        <f>C303*#REF!</f>
        <v>#REF!</v>
      </c>
      <c r="T303" s="15" t="e">
        <f>E303*#REF!</f>
        <v>#REF!</v>
      </c>
      <c r="U303" s="50" t="e">
        <f>F303*#REF!</f>
        <v>#REF!</v>
      </c>
      <c r="V303" s="15" t="e">
        <f>G303*#REF!</f>
        <v>#REF!</v>
      </c>
      <c r="W303" s="50" t="e">
        <f>H303*#REF!</f>
        <v>#REF!</v>
      </c>
      <c r="X303" s="15" t="e">
        <f>I303*#REF!</f>
        <v>#REF!</v>
      </c>
      <c r="Y303" s="50" t="e">
        <f>J303*#REF!</f>
        <v>#REF!</v>
      </c>
      <c r="Z303" s="15" t="e">
        <f>K303*#REF!</f>
        <v>#REF!</v>
      </c>
      <c r="AA303" s="50" t="e">
        <f>L303*#REF!</f>
        <v>#REF!</v>
      </c>
    </row>
    <row r="304" spans="1:27" s="21" customFormat="1" ht="13.5" thickBot="1" x14ac:dyDescent="0.25">
      <c r="A304" s="11" t="e">
        <f>#REF!</f>
        <v>#REF!</v>
      </c>
      <c r="B304" s="11" t="e">
        <f>#REF!</f>
        <v>#REF!</v>
      </c>
      <c r="C304" s="11" t="e">
        <f>#REF!</f>
        <v>#REF!</v>
      </c>
      <c r="D304" s="11" t="e">
        <f>#REF!</f>
        <v>#REF!</v>
      </c>
      <c r="E304" s="12" t="e">
        <f t="shared" si="55"/>
        <v>#REF!</v>
      </c>
      <c r="F304" s="49" t="e">
        <f t="shared" si="56"/>
        <v>#REF!</v>
      </c>
      <c r="G304" s="12" t="e">
        <f t="shared" si="49"/>
        <v>#REF!</v>
      </c>
      <c r="H304" s="49" t="e">
        <f t="shared" si="50"/>
        <v>#REF!</v>
      </c>
      <c r="I304" s="12" t="e">
        <f t="shared" si="52"/>
        <v>#REF!</v>
      </c>
      <c r="J304" s="49" t="e">
        <f t="shared" si="52"/>
        <v>#REF!</v>
      </c>
      <c r="K304" s="12" t="e">
        <f t="shared" si="53"/>
        <v>#REF!</v>
      </c>
      <c r="L304" s="49" t="e">
        <f t="shared" si="54"/>
        <v>#REF!</v>
      </c>
      <c r="M304" s="12" t="e">
        <f t="shared" si="51"/>
        <v>#REF!</v>
      </c>
      <c r="N304" s="49" t="e">
        <f t="shared" si="57"/>
        <v>#REF!</v>
      </c>
      <c r="P304" s="244"/>
      <c r="Q304" s="14" t="e">
        <f t="shared" si="58"/>
        <v>#REF!</v>
      </c>
      <c r="R304" s="25" t="e">
        <f>B304*#REF!</f>
        <v>#REF!</v>
      </c>
      <c r="S304" s="16" t="e">
        <f>C304*#REF!</f>
        <v>#REF!</v>
      </c>
      <c r="T304" s="15" t="e">
        <f>E304*#REF!</f>
        <v>#REF!</v>
      </c>
      <c r="U304" s="50" t="e">
        <f>F304*#REF!</f>
        <v>#REF!</v>
      </c>
      <c r="V304" s="15" t="e">
        <f>G304*#REF!</f>
        <v>#REF!</v>
      </c>
      <c r="W304" s="50" t="e">
        <f>H304*#REF!</f>
        <v>#REF!</v>
      </c>
      <c r="X304" s="15" t="e">
        <f>I304*#REF!</f>
        <v>#REF!</v>
      </c>
      <c r="Y304" s="50" t="e">
        <f>J304*#REF!</f>
        <v>#REF!</v>
      </c>
      <c r="Z304" s="15" t="e">
        <f>K304*#REF!</f>
        <v>#REF!</v>
      </c>
      <c r="AA304" s="50" t="e">
        <f>L304*#REF!</f>
        <v>#REF!</v>
      </c>
    </row>
    <row r="305" spans="1:27" s="21" customFormat="1" ht="13.5" thickBot="1" x14ac:dyDescent="0.25">
      <c r="A305" s="11" t="e">
        <f>#REF!</f>
        <v>#REF!</v>
      </c>
      <c r="B305" s="11" t="e">
        <f>#REF!</f>
        <v>#REF!</v>
      </c>
      <c r="C305" s="11" t="e">
        <f>#REF!</f>
        <v>#REF!</v>
      </c>
      <c r="D305" s="11" t="e">
        <f>#REF!</f>
        <v>#REF!</v>
      </c>
      <c r="E305" s="12" t="e">
        <f t="shared" si="55"/>
        <v>#REF!</v>
      </c>
      <c r="F305" s="49" t="e">
        <f t="shared" si="56"/>
        <v>#REF!</v>
      </c>
      <c r="G305" s="12" t="e">
        <f t="shared" si="49"/>
        <v>#REF!</v>
      </c>
      <c r="H305" s="49" t="e">
        <f t="shared" si="50"/>
        <v>#REF!</v>
      </c>
      <c r="I305" s="12" t="e">
        <f t="shared" si="52"/>
        <v>#REF!</v>
      </c>
      <c r="J305" s="49" t="e">
        <f t="shared" si="52"/>
        <v>#REF!</v>
      </c>
      <c r="K305" s="12" t="e">
        <f t="shared" si="53"/>
        <v>#REF!</v>
      </c>
      <c r="L305" s="49" t="e">
        <f t="shared" si="54"/>
        <v>#REF!</v>
      </c>
      <c r="M305" s="12" t="e">
        <f t="shared" si="51"/>
        <v>#REF!</v>
      </c>
      <c r="N305" s="49" t="e">
        <f t="shared" si="57"/>
        <v>#REF!</v>
      </c>
      <c r="P305" s="244"/>
      <c r="Q305" s="14" t="e">
        <f t="shared" si="58"/>
        <v>#REF!</v>
      </c>
      <c r="R305" s="25" t="e">
        <f>B305*#REF!</f>
        <v>#REF!</v>
      </c>
      <c r="S305" s="16" t="e">
        <f>C305*#REF!</f>
        <v>#REF!</v>
      </c>
      <c r="T305" s="15" t="e">
        <f>E305*#REF!</f>
        <v>#REF!</v>
      </c>
      <c r="U305" s="50" t="e">
        <f>F305*#REF!</f>
        <v>#REF!</v>
      </c>
      <c r="V305" s="15" t="e">
        <f>G305*#REF!</f>
        <v>#REF!</v>
      </c>
      <c r="W305" s="50" t="e">
        <f>H305*#REF!</f>
        <v>#REF!</v>
      </c>
      <c r="X305" s="15" t="e">
        <f>I305*#REF!</f>
        <v>#REF!</v>
      </c>
      <c r="Y305" s="50" t="e">
        <f>J305*#REF!</f>
        <v>#REF!</v>
      </c>
      <c r="Z305" s="15" t="e">
        <f>K305*#REF!</f>
        <v>#REF!</v>
      </c>
      <c r="AA305" s="50" t="e">
        <f>L305*#REF!</f>
        <v>#REF!</v>
      </c>
    </row>
    <row r="306" spans="1:27" s="21" customFormat="1" ht="13.5" thickBot="1" x14ac:dyDescent="0.25">
      <c r="A306" s="11" t="e">
        <f>#REF!</f>
        <v>#REF!</v>
      </c>
      <c r="B306" s="11" t="e">
        <f>#REF!</f>
        <v>#REF!</v>
      </c>
      <c r="C306" s="11" t="e">
        <f>#REF!</f>
        <v>#REF!</v>
      </c>
      <c r="D306" s="11" t="e">
        <f>#REF!</f>
        <v>#REF!</v>
      </c>
      <c r="E306" s="12" t="e">
        <f t="shared" si="55"/>
        <v>#REF!</v>
      </c>
      <c r="F306" s="49" t="e">
        <f t="shared" si="56"/>
        <v>#REF!</v>
      </c>
      <c r="G306" s="12" t="e">
        <f t="shared" si="49"/>
        <v>#REF!</v>
      </c>
      <c r="H306" s="49" t="e">
        <f t="shared" si="50"/>
        <v>#REF!</v>
      </c>
      <c r="I306" s="12" t="e">
        <f t="shared" si="52"/>
        <v>#REF!</v>
      </c>
      <c r="J306" s="49" t="e">
        <f t="shared" si="52"/>
        <v>#REF!</v>
      </c>
      <c r="K306" s="12" t="e">
        <f t="shared" si="53"/>
        <v>#REF!</v>
      </c>
      <c r="L306" s="49" t="e">
        <f t="shared" si="54"/>
        <v>#REF!</v>
      </c>
      <c r="M306" s="12" t="e">
        <f t="shared" si="51"/>
        <v>#REF!</v>
      </c>
      <c r="N306" s="49" t="e">
        <f t="shared" si="57"/>
        <v>#REF!</v>
      </c>
      <c r="P306" s="244"/>
      <c r="Q306" s="14" t="e">
        <f t="shared" si="58"/>
        <v>#REF!</v>
      </c>
      <c r="R306" s="25" t="e">
        <f>B306*#REF!</f>
        <v>#REF!</v>
      </c>
      <c r="S306" s="16" t="e">
        <f>C306*#REF!</f>
        <v>#REF!</v>
      </c>
      <c r="T306" s="15" t="e">
        <f>E306*#REF!</f>
        <v>#REF!</v>
      </c>
      <c r="U306" s="50" t="e">
        <f>F306*#REF!</f>
        <v>#REF!</v>
      </c>
      <c r="V306" s="15" t="e">
        <f>G306*#REF!</f>
        <v>#REF!</v>
      </c>
      <c r="W306" s="50" t="e">
        <f>H306*#REF!</f>
        <v>#REF!</v>
      </c>
      <c r="X306" s="15" t="e">
        <f>I306*#REF!</f>
        <v>#REF!</v>
      </c>
      <c r="Y306" s="50" t="e">
        <f>J306*#REF!</f>
        <v>#REF!</v>
      </c>
      <c r="Z306" s="15" t="e">
        <f>K306*#REF!</f>
        <v>#REF!</v>
      </c>
      <c r="AA306" s="50" t="e">
        <f>L306*#REF!</f>
        <v>#REF!</v>
      </c>
    </row>
    <row r="307" spans="1:27" s="21" customFormat="1" ht="13.5" thickBot="1" x14ac:dyDescent="0.25">
      <c r="A307" s="11" t="e">
        <f>#REF!</f>
        <v>#REF!</v>
      </c>
      <c r="B307" s="11" t="e">
        <f>#REF!</f>
        <v>#REF!</v>
      </c>
      <c r="C307" s="11" t="e">
        <f>#REF!</f>
        <v>#REF!</v>
      </c>
      <c r="D307" s="11" t="e">
        <f>#REF!</f>
        <v>#REF!</v>
      </c>
      <c r="E307" s="12" t="e">
        <f t="shared" si="55"/>
        <v>#REF!</v>
      </c>
      <c r="F307" s="49" t="e">
        <f t="shared" si="56"/>
        <v>#REF!</v>
      </c>
      <c r="G307" s="12" t="e">
        <f t="shared" si="49"/>
        <v>#REF!</v>
      </c>
      <c r="H307" s="49" t="e">
        <f t="shared" si="50"/>
        <v>#REF!</v>
      </c>
      <c r="I307" s="12" t="e">
        <f t="shared" si="52"/>
        <v>#REF!</v>
      </c>
      <c r="J307" s="49" t="e">
        <f t="shared" si="52"/>
        <v>#REF!</v>
      </c>
      <c r="K307" s="12" t="e">
        <f t="shared" si="53"/>
        <v>#REF!</v>
      </c>
      <c r="L307" s="49" t="e">
        <f t="shared" si="54"/>
        <v>#REF!</v>
      </c>
      <c r="M307" s="12" t="e">
        <f t="shared" si="51"/>
        <v>#REF!</v>
      </c>
      <c r="N307" s="49" t="e">
        <f t="shared" si="57"/>
        <v>#REF!</v>
      </c>
      <c r="P307" s="244"/>
      <c r="Q307" s="14" t="e">
        <f t="shared" si="58"/>
        <v>#REF!</v>
      </c>
      <c r="R307" s="25" t="e">
        <f>B307*#REF!</f>
        <v>#REF!</v>
      </c>
      <c r="S307" s="16" t="e">
        <f>C307*#REF!</f>
        <v>#REF!</v>
      </c>
      <c r="T307" s="15" t="e">
        <f>E307*#REF!</f>
        <v>#REF!</v>
      </c>
      <c r="U307" s="50" t="e">
        <f>F307*#REF!</f>
        <v>#REF!</v>
      </c>
      <c r="V307" s="15" t="e">
        <f>G307*#REF!</f>
        <v>#REF!</v>
      </c>
      <c r="W307" s="50" t="e">
        <f>H307*#REF!</f>
        <v>#REF!</v>
      </c>
      <c r="X307" s="15" t="e">
        <f>I307*#REF!</f>
        <v>#REF!</v>
      </c>
      <c r="Y307" s="50" t="e">
        <f>J307*#REF!</f>
        <v>#REF!</v>
      </c>
      <c r="Z307" s="15" t="e">
        <f>K307*#REF!</f>
        <v>#REF!</v>
      </c>
      <c r="AA307" s="50" t="e">
        <f>L307*#REF!</f>
        <v>#REF!</v>
      </c>
    </row>
    <row r="308" spans="1:27" s="21" customFormat="1" ht="13.5" thickBot="1" x14ac:dyDescent="0.25">
      <c r="A308" s="11" t="e">
        <f>#REF!</f>
        <v>#REF!</v>
      </c>
      <c r="B308" s="11" t="e">
        <f>#REF!</f>
        <v>#REF!</v>
      </c>
      <c r="C308" s="11" t="e">
        <f>#REF!</f>
        <v>#REF!</v>
      </c>
      <c r="D308" s="11" t="e">
        <f>#REF!</f>
        <v>#REF!</v>
      </c>
      <c r="E308" s="12" t="e">
        <f t="shared" si="55"/>
        <v>#REF!</v>
      </c>
      <c r="F308" s="49" t="e">
        <f t="shared" si="56"/>
        <v>#REF!</v>
      </c>
      <c r="G308" s="12" t="e">
        <f t="shared" si="49"/>
        <v>#REF!</v>
      </c>
      <c r="H308" s="49" t="e">
        <f t="shared" si="50"/>
        <v>#REF!</v>
      </c>
      <c r="I308" s="12" t="e">
        <f t="shared" si="52"/>
        <v>#REF!</v>
      </c>
      <c r="J308" s="49" t="e">
        <f t="shared" si="52"/>
        <v>#REF!</v>
      </c>
      <c r="K308" s="12" t="e">
        <f t="shared" si="53"/>
        <v>#REF!</v>
      </c>
      <c r="L308" s="49" t="e">
        <f t="shared" si="54"/>
        <v>#REF!</v>
      </c>
      <c r="M308" s="12" t="e">
        <f t="shared" si="51"/>
        <v>#REF!</v>
      </c>
      <c r="N308" s="49" t="e">
        <f t="shared" si="57"/>
        <v>#REF!</v>
      </c>
      <c r="P308" s="244"/>
      <c r="Q308" s="51" t="e">
        <f t="shared" si="58"/>
        <v>#REF!</v>
      </c>
      <c r="R308" s="41" t="e">
        <f>B308*#REF!</f>
        <v>#REF!</v>
      </c>
      <c r="S308" s="52" t="e">
        <f>C308*#REF!</f>
        <v>#REF!</v>
      </c>
      <c r="T308" s="15" t="e">
        <f>E308*#REF!</f>
        <v>#REF!</v>
      </c>
      <c r="U308" s="50" t="e">
        <f>F308*#REF!</f>
        <v>#REF!</v>
      </c>
      <c r="V308" s="53" t="e">
        <f>G308*#REF!</f>
        <v>#REF!</v>
      </c>
      <c r="W308" s="54" t="e">
        <f>H308*#REF!</f>
        <v>#REF!</v>
      </c>
      <c r="X308" s="53" t="e">
        <f>I308*#REF!</f>
        <v>#REF!</v>
      </c>
      <c r="Y308" s="54" t="e">
        <f>J308*#REF!</f>
        <v>#REF!</v>
      </c>
      <c r="Z308" s="53" t="e">
        <f>K308*#REF!</f>
        <v>#REF!</v>
      </c>
      <c r="AA308" s="54" t="e">
        <f>L308*#REF!</f>
        <v>#REF!</v>
      </c>
    </row>
    <row r="309" spans="1:27" ht="13.5" thickBot="1" x14ac:dyDescent="0.25">
      <c r="A309" s="11" t="e">
        <f>#REF!</f>
        <v>#REF!</v>
      </c>
      <c r="B309" s="11" t="e">
        <f>#REF!</f>
        <v>#REF!</v>
      </c>
      <c r="C309" s="11" t="e">
        <f>#REF!</f>
        <v>#REF!</v>
      </c>
      <c r="D309" s="11" t="e">
        <f>#REF!</f>
        <v>#REF!</v>
      </c>
      <c r="E309" s="12" t="e">
        <f t="shared" si="55"/>
        <v>#REF!</v>
      </c>
      <c r="F309" s="49" t="e">
        <f t="shared" si="56"/>
        <v>#REF!</v>
      </c>
      <c r="G309" s="12" t="e">
        <f t="shared" si="49"/>
        <v>#REF!</v>
      </c>
      <c r="H309" s="49" t="e">
        <f t="shared" si="50"/>
        <v>#REF!</v>
      </c>
      <c r="I309" s="12" t="e">
        <f t="shared" si="52"/>
        <v>#REF!</v>
      </c>
      <c r="J309" s="49" t="e">
        <f t="shared" si="52"/>
        <v>#REF!</v>
      </c>
      <c r="K309" s="12" t="e">
        <f t="shared" si="53"/>
        <v>#REF!</v>
      </c>
      <c r="L309" s="49" t="e">
        <f t="shared" si="54"/>
        <v>#REF!</v>
      </c>
      <c r="M309" s="12" t="e">
        <f t="shared" si="51"/>
        <v>#REF!</v>
      </c>
      <c r="N309" s="49" t="e">
        <f t="shared" si="57"/>
        <v>#REF!</v>
      </c>
      <c r="P309" s="94"/>
      <c r="Q309" s="14" t="e">
        <f t="shared" si="58"/>
        <v>#REF!</v>
      </c>
      <c r="R309" s="32" t="e">
        <f>B309*#REF!</f>
        <v>#REF!</v>
      </c>
      <c r="S309" s="62" t="e">
        <f>C309*#REF!</f>
        <v>#REF!</v>
      </c>
      <c r="T309" s="15" t="e">
        <f>E309*#REF!</f>
        <v>#REF!</v>
      </c>
      <c r="U309" s="50" t="e">
        <f>F309*#REF!</f>
        <v>#REF!</v>
      </c>
      <c r="V309" s="15" t="e">
        <f>G309*#REF!</f>
        <v>#REF!</v>
      </c>
      <c r="W309" s="50" t="e">
        <f>H309*#REF!</f>
        <v>#REF!</v>
      </c>
      <c r="X309" s="15" t="e">
        <f>I309*#REF!</f>
        <v>#REF!</v>
      </c>
      <c r="Y309" s="50" t="e">
        <f>J309*#REF!</f>
        <v>#REF!</v>
      </c>
      <c r="Z309" s="15" t="e">
        <f>K309*#REF!</f>
        <v>#REF!</v>
      </c>
      <c r="AA309" s="50" t="e">
        <f>L309*#REF!</f>
        <v>#REF!</v>
      </c>
    </row>
    <row r="310" spans="1:27" ht="13.5" thickBot="1" x14ac:dyDescent="0.25">
      <c r="A310" s="11" t="e">
        <f>#REF!</f>
        <v>#REF!</v>
      </c>
      <c r="B310" s="11" t="e">
        <f>#REF!</f>
        <v>#REF!</v>
      </c>
      <c r="C310" s="11" t="e">
        <f>#REF!</f>
        <v>#REF!</v>
      </c>
      <c r="D310" s="11" t="e">
        <f>#REF!</f>
        <v>#REF!</v>
      </c>
      <c r="E310" s="12" t="e">
        <f t="shared" si="55"/>
        <v>#REF!</v>
      </c>
      <c r="F310" s="49" t="e">
        <f t="shared" si="56"/>
        <v>#REF!</v>
      </c>
      <c r="G310" s="12" t="e">
        <f t="shared" si="49"/>
        <v>#REF!</v>
      </c>
      <c r="H310" s="49" t="e">
        <f t="shared" si="50"/>
        <v>#REF!</v>
      </c>
      <c r="I310" s="12" t="e">
        <f t="shared" si="52"/>
        <v>#REF!</v>
      </c>
      <c r="J310" s="49" t="e">
        <f t="shared" si="52"/>
        <v>#REF!</v>
      </c>
      <c r="K310" s="12" t="e">
        <f t="shared" si="53"/>
        <v>#REF!</v>
      </c>
      <c r="L310" s="49" t="e">
        <f t="shared" si="54"/>
        <v>#REF!</v>
      </c>
      <c r="M310" s="12" t="e">
        <f t="shared" si="51"/>
        <v>#REF!</v>
      </c>
      <c r="N310" s="49" t="e">
        <f t="shared" si="57"/>
        <v>#REF!</v>
      </c>
      <c r="P310" s="247"/>
      <c r="Q310" s="63" t="e">
        <f t="shared" si="58"/>
        <v>#REF!</v>
      </c>
      <c r="R310" s="33" t="e">
        <f>B310*#REF!</f>
        <v>#REF!</v>
      </c>
      <c r="S310" s="64" t="e">
        <f>C310*#REF!</f>
        <v>#REF!</v>
      </c>
      <c r="T310" s="15" t="e">
        <f>E310*#REF!</f>
        <v>#REF!</v>
      </c>
      <c r="U310" s="50" t="e">
        <f>F310*#REF!</f>
        <v>#REF!</v>
      </c>
      <c r="V310" s="65" t="e">
        <f>G310*#REF!</f>
        <v>#REF!</v>
      </c>
      <c r="W310" s="66" t="e">
        <f>H310*#REF!</f>
        <v>#REF!</v>
      </c>
      <c r="X310" s="65" t="e">
        <f>I310*#REF!</f>
        <v>#REF!</v>
      </c>
      <c r="Y310" s="66" t="e">
        <f>J310*#REF!</f>
        <v>#REF!</v>
      </c>
      <c r="Z310" s="65" t="e">
        <f>K310*#REF!</f>
        <v>#REF!</v>
      </c>
      <c r="AA310" s="66" t="e">
        <f>L310*#REF!</f>
        <v>#REF!</v>
      </c>
    </row>
    <row r="311" spans="1:27" ht="13.5" thickBot="1" x14ac:dyDescent="0.25">
      <c r="A311" s="11" t="e">
        <f>#REF!</f>
        <v>#REF!</v>
      </c>
      <c r="B311" s="11" t="e">
        <f>#REF!</f>
        <v>#REF!</v>
      </c>
      <c r="C311" s="11" t="e">
        <f>#REF!</f>
        <v>#REF!</v>
      </c>
      <c r="D311" s="11" t="e">
        <f>#REF!</f>
        <v>#REF!</v>
      </c>
      <c r="E311" s="12" t="e">
        <f t="shared" si="55"/>
        <v>#REF!</v>
      </c>
      <c r="F311" s="49" t="e">
        <f t="shared" si="56"/>
        <v>#REF!</v>
      </c>
      <c r="G311" s="12" t="e">
        <f t="shared" si="49"/>
        <v>#REF!</v>
      </c>
      <c r="H311" s="49" t="e">
        <f t="shared" si="50"/>
        <v>#REF!</v>
      </c>
      <c r="I311" s="12" t="e">
        <f t="shared" si="52"/>
        <v>#REF!</v>
      </c>
      <c r="J311" s="49" t="e">
        <f t="shared" si="52"/>
        <v>#REF!</v>
      </c>
      <c r="K311" s="12" t="e">
        <f t="shared" si="53"/>
        <v>#REF!</v>
      </c>
      <c r="L311" s="49" t="e">
        <f t="shared" si="54"/>
        <v>#REF!</v>
      </c>
      <c r="M311" s="12" t="e">
        <f t="shared" si="51"/>
        <v>#REF!</v>
      </c>
      <c r="N311" s="49" t="e">
        <f t="shared" si="57"/>
        <v>#REF!</v>
      </c>
      <c r="P311" s="94"/>
      <c r="Q311" s="14" t="e">
        <f t="shared" si="58"/>
        <v>#REF!</v>
      </c>
      <c r="R311" s="32" t="e">
        <f>B311*#REF!</f>
        <v>#REF!</v>
      </c>
      <c r="S311" s="62" t="e">
        <f>C311*#REF!</f>
        <v>#REF!</v>
      </c>
      <c r="T311" s="15" t="e">
        <f>E311*#REF!</f>
        <v>#REF!</v>
      </c>
      <c r="U311" s="50" t="e">
        <f>F311*#REF!</f>
        <v>#REF!</v>
      </c>
      <c r="V311" s="15" t="e">
        <f>G311*#REF!</f>
        <v>#REF!</v>
      </c>
      <c r="W311" s="50" t="e">
        <f>H311*#REF!</f>
        <v>#REF!</v>
      </c>
      <c r="X311" s="15" t="e">
        <f>I311*#REF!</f>
        <v>#REF!</v>
      </c>
      <c r="Y311" s="50" t="e">
        <f>J311*#REF!</f>
        <v>#REF!</v>
      </c>
      <c r="Z311" s="15" t="e">
        <f>K311*#REF!</f>
        <v>#REF!</v>
      </c>
      <c r="AA311" s="50" t="e">
        <f>L311*#REF!</f>
        <v>#REF!</v>
      </c>
    </row>
    <row r="312" spans="1:27" s="21" customFormat="1" ht="13.5" thickBot="1" x14ac:dyDescent="0.25">
      <c r="A312" s="11" t="e">
        <f>#REF!</f>
        <v>#REF!</v>
      </c>
      <c r="B312" s="11" t="e">
        <f>#REF!</f>
        <v>#REF!</v>
      </c>
      <c r="C312" s="11" t="e">
        <f>#REF!</f>
        <v>#REF!</v>
      </c>
      <c r="D312" s="11" t="e">
        <f>#REF!</f>
        <v>#REF!</v>
      </c>
      <c r="E312" s="12" t="e">
        <f t="shared" si="55"/>
        <v>#REF!</v>
      </c>
      <c r="F312" s="49" t="e">
        <f t="shared" si="56"/>
        <v>#REF!</v>
      </c>
      <c r="G312" s="12" t="e">
        <f t="shared" si="49"/>
        <v>#REF!</v>
      </c>
      <c r="H312" s="49" t="e">
        <f t="shared" si="50"/>
        <v>#REF!</v>
      </c>
      <c r="I312" s="12" t="e">
        <f t="shared" si="52"/>
        <v>#REF!</v>
      </c>
      <c r="J312" s="49" t="e">
        <f t="shared" si="52"/>
        <v>#REF!</v>
      </c>
      <c r="K312" s="12" t="e">
        <f t="shared" si="53"/>
        <v>#REF!</v>
      </c>
      <c r="L312" s="49" t="e">
        <f t="shared" si="54"/>
        <v>#REF!</v>
      </c>
      <c r="M312" s="12" t="e">
        <f t="shared" si="51"/>
        <v>#REF!</v>
      </c>
      <c r="N312" s="49" t="e">
        <f t="shared" si="57"/>
        <v>#REF!</v>
      </c>
      <c r="P312" s="244"/>
      <c r="Q312" s="14" t="e">
        <f t="shared" si="58"/>
        <v>#REF!</v>
      </c>
      <c r="R312" s="25" t="e">
        <f>B312*#REF!</f>
        <v>#REF!</v>
      </c>
      <c r="S312" s="16" t="e">
        <f>C312*#REF!</f>
        <v>#REF!</v>
      </c>
      <c r="T312" s="15" t="e">
        <f>E312*#REF!</f>
        <v>#REF!</v>
      </c>
      <c r="U312" s="50" t="e">
        <f>F312*#REF!</f>
        <v>#REF!</v>
      </c>
      <c r="V312" s="15" t="e">
        <f>G312*#REF!</f>
        <v>#REF!</v>
      </c>
      <c r="W312" s="50" t="e">
        <f>H312*#REF!</f>
        <v>#REF!</v>
      </c>
      <c r="X312" s="15" t="e">
        <f>I312*#REF!</f>
        <v>#REF!</v>
      </c>
      <c r="Y312" s="50" t="e">
        <f>J312*#REF!</f>
        <v>#REF!</v>
      </c>
      <c r="Z312" s="15" t="e">
        <f>K312*#REF!</f>
        <v>#REF!</v>
      </c>
      <c r="AA312" s="50" t="e">
        <f>L312*#REF!</f>
        <v>#REF!</v>
      </c>
    </row>
    <row r="313" spans="1:27" ht="13.5" thickBot="1" x14ac:dyDescent="0.25">
      <c r="A313" s="11" t="e">
        <f>#REF!</f>
        <v>#REF!</v>
      </c>
      <c r="B313" s="11" t="e">
        <f>#REF!</f>
        <v>#REF!</v>
      </c>
      <c r="C313" s="11" t="e">
        <f>#REF!</f>
        <v>#REF!</v>
      </c>
      <c r="D313" s="11" t="e">
        <f>#REF!</f>
        <v>#REF!</v>
      </c>
      <c r="E313" s="12" t="e">
        <f t="shared" si="55"/>
        <v>#REF!</v>
      </c>
      <c r="F313" s="49" t="e">
        <f t="shared" si="56"/>
        <v>#REF!</v>
      </c>
      <c r="G313" s="12" t="e">
        <f t="shared" si="49"/>
        <v>#REF!</v>
      </c>
      <c r="H313" s="49" t="e">
        <f t="shared" si="50"/>
        <v>#REF!</v>
      </c>
      <c r="I313" s="12" t="e">
        <f t="shared" si="52"/>
        <v>#REF!</v>
      </c>
      <c r="J313" s="49" t="e">
        <f t="shared" si="52"/>
        <v>#REF!</v>
      </c>
      <c r="K313" s="12" t="e">
        <f t="shared" si="53"/>
        <v>#REF!</v>
      </c>
      <c r="L313" s="49" t="e">
        <f t="shared" si="54"/>
        <v>#REF!</v>
      </c>
      <c r="M313" s="12" t="e">
        <f t="shared" si="51"/>
        <v>#REF!</v>
      </c>
      <c r="N313" s="49" t="e">
        <f t="shared" si="57"/>
        <v>#REF!</v>
      </c>
      <c r="Q313" s="14" t="e">
        <f t="shared" si="58"/>
        <v>#REF!</v>
      </c>
      <c r="R313" s="25" t="e">
        <f>B313*#REF!</f>
        <v>#REF!</v>
      </c>
      <c r="S313" s="16" t="e">
        <f>C313*#REF!</f>
        <v>#REF!</v>
      </c>
      <c r="T313" s="15" t="e">
        <f>E313*#REF!</f>
        <v>#REF!</v>
      </c>
      <c r="U313" s="50" t="e">
        <f>F313*#REF!</f>
        <v>#REF!</v>
      </c>
      <c r="V313" s="15" t="e">
        <f>G313*#REF!</f>
        <v>#REF!</v>
      </c>
      <c r="W313" s="50" t="e">
        <f>H313*#REF!</f>
        <v>#REF!</v>
      </c>
      <c r="X313" s="15" t="e">
        <f>I313*#REF!</f>
        <v>#REF!</v>
      </c>
      <c r="Y313" s="50" t="e">
        <f>J313*#REF!</f>
        <v>#REF!</v>
      </c>
      <c r="Z313" s="15" t="e">
        <f>K313*#REF!</f>
        <v>#REF!</v>
      </c>
      <c r="AA313" s="50" t="e">
        <f>L313*#REF!</f>
        <v>#REF!</v>
      </c>
    </row>
    <row r="314" spans="1:27" ht="13.5" thickBot="1" x14ac:dyDescent="0.25">
      <c r="A314" s="11" t="e">
        <f>#REF!</f>
        <v>#REF!</v>
      </c>
      <c r="B314" s="11" t="e">
        <f>#REF!</f>
        <v>#REF!</v>
      </c>
      <c r="C314" s="11" t="e">
        <f>#REF!</f>
        <v>#REF!</v>
      </c>
      <c r="D314" s="11" t="e">
        <f>#REF!</f>
        <v>#REF!</v>
      </c>
      <c r="E314" s="12" t="e">
        <f t="shared" si="55"/>
        <v>#REF!</v>
      </c>
      <c r="F314" s="49" t="e">
        <f t="shared" si="56"/>
        <v>#REF!</v>
      </c>
      <c r="G314" s="12" t="e">
        <f t="shared" si="49"/>
        <v>#REF!</v>
      </c>
      <c r="H314" s="49" t="e">
        <f t="shared" si="50"/>
        <v>#REF!</v>
      </c>
      <c r="I314" s="12" t="e">
        <f t="shared" si="52"/>
        <v>#REF!</v>
      </c>
      <c r="J314" s="49" t="e">
        <f t="shared" si="52"/>
        <v>#REF!</v>
      </c>
      <c r="K314" s="12" t="e">
        <f t="shared" si="53"/>
        <v>#REF!</v>
      </c>
      <c r="L314" s="49" t="e">
        <f t="shared" si="54"/>
        <v>#REF!</v>
      </c>
      <c r="M314" s="12" t="e">
        <f t="shared" si="51"/>
        <v>#REF!</v>
      </c>
      <c r="N314" s="49" t="e">
        <f t="shared" si="57"/>
        <v>#REF!</v>
      </c>
      <c r="Q314" s="14" t="e">
        <f t="shared" si="58"/>
        <v>#REF!</v>
      </c>
      <c r="R314" s="25" t="e">
        <f>B314*#REF!</f>
        <v>#REF!</v>
      </c>
      <c r="S314" s="16" t="e">
        <f>C314*#REF!</f>
        <v>#REF!</v>
      </c>
      <c r="T314" s="15" t="e">
        <f>E314*#REF!</f>
        <v>#REF!</v>
      </c>
      <c r="U314" s="50" t="e">
        <f>F314*#REF!</f>
        <v>#REF!</v>
      </c>
      <c r="V314" s="15" t="e">
        <f>G314*#REF!</f>
        <v>#REF!</v>
      </c>
      <c r="W314" s="50" t="e">
        <f>H314*#REF!</f>
        <v>#REF!</v>
      </c>
      <c r="X314" s="15" t="e">
        <f>I314*#REF!</f>
        <v>#REF!</v>
      </c>
      <c r="Y314" s="50" t="e">
        <f>J314*#REF!</f>
        <v>#REF!</v>
      </c>
      <c r="Z314" s="15" t="e">
        <f>K314*#REF!</f>
        <v>#REF!</v>
      </c>
      <c r="AA314" s="50" t="e">
        <f>L314*#REF!</f>
        <v>#REF!</v>
      </c>
    </row>
    <row r="315" spans="1:27" ht="13.5" thickBot="1" x14ac:dyDescent="0.25">
      <c r="A315" s="11" t="e">
        <f>#REF!</f>
        <v>#REF!</v>
      </c>
      <c r="B315" s="11" t="e">
        <f>#REF!</f>
        <v>#REF!</v>
      </c>
      <c r="C315" s="11" t="e">
        <f>#REF!</f>
        <v>#REF!</v>
      </c>
      <c r="D315" s="11" t="e">
        <f>#REF!</f>
        <v>#REF!</v>
      </c>
      <c r="E315" s="12" t="e">
        <f t="shared" si="55"/>
        <v>#REF!</v>
      </c>
      <c r="F315" s="49" t="e">
        <f t="shared" si="56"/>
        <v>#REF!</v>
      </c>
      <c r="G315" s="12" t="e">
        <f t="shared" si="49"/>
        <v>#REF!</v>
      </c>
      <c r="H315" s="49" t="e">
        <f t="shared" si="50"/>
        <v>#REF!</v>
      </c>
      <c r="I315" s="12" t="e">
        <f t="shared" si="52"/>
        <v>#REF!</v>
      </c>
      <c r="J315" s="49" t="e">
        <f t="shared" si="52"/>
        <v>#REF!</v>
      </c>
      <c r="K315" s="12" t="e">
        <f t="shared" si="53"/>
        <v>#REF!</v>
      </c>
      <c r="L315" s="49" t="e">
        <f t="shared" si="54"/>
        <v>#REF!</v>
      </c>
      <c r="M315" s="12" t="e">
        <f t="shared" si="51"/>
        <v>#REF!</v>
      </c>
      <c r="N315" s="49" t="e">
        <f t="shared" si="57"/>
        <v>#REF!</v>
      </c>
      <c r="Q315" s="14" t="e">
        <f t="shared" si="58"/>
        <v>#REF!</v>
      </c>
      <c r="R315" s="33" t="e">
        <f>B315*#REF!</f>
        <v>#REF!</v>
      </c>
      <c r="S315" s="16" t="e">
        <f>C315*#REF!</f>
        <v>#REF!</v>
      </c>
      <c r="T315" s="15" t="e">
        <f>E315*#REF!</f>
        <v>#REF!</v>
      </c>
      <c r="U315" s="50" t="e">
        <f>F315*#REF!</f>
        <v>#REF!</v>
      </c>
      <c r="V315" s="15" t="e">
        <f>G315*#REF!</f>
        <v>#REF!</v>
      </c>
      <c r="W315" s="50" t="e">
        <f>H315*#REF!</f>
        <v>#REF!</v>
      </c>
      <c r="X315" s="15" t="e">
        <f>I315*#REF!</f>
        <v>#REF!</v>
      </c>
      <c r="Y315" s="50" t="e">
        <f>J315*#REF!</f>
        <v>#REF!</v>
      </c>
      <c r="Z315" s="15" t="e">
        <f>K315*#REF!</f>
        <v>#REF!</v>
      </c>
      <c r="AA315" s="50" t="e">
        <f>L315*#REF!</f>
        <v>#REF!</v>
      </c>
    </row>
    <row r="316" spans="1:27" ht="13.5" thickBot="1" x14ac:dyDescent="0.25">
      <c r="A316" s="11" t="e">
        <f>#REF!</f>
        <v>#REF!</v>
      </c>
      <c r="B316" s="11" t="e">
        <f>#REF!</f>
        <v>#REF!</v>
      </c>
      <c r="C316" s="11" t="e">
        <f>#REF!</f>
        <v>#REF!</v>
      </c>
      <c r="D316" s="11" t="e">
        <f>#REF!</f>
        <v>#REF!</v>
      </c>
      <c r="E316" s="12" t="e">
        <f t="shared" si="55"/>
        <v>#REF!</v>
      </c>
      <c r="F316" s="49" t="e">
        <f t="shared" si="56"/>
        <v>#REF!</v>
      </c>
      <c r="G316" s="12" t="e">
        <f t="shared" ref="G316:G379" si="59">B316+(D316*$H$1)</f>
        <v>#REF!</v>
      </c>
      <c r="H316" s="49" t="e">
        <f t="shared" ref="H316:H379" si="60">C316+($D316*$H$1)</f>
        <v>#REF!</v>
      </c>
      <c r="I316" s="12" t="e">
        <f t="shared" si="52"/>
        <v>#REF!</v>
      </c>
      <c r="J316" s="49" t="e">
        <f t="shared" si="52"/>
        <v>#REF!</v>
      </c>
      <c r="K316" s="12" t="e">
        <f t="shared" si="53"/>
        <v>#REF!</v>
      </c>
      <c r="L316" s="49" t="e">
        <f t="shared" si="54"/>
        <v>#REF!</v>
      </c>
      <c r="M316" s="12" t="e">
        <f t="shared" ref="M316:M379" si="61">$B316+($D316*$N$1)</f>
        <v>#REF!</v>
      </c>
      <c r="N316" s="49" t="e">
        <f t="shared" si="57"/>
        <v>#REF!</v>
      </c>
      <c r="Q316" s="14" t="e">
        <f t="shared" si="58"/>
        <v>#REF!</v>
      </c>
      <c r="R316" s="32" t="e">
        <f>B316*#REF!</f>
        <v>#REF!</v>
      </c>
      <c r="S316" s="16" t="e">
        <f>C316*#REF!</f>
        <v>#REF!</v>
      </c>
      <c r="T316" s="15" t="e">
        <f>E316*#REF!</f>
        <v>#REF!</v>
      </c>
      <c r="U316" s="50" t="e">
        <f>F316*#REF!</f>
        <v>#REF!</v>
      </c>
      <c r="V316" s="15" t="e">
        <f>G316*#REF!</f>
        <v>#REF!</v>
      </c>
      <c r="W316" s="50" t="e">
        <f>H316*#REF!</f>
        <v>#REF!</v>
      </c>
      <c r="X316" s="15" t="e">
        <f>I316*#REF!</f>
        <v>#REF!</v>
      </c>
      <c r="Y316" s="50" t="e">
        <f>J316*#REF!</f>
        <v>#REF!</v>
      </c>
      <c r="Z316" s="15" t="e">
        <f>K316*#REF!</f>
        <v>#REF!</v>
      </c>
      <c r="AA316" s="50" t="e">
        <f>L316*#REF!</f>
        <v>#REF!</v>
      </c>
    </row>
    <row r="317" spans="1:27" ht="13.5" thickBot="1" x14ac:dyDescent="0.25">
      <c r="A317" s="11" t="e">
        <f>#REF!</f>
        <v>#REF!</v>
      </c>
      <c r="B317" s="11" t="e">
        <f>#REF!</f>
        <v>#REF!</v>
      </c>
      <c r="C317" s="11" t="e">
        <f>#REF!</f>
        <v>#REF!</v>
      </c>
      <c r="D317" s="11" t="e">
        <f>#REF!</f>
        <v>#REF!</v>
      </c>
      <c r="E317" s="12" t="e">
        <f t="shared" si="55"/>
        <v>#REF!</v>
      </c>
      <c r="F317" s="49" t="e">
        <f t="shared" si="56"/>
        <v>#REF!</v>
      </c>
      <c r="G317" s="12" t="e">
        <f t="shared" si="59"/>
        <v>#REF!</v>
      </c>
      <c r="H317" s="49" t="e">
        <f t="shared" si="60"/>
        <v>#REF!</v>
      </c>
      <c r="I317" s="12" t="e">
        <f t="shared" si="52"/>
        <v>#REF!</v>
      </c>
      <c r="J317" s="49" t="e">
        <f t="shared" si="52"/>
        <v>#REF!</v>
      </c>
      <c r="K317" s="12" t="e">
        <f t="shared" si="53"/>
        <v>#REF!</v>
      </c>
      <c r="L317" s="49" t="e">
        <f t="shared" si="54"/>
        <v>#REF!</v>
      </c>
      <c r="M317" s="12" t="e">
        <f t="shared" si="61"/>
        <v>#REF!</v>
      </c>
      <c r="N317" s="49" t="e">
        <f t="shared" si="57"/>
        <v>#REF!</v>
      </c>
      <c r="Q317" s="14" t="e">
        <f t="shared" si="58"/>
        <v>#REF!</v>
      </c>
      <c r="R317" s="28" t="e">
        <f>B317*#REF!</f>
        <v>#REF!</v>
      </c>
      <c r="S317" s="16" t="e">
        <f>C317*#REF!</f>
        <v>#REF!</v>
      </c>
      <c r="T317" s="15" t="e">
        <f>E317*#REF!</f>
        <v>#REF!</v>
      </c>
      <c r="U317" s="50" t="e">
        <f>F317*#REF!</f>
        <v>#REF!</v>
      </c>
      <c r="V317" s="15" t="e">
        <f>G317*#REF!</f>
        <v>#REF!</v>
      </c>
      <c r="W317" s="50" t="e">
        <f>H317*#REF!</f>
        <v>#REF!</v>
      </c>
      <c r="X317" s="15" t="e">
        <f>I317*#REF!</f>
        <v>#REF!</v>
      </c>
      <c r="Y317" s="50" t="e">
        <f>J317*#REF!</f>
        <v>#REF!</v>
      </c>
      <c r="Z317" s="15" t="e">
        <f>K317*#REF!</f>
        <v>#REF!</v>
      </c>
      <c r="AA317" s="50" t="e">
        <f>L317*#REF!</f>
        <v>#REF!</v>
      </c>
    </row>
    <row r="318" spans="1:27" ht="13.5" thickBot="1" x14ac:dyDescent="0.25">
      <c r="A318" s="11" t="e">
        <f>#REF!</f>
        <v>#REF!</v>
      </c>
      <c r="B318" s="11" t="e">
        <f>#REF!</f>
        <v>#REF!</v>
      </c>
      <c r="C318" s="11" t="e">
        <f>#REF!</f>
        <v>#REF!</v>
      </c>
      <c r="D318" s="11" t="e">
        <f>#REF!</f>
        <v>#REF!</v>
      </c>
      <c r="E318" s="12" t="e">
        <f t="shared" si="55"/>
        <v>#REF!</v>
      </c>
      <c r="F318" s="49" t="e">
        <f t="shared" si="56"/>
        <v>#REF!</v>
      </c>
      <c r="G318" s="12" t="e">
        <f t="shared" si="59"/>
        <v>#REF!</v>
      </c>
      <c r="H318" s="49" t="e">
        <f t="shared" si="60"/>
        <v>#REF!</v>
      </c>
      <c r="I318" s="12" t="e">
        <f t="shared" si="52"/>
        <v>#REF!</v>
      </c>
      <c r="J318" s="49" t="e">
        <f t="shared" si="52"/>
        <v>#REF!</v>
      </c>
      <c r="K318" s="12" t="e">
        <f t="shared" si="53"/>
        <v>#REF!</v>
      </c>
      <c r="L318" s="49" t="e">
        <f t="shared" si="54"/>
        <v>#REF!</v>
      </c>
      <c r="M318" s="12" t="e">
        <f t="shared" si="61"/>
        <v>#REF!</v>
      </c>
      <c r="N318" s="49" t="e">
        <f t="shared" si="57"/>
        <v>#REF!</v>
      </c>
      <c r="Q318" s="14" t="e">
        <f t="shared" si="58"/>
        <v>#REF!</v>
      </c>
      <c r="R318" s="25" t="e">
        <f>B318*#REF!</f>
        <v>#REF!</v>
      </c>
      <c r="S318" s="16" t="e">
        <f>C318*#REF!</f>
        <v>#REF!</v>
      </c>
      <c r="T318" s="15" t="e">
        <f>E318*#REF!</f>
        <v>#REF!</v>
      </c>
      <c r="U318" s="50" t="e">
        <f>F318*#REF!</f>
        <v>#REF!</v>
      </c>
      <c r="V318" s="15" t="e">
        <f>G318*#REF!</f>
        <v>#REF!</v>
      </c>
      <c r="W318" s="50" t="e">
        <f>H318*#REF!</f>
        <v>#REF!</v>
      </c>
      <c r="X318" s="15" t="e">
        <f>I318*#REF!</f>
        <v>#REF!</v>
      </c>
      <c r="Y318" s="50" t="e">
        <f>J318*#REF!</f>
        <v>#REF!</v>
      </c>
      <c r="Z318" s="15" t="e">
        <f>K318*#REF!</f>
        <v>#REF!</v>
      </c>
      <c r="AA318" s="50" t="e">
        <f>L318*#REF!</f>
        <v>#REF!</v>
      </c>
    </row>
    <row r="319" spans="1:27" ht="13.5" thickBot="1" x14ac:dyDescent="0.25">
      <c r="A319" s="11" t="e">
        <f>#REF!</f>
        <v>#REF!</v>
      </c>
      <c r="B319" s="11" t="e">
        <f>#REF!</f>
        <v>#REF!</v>
      </c>
      <c r="C319" s="11" t="e">
        <f>#REF!</f>
        <v>#REF!</v>
      </c>
      <c r="D319" s="11" t="e">
        <f>#REF!</f>
        <v>#REF!</v>
      </c>
      <c r="E319" s="12" t="e">
        <f t="shared" si="55"/>
        <v>#REF!</v>
      </c>
      <c r="F319" s="49" t="e">
        <f t="shared" si="56"/>
        <v>#REF!</v>
      </c>
      <c r="G319" s="12" t="e">
        <f t="shared" si="59"/>
        <v>#REF!</v>
      </c>
      <c r="H319" s="49" t="e">
        <f t="shared" si="60"/>
        <v>#REF!</v>
      </c>
      <c r="I319" s="12" t="e">
        <f t="shared" si="52"/>
        <v>#REF!</v>
      </c>
      <c r="J319" s="49" t="e">
        <f t="shared" si="52"/>
        <v>#REF!</v>
      </c>
      <c r="K319" s="12" t="e">
        <f t="shared" si="53"/>
        <v>#REF!</v>
      </c>
      <c r="L319" s="49" t="e">
        <f t="shared" si="54"/>
        <v>#REF!</v>
      </c>
      <c r="M319" s="12" t="e">
        <f t="shared" si="61"/>
        <v>#REF!</v>
      </c>
      <c r="N319" s="49" t="e">
        <f t="shared" si="57"/>
        <v>#REF!</v>
      </c>
      <c r="Q319" s="14" t="e">
        <f t="shared" si="58"/>
        <v>#REF!</v>
      </c>
      <c r="R319" s="25" t="e">
        <f>B319*#REF!</f>
        <v>#REF!</v>
      </c>
      <c r="S319" s="16" t="e">
        <f>C319*#REF!</f>
        <v>#REF!</v>
      </c>
      <c r="T319" s="15" t="e">
        <f>E319*#REF!</f>
        <v>#REF!</v>
      </c>
      <c r="U319" s="50" t="e">
        <f>F319*#REF!</f>
        <v>#REF!</v>
      </c>
      <c r="V319" s="15" t="e">
        <f>G319*#REF!</f>
        <v>#REF!</v>
      </c>
      <c r="W319" s="50" t="e">
        <f>H319*#REF!</f>
        <v>#REF!</v>
      </c>
      <c r="X319" s="15" t="e">
        <f>I319*#REF!</f>
        <v>#REF!</v>
      </c>
      <c r="Y319" s="50" t="e">
        <f>J319*#REF!</f>
        <v>#REF!</v>
      </c>
      <c r="Z319" s="15" t="e">
        <f>K319*#REF!</f>
        <v>#REF!</v>
      </c>
      <c r="AA319" s="50" t="e">
        <f>L319*#REF!</f>
        <v>#REF!</v>
      </c>
    </row>
    <row r="320" spans="1:27" ht="13.5" thickBot="1" x14ac:dyDescent="0.25">
      <c r="A320" s="11" t="e">
        <f>#REF!</f>
        <v>#REF!</v>
      </c>
      <c r="B320" s="11" t="e">
        <f>#REF!</f>
        <v>#REF!</v>
      </c>
      <c r="C320" s="11" t="e">
        <f>#REF!</f>
        <v>#REF!</v>
      </c>
      <c r="D320" s="11" t="e">
        <f>#REF!</f>
        <v>#REF!</v>
      </c>
      <c r="E320" s="12" t="e">
        <f t="shared" si="55"/>
        <v>#REF!</v>
      </c>
      <c r="F320" s="49" t="e">
        <f t="shared" si="56"/>
        <v>#REF!</v>
      </c>
      <c r="G320" s="12" t="e">
        <f t="shared" si="59"/>
        <v>#REF!</v>
      </c>
      <c r="H320" s="49" t="e">
        <f t="shared" si="60"/>
        <v>#REF!</v>
      </c>
      <c r="I320" s="12" t="e">
        <f t="shared" si="52"/>
        <v>#REF!</v>
      </c>
      <c r="J320" s="49" t="e">
        <f t="shared" si="52"/>
        <v>#REF!</v>
      </c>
      <c r="K320" s="12" t="e">
        <f t="shared" si="53"/>
        <v>#REF!</v>
      </c>
      <c r="L320" s="49" t="e">
        <f t="shared" si="54"/>
        <v>#REF!</v>
      </c>
      <c r="M320" s="12" t="e">
        <f t="shared" si="61"/>
        <v>#REF!</v>
      </c>
      <c r="N320" s="49" t="e">
        <f t="shared" si="57"/>
        <v>#REF!</v>
      </c>
      <c r="Q320" s="14" t="e">
        <f t="shared" si="58"/>
        <v>#REF!</v>
      </c>
      <c r="R320" s="25" t="e">
        <f>B320*#REF!</f>
        <v>#REF!</v>
      </c>
      <c r="S320" s="16" t="e">
        <f>C320*#REF!</f>
        <v>#REF!</v>
      </c>
      <c r="T320" s="15" t="e">
        <f>E320*#REF!</f>
        <v>#REF!</v>
      </c>
      <c r="U320" s="50" t="e">
        <f>F320*#REF!</f>
        <v>#REF!</v>
      </c>
      <c r="V320" s="15" t="e">
        <f>G320*#REF!</f>
        <v>#REF!</v>
      </c>
      <c r="W320" s="50" t="e">
        <f>H320*#REF!</f>
        <v>#REF!</v>
      </c>
      <c r="X320" s="15" t="e">
        <f>I320*#REF!</f>
        <v>#REF!</v>
      </c>
      <c r="Y320" s="50" t="e">
        <f>J320*#REF!</f>
        <v>#REF!</v>
      </c>
      <c r="Z320" s="15" t="e">
        <f>K320*#REF!</f>
        <v>#REF!</v>
      </c>
      <c r="AA320" s="50" t="e">
        <f>L320*#REF!</f>
        <v>#REF!</v>
      </c>
    </row>
    <row r="321" spans="1:27" ht="13.5" thickBot="1" x14ac:dyDescent="0.25">
      <c r="A321" s="11" t="e">
        <f>#REF!</f>
        <v>#REF!</v>
      </c>
      <c r="B321" s="11" t="e">
        <f>#REF!</f>
        <v>#REF!</v>
      </c>
      <c r="C321" s="11" t="e">
        <f>#REF!</f>
        <v>#REF!</v>
      </c>
      <c r="D321" s="11" t="e">
        <f>#REF!</f>
        <v>#REF!</v>
      </c>
      <c r="E321" s="12" t="e">
        <f t="shared" si="55"/>
        <v>#REF!</v>
      </c>
      <c r="F321" s="49" t="e">
        <f t="shared" si="56"/>
        <v>#REF!</v>
      </c>
      <c r="G321" s="12" t="e">
        <f t="shared" si="59"/>
        <v>#REF!</v>
      </c>
      <c r="H321" s="49" t="e">
        <f t="shared" si="60"/>
        <v>#REF!</v>
      </c>
      <c r="I321" s="12" t="e">
        <f t="shared" si="52"/>
        <v>#REF!</v>
      </c>
      <c r="J321" s="49" t="e">
        <f t="shared" si="52"/>
        <v>#REF!</v>
      </c>
      <c r="K321" s="12" t="e">
        <f t="shared" si="53"/>
        <v>#REF!</v>
      </c>
      <c r="L321" s="49" t="e">
        <f t="shared" si="54"/>
        <v>#REF!</v>
      </c>
      <c r="M321" s="12" t="e">
        <f t="shared" si="61"/>
        <v>#REF!</v>
      </c>
      <c r="N321" s="49" t="e">
        <f t="shared" si="57"/>
        <v>#REF!</v>
      </c>
      <c r="Q321" s="14" t="e">
        <f t="shared" si="58"/>
        <v>#REF!</v>
      </c>
      <c r="R321" s="41" t="e">
        <f>B321*#REF!</f>
        <v>#REF!</v>
      </c>
      <c r="S321" s="16" t="e">
        <f>C321*#REF!</f>
        <v>#REF!</v>
      </c>
      <c r="T321" s="15" t="e">
        <f>E321*#REF!</f>
        <v>#REF!</v>
      </c>
      <c r="U321" s="50" t="e">
        <f>F321*#REF!</f>
        <v>#REF!</v>
      </c>
      <c r="V321" s="15" t="e">
        <f>G321*#REF!</f>
        <v>#REF!</v>
      </c>
      <c r="W321" s="50" t="e">
        <f>H321*#REF!</f>
        <v>#REF!</v>
      </c>
      <c r="X321" s="15" t="e">
        <f>I321*#REF!</f>
        <v>#REF!</v>
      </c>
      <c r="Y321" s="50" t="e">
        <f>J321*#REF!</f>
        <v>#REF!</v>
      </c>
      <c r="Z321" s="15" t="e">
        <f>K321*#REF!</f>
        <v>#REF!</v>
      </c>
      <c r="AA321" s="50" t="e">
        <f>L321*#REF!</f>
        <v>#REF!</v>
      </c>
    </row>
    <row r="322" spans="1:27" ht="13.5" thickBot="1" x14ac:dyDescent="0.25">
      <c r="A322" s="11" t="e">
        <f>#REF!</f>
        <v>#REF!</v>
      </c>
      <c r="B322" s="11" t="e">
        <f>#REF!</f>
        <v>#REF!</v>
      </c>
      <c r="C322" s="11" t="e">
        <f>#REF!</f>
        <v>#REF!</v>
      </c>
      <c r="D322" s="11" t="e">
        <f>#REF!</f>
        <v>#REF!</v>
      </c>
      <c r="E322" s="12" t="e">
        <f t="shared" si="55"/>
        <v>#REF!</v>
      </c>
      <c r="F322" s="49" t="e">
        <f t="shared" si="56"/>
        <v>#REF!</v>
      </c>
      <c r="G322" s="12" t="e">
        <f t="shared" si="59"/>
        <v>#REF!</v>
      </c>
      <c r="H322" s="49" t="e">
        <f t="shared" si="60"/>
        <v>#REF!</v>
      </c>
      <c r="I322" s="12" t="e">
        <f t="shared" si="52"/>
        <v>#REF!</v>
      </c>
      <c r="J322" s="49" t="e">
        <f t="shared" si="52"/>
        <v>#REF!</v>
      </c>
      <c r="K322" s="12" t="e">
        <f t="shared" si="53"/>
        <v>#REF!</v>
      </c>
      <c r="L322" s="49" t="e">
        <f t="shared" si="54"/>
        <v>#REF!</v>
      </c>
      <c r="M322" s="12" t="e">
        <f t="shared" si="61"/>
        <v>#REF!</v>
      </c>
      <c r="N322" s="49" t="e">
        <f t="shared" si="57"/>
        <v>#REF!</v>
      </c>
      <c r="P322" s="247"/>
      <c r="Q322" s="63" t="e">
        <f t="shared" si="58"/>
        <v>#REF!</v>
      </c>
      <c r="R322" s="39" t="e">
        <f>B322*#REF!</f>
        <v>#REF!</v>
      </c>
      <c r="S322" s="64" t="e">
        <f>C322*#REF!</f>
        <v>#REF!</v>
      </c>
      <c r="T322" s="15" t="e">
        <f>E322*#REF!</f>
        <v>#REF!</v>
      </c>
      <c r="U322" s="50" t="e">
        <f>F322*#REF!</f>
        <v>#REF!</v>
      </c>
      <c r="V322" s="65" t="e">
        <f>G322*#REF!</f>
        <v>#REF!</v>
      </c>
      <c r="W322" s="66" t="e">
        <f>H322*#REF!</f>
        <v>#REF!</v>
      </c>
      <c r="X322" s="65" t="e">
        <f>I322*#REF!</f>
        <v>#REF!</v>
      </c>
      <c r="Y322" s="66" t="e">
        <f>J322*#REF!</f>
        <v>#REF!</v>
      </c>
      <c r="Z322" s="65" t="e">
        <f>K322*#REF!</f>
        <v>#REF!</v>
      </c>
      <c r="AA322" s="66" t="e">
        <f>L322*#REF!</f>
        <v>#REF!</v>
      </c>
    </row>
    <row r="323" spans="1:27" s="21" customFormat="1" ht="13.5" thickBot="1" x14ac:dyDescent="0.25">
      <c r="A323" s="11" t="e">
        <f>#REF!</f>
        <v>#REF!</v>
      </c>
      <c r="B323" s="11" t="e">
        <f>#REF!</f>
        <v>#REF!</v>
      </c>
      <c r="C323" s="11" t="e">
        <f>#REF!</f>
        <v>#REF!</v>
      </c>
      <c r="D323" s="11" t="e">
        <f>#REF!</f>
        <v>#REF!</v>
      </c>
      <c r="E323" s="12" t="e">
        <f t="shared" si="55"/>
        <v>#REF!</v>
      </c>
      <c r="F323" s="49" t="e">
        <f t="shared" si="56"/>
        <v>#REF!</v>
      </c>
      <c r="G323" s="12" t="e">
        <f t="shared" si="59"/>
        <v>#REF!</v>
      </c>
      <c r="H323" s="49" t="e">
        <f t="shared" si="60"/>
        <v>#REF!</v>
      </c>
      <c r="I323" s="12" t="e">
        <f t="shared" si="52"/>
        <v>#REF!</v>
      </c>
      <c r="J323" s="49" t="e">
        <f t="shared" si="52"/>
        <v>#REF!</v>
      </c>
      <c r="K323" s="12" t="e">
        <f t="shared" si="53"/>
        <v>#REF!</v>
      </c>
      <c r="L323" s="49" t="e">
        <f t="shared" si="54"/>
        <v>#REF!</v>
      </c>
      <c r="M323" s="12" t="e">
        <f t="shared" si="61"/>
        <v>#REF!</v>
      </c>
      <c r="N323" s="49" t="e">
        <f t="shared" si="57"/>
        <v>#REF!</v>
      </c>
      <c r="P323" s="55"/>
      <c r="Q323" s="56" t="e">
        <f t="shared" si="58"/>
        <v>#REF!</v>
      </c>
      <c r="R323" s="57"/>
      <c r="S323" s="58"/>
      <c r="T323" s="15"/>
      <c r="U323" s="50"/>
      <c r="V323" s="59"/>
      <c r="W323" s="59"/>
      <c r="X323" s="59"/>
      <c r="Y323" s="59"/>
      <c r="Z323" s="59"/>
      <c r="AA323" s="59"/>
    </row>
    <row r="324" spans="1:27" ht="13.5" thickBot="1" x14ac:dyDescent="0.25">
      <c r="A324" s="11" t="e">
        <f>#REF!</f>
        <v>#REF!</v>
      </c>
      <c r="B324" s="11" t="e">
        <f>#REF!</f>
        <v>#REF!</v>
      </c>
      <c r="C324" s="11" t="e">
        <f>#REF!</f>
        <v>#REF!</v>
      </c>
      <c r="D324" s="11" t="e">
        <f>#REF!</f>
        <v>#REF!</v>
      </c>
      <c r="E324" s="12" t="e">
        <f t="shared" si="55"/>
        <v>#REF!</v>
      </c>
      <c r="F324" s="49" t="e">
        <f t="shared" si="56"/>
        <v>#REF!</v>
      </c>
      <c r="G324" s="12" t="e">
        <f t="shared" si="59"/>
        <v>#REF!</v>
      </c>
      <c r="H324" s="49" t="e">
        <f t="shared" si="60"/>
        <v>#REF!</v>
      </c>
      <c r="I324" s="12" t="e">
        <f t="shared" ref="I324:J387" si="62">B324+($D324*$J$1)</f>
        <v>#REF!</v>
      </c>
      <c r="J324" s="49" t="e">
        <f t="shared" si="62"/>
        <v>#REF!</v>
      </c>
      <c r="K324" s="12" t="e">
        <f t="shared" ref="K324:K387" si="63">$B324+($D324*$L$1)</f>
        <v>#REF!</v>
      </c>
      <c r="L324" s="49" t="e">
        <f t="shared" ref="L324:L387" si="64">$C324+($D324*$L$1)</f>
        <v>#REF!</v>
      </c>
      <c r="M324" s="12" t="e">
        <f t="shared" si="61"/>
        <v>#REF!</v>
      </c>
      <c r="N324" s="49" t="e">
        <f t="shared" si="57"/>
        <v>#REF!</v>
      </c>
      <c r="Q324" s="60" t="e">
        <f t="shared" si="58"/>
        <v>#REF!</v>
      </c>
      <c r="R324" s="28" t="e">
        <f>B324*#REF!</f>
        <v>#REF!</v>
      </c>
      <c r="S324" s="16" t="e">
        <f>C324*#REF!</f>
        <v>#REF!</v>
      </c>
      <c r="T324" s="15" t="e">
        <f>E324*#REF!</f>
        <v>#REF!</v>
      </c>
      <c r="U324" s="50" t="e">
        <f>F324*#REF!</f>
        <v>#REF!</v>
      </c>
      <c r="V324" s="19" t="e">
        <f>G324*#REF!</f>
        <v>#REF!</v>
      </c>
      <c r="W324" s="61" t="e">
        <f>H324*#REF!</f>
        <v>#REF!</v>
      </c>
      <c r="X324" s="19" t="e">
        <f>I324*#REF!</f>
        <v>#REF!</v>
      </c>
      <c r="Y324" s="61" t="e">
        <f>J324*#REF!</f>
        <v>#REF!</v>
      </c>
      <c r="Z324" s="19" t="e">
        <f>K324*#REF!</f>
        <v>#REF!</v>
      </c>
      <c r="AA324" s="61" t="e">
        <f>L324*#REF!</f>
        <v>#REF!</v>
      </c>
    </row>
    <row r="325" spans="1:27" ht="13.5" thickBot="1" x14ac:dyDescent="0.25">
      <c r="A325" s="11" t="e">
        <f>#REF!</f>
        <v>#REF!</v>
      </c>
      <c r="B325" s="11" t="e">
        <f>#REF!</f>
        <v>#REF!</v>
      </c>
      <c r="C325" s="11" t="e">
        <f>#REF!</f>
        <v>#REF!</v>
      </c>
      <c r="D325" s="11" t="e">
        <f>#REF!</f>
        <v>#REF!</v>
      </c>
      <c r="E325" s="12" t="e">
        <f t="shared" si="55"/>
        <v>#REF!</v>
      </c>
      <c r="F325" s="49" t="e">
        <f t="shared" si="56"/>
        <v>#REF!</v>
      </c>
      <c r="G325" s="12" t="e">
        <f t="shared" si="59"/>
        <v>#REF!</v>
      </c>
      <c r="H325" s="49" t="e">
        <f t="shared" si="60"/>
        <v>#REF!</v>
      </c>
      <c r="I325" s="12" t="e">
        <f t="shared" si="62"/>
        <v>#REF!</v>
      </c>
      <c r="J325" s="49" t="e">
        <f t="shared" si="62"/>
        <v>#REF!</v>
      </c>
      <c r="K325" s="12" t="e">
        <f t="shared" si="63"/>
        <v>#REF!</v>
      </c>
      <c r="L325" s="49" t="e">
        <f t="shared" si="64"/>
        <v>#REF!</v>
      </c>
      <c r="M325" s="12" t="e">
        <f t="shared" si="61"/>
        <v>#REF!</v>
      </c>
      <c r="N325" s="49" t="e">
        <f t="shared" si="57"/>
        <v>#REF!</v>
      </c>
      <c r="Q325" s="14" t="e">
        <f t="shared" si="58"/>
        <v>#REF!</v>
      </c>
      <c r="R325" s="25" t="e">
        <f>B325*#REF!</f>
        <v>#REF!</v>
      </c>
      <c r="S325" s="16" t="e">
        <f>C325*#REF!</f>
        <v>#REF!</v>
      </c>
      <c r="T325" s="15" t="e">
        <f>E325*#REF!</f>
        <v>#REF!</v>
      </c>
      <c r="U325" s="50" t="e">
        <f>F325*#REF!</f>
        <v>#REF!</v>
      </c>
      <c r="V325" s="15" t="e">
        <f>G325*#REF!</f>
        <v>#REF!</v>
      </c>
      <c r="W325" s="50" t="e">
        <f>H325*#REF!</f>
        <v>#REF!</v>
      </c>
      <c r="X325" s="15" t="e">
        <f>I325*#REF!</f>
        <v>#REF!</v>
      </c>
      <c r="Y325" s="50" t="e">
        <f>J325*#REF!</f>
        <v>#REF!</v>
      </c>
      <c r="Z325" s="15" t="e">
        <f>K325*#REF!</f>
        <v>#REF!</v>
      </c>
      <c r="AA325" s="50" t="e">
        <f>L325*#REF!</f>
        <v>#REF!</v>
      </c>
    </row>
    <row r="326" spans="1:27" ht="13.5" thickBot="1" x14ac:dyDescent="0.25">
      <c r="A326" s="11" t="e">
        <f>#REF!</f>
        <v>#REF!</v>
      </c>
      <c r="B326" s="11" t="e">
        <f>#REF!</f>
        <v>#REF!</v>
      </c>
      <c r="C326" s="11" t="e">
        <f>#REF!</f>
        <v>#REF!</v>
      </c>
      <c r="D326" s="11" t="e">
        <f>#REF!</f>
        <v>#REF!</v>
      </c>
      <c r="E326" s="12" t="e">
        <f t="shared" si="55"/>
        <v>#REF!</v>
      </c>
      <c r="F326" s="49" t="e">
        <f t="shared" si="56"/>
        <v>#REF!</v>
      </c>
      <c r="G326" s="12" t="e">
        <f t="shared" si="59"/>
        <v>#REF!</v>
      </c>
      <c r="H326" s="49" t="e">
        <f t="shared" si="60"/>
        <v>#REF!</v>
      </c>
      <c r="I326" s="12" t="e">
        <f t="shared" si="62"/>
        <v>#REF!</v>
      </c>
      <c r="J326" s="49" t="e">
        <f t="shared" si="62"/>
        <v>#REF!</v>
      </c>
      <c r="K326" s="12" t="e">
        <f t="shared" si="63"/>
        <v>#REF!</v>
      </c>
      <c r="L326" s="49" t="e">
        <f t="shared" si="64"/>
        <v>#REF!</v>
      </c>
      <c r="M326" s="12" t="e">
        <f t="shared" si="61"/>
        <v>#REF!</v>
      </c>
      <c r="N326" s="49" t="e">
        <f t="shared" si="57"/>
        <v>#REF!</v>
      </c>
      <c r="Q326" s="14" t="e">
        <f t="shared" si="58"/>
        <v>#REF!</v>
      </c>
      <c r="R326" s="25" t="e">
        <f>B326*#REF!</f>
        <v>#REF!</v>
      </c>
      <c r="S326" s="16" t="e">
        <f>C326*#REF!</f>
        <v>#REF!</v>
      </c>
      <c r="T326" s="15" t="e">
        <f>E326*#REF!</f>
        <v>#REF!</v>
      </c>
      <c r="U326" s="50" t="e">
        <f>F326*#REF!</f>
        <v>#REF!</v>
      </c>
      <c r="V326" s="15" t="e">
        <f>G326*#REF!</f>
        <v>#REF!</v>
      </c>
      <c r="W326" s="50" t="e">
        <f>H326*#REF!</f>
        <v>#REF!</v>
      </c>
      <c r="X326" s="15" t="e">
        <f>I326*#REF!</f>
        <v>#REF!</v>
      </c>
      <c r="Y326" s="50" t="e">
        <f>J326*#REF!</f>
        <v>#REF!</v>
      </c>
      <c r="Z326" s="15" t="e">
        <f>K326*#REF!</f>
        <v>#REF!</v>
      </c>
      <c r="AA326" s="50" t="e">
        <f>L326*#REF!</f>
        <v>#REF!</v>
      </c>
    </row>
    <row r="327" spans="1:27" ht="13.5" thickBot="1" x14ac:dyDescent="0.25">
      <c r="A327" s="11" t="e">
        <f>#REF!</f>
        <v>#REF!</v>
      </c>
      <c r="B327" s="11" t="e">
        <f>#REF!</f>
        <v>#REF!</v>
      </c>
      <c r="C327" s="11" t="e">
        <f>#REF!</f>
        <v>#REF!</v>
      </c>
      <c r="D327" s="11" t="e">
        <f>#REF!</f>
        <v>#REF!</v>
      </c>
      <c r="E327" s="12" t="e">
        <f t="shared" ref="E327:E390" si="65">B327+(D327*$F$1)</f>
        <v>#REF!</v>
      </c>
      <c r="F327" s="49" t="e">
        <f t="shared" ref="F327:F390" si="66">C327+($D327*$F$1)</f>
        <v>#REF!</v>
      </c>
      <c r="G327" s="12" t="e">
        <f t="shared" si="59"/>
        <v>#REF!</v>
      </c>
      <c r="H327" s="49" t="e">
        <f t="shared" si="60"/>
        <v>#REF!</v>
      </c>
      <c r="I327" s="12" t="e">
        <f t="shared" si="62"/>
        <v>#REF!</v>
      </c>
      <c r="J327" s="49" t="e">
        <f t="shared" si="62"/>
        <v>#REF!</v>
      </c>
      <c r="K327" s="12" t="e">
        <f t="shared" si="63"/>
        <v>#REF!</v>
      </c>
      <c r="L327" s="49" t="e">
        <f t="shared" si="64"/>
        <v>#REF!</v>
      </c>
      <c r="M327" s="12" t="e">
        <f t="shared" si="61"/>
        <v>#REF!</v>
      </c>
      <c r="N327" s="49" t="e">
        <f t="shared" ref="N327:N390" si="67">$C327+($D327*$N$1)</f>
        <v>#REF!</v>
      </c>
      <c r="Q327" s="14" t="e">
        <f t="shared" ref="Q327:Q390" si="68">A327</f>
        <v>#REF!</v>
      </c>
      <c r="R327" s="41" t="e">
        <f>B327*#REF!</f>
        <v>#REF!</v>
      </c>
      <c r="S327" s="16" t="e">
        <f>C327*#REF!</f>
        <v>#REF!</v>
      </c>
      <c r="T327" s="15" t="e">
        <f>E327*#REF!</f>
        <v>#REF!</v>
      </c>
      <c r="U327" s="50" t="e">
        <f>F327*#REF!</f>
        <v>#REF!</v>
      </c>
      <c r="V327" s="15" t="e">
        <f>G327*#REF!</f>
        <v>#REF!</v>
      </c>
      <c r="W327" s="50" t="e">
        <f>H327*#REF!</f>
        <v>#REF!</v>
      </c>
      <c r="X327" s="15" t="e">
        <f>I327*#REF!</f>
        <v>#REF!</v>
      </c>
      <c r="Y327" s="50" t="e">
        <f>J327*#REF!</f>
        <v>#REF!</v>
      </c>
      <c r="Z327" s="15" t="e">
        <f>K327*#REF!</f>
        <v>#REF!</v>
      </c>
      <c r="AA327" s="50" t="e">
        <f>L327*#REF!</f>
        <v>#REF!</v>
      </c>
    </row>
    <row r="328" spans="1:27" ht="13.5" thickBot="1" x14ac:dyDescent="0.25">
      <c r="A328" s="11" t="e">
        <f>#REF!</f>
        <v>#REF!</v>
      </c>
      <c r="B328" s="11" t="e">
        <f>#REF!</f>
        <v>#REF!</v>
      </c>
      <c r="C328" s="11" t="e">
        <f>#REF!</f>
        <v>#REF!</v>
      </c>
      <c r="D328" s="11" t="e">
        <f>#REF!</f>
        <v>#REF!</v>
      </c>
      <c r="E328" s="12" t="e">
        <f t="shared" si="65"/>
        <v>#REF!</v>
      </c>
      <c r="F328" s="49" t="e">
        <f t="shared" si="66"/>
        <v>#REF!</v>
      </c>
      <c r="G328" s="12" t="e">
        <f t="shared" si="59"/>
        <v>#REF!</v>
      </c>
      <c r="H328" s="49" t="e">
        <f t="shared" si="60"/>
        <v>#REF!</v>
      </c>
      <c r="I328" s="12" t="e">
        <f t="shared" si="62"/>
        <v>#REF!</v>
      </c>
      <c r="J328" s="49" t="e">
        <f t="shared" si="62"/>
        <v>#REF!</v>
      </c>
      <c r="K328" s="12" t="e">
        <f t="shared" si="63"/>
        <v>#REF!</v>
      </c>
      <c r="L328" s="49" t="e">
        <f t="shared" si="64"/>
        <v>#REF!</v>
      </c>
      <c r="M328" s="12" t="e">
        <f t="shared" si="61"/>
        <v>#REF!</v>
      </c>
      <c r="N328" s="49" t="e">
        <f t="shared" si="67"/>
        <v>#REF!</v>
      </c>
      <c r="Q328" s="14" t="e">
        <f t="shared" si="68"/>
        <v>#REF!</v>
      </c>
      <c r="R328" s="32" t="e">
        <f>B328*#REF!</f>
        <v>#REF!</v>
      </c>
      <c r="S328" s="16" t="e">
        <f>C328*#REF!</f>
        <v>#REF!</v>
      </c>
      <c r="T328" s="15" t="e">
        <f>E328*#REF!</f>
        <v>#REF!</v>
      </c>
      <c r="U328" s="50" t="e">
        <f>F328*#REF!</f>
        <v>#REF!</v>
      </c>
      <c r="V328" s="15" t="e">
        <f>G328*#REF!</f>
        <v>#REF!</v>
      </c>
      <c r="W328" s="50" t="e">
        <f>H328*#REF!</f>
        <v>#REF!</v>
      </c>
      <c r="X328" s="15" t="e">
        <f>I328*#REF!</f>
        <v>#REF!</v>
      </c>
      <c r="Y328" s="50" t="e">
        <f>J328*#REF!</f>
        <v>#REF!</v>
      </c>
      <c r="Z328" s="15" t="e">
        <f>K328*#REF!</f>
        <v>#REF!</v>
      </c>
      <c r="AA328" s="50" t="e">
        <f>L328*#REF!</f>
        <v>#REF!</v>
      </c>
    </row>
    <row r="329" spans="1:27" ht="13.5" thickBot="1" x14ac:dyDescent="0.25">
      <c r="A329" s="11" t="e">
        <f>#REF!</f>
        <v>#REF!</v>
      </c>
      <c r="B329" s="11" t="e">
        <f>#REF!</f>
        <v>#REF!</v>
      </c>
      <c r="C329" s="11" t="e">
        <f>#REF!</f>
        <v>#REF!</v>
      </c>
      <c r="D329" s="11" t="e">
        <f>#REF!</f>
        <v>#REF!</v>
      </c>
      <c r="E329" s="12" t="e">
        <f t="shared" si="65"/>
        <v>#REF!</v>
      </c>
      <c r="F329" s="49" t="e">
        <f t="shared" si="66"/>
        <v>#REF!</v>
      </c>
      <c r="G329" s="12" t="e">
        <f t="shared" si="59"/>
        <v>#REF!</v>
      </c>
      <c r="H329" s="49" t="e">
        <f t="shared" si="60"/>
        <v>#REF!</v>
      </c>
      <c r="I329" s="12" t="e">
        <f t="shared" si="62"/>
        <v>#REF!</v>
      </c>
      <c r="J329" s="49" t="e">
        <f t="shared" si="62"/>
        <v>#REF!</v>
      </c>
      <c r="K329" s="12" t="e">
        <f t="shared" si="63"/>
        <v>#REF!</v>
      </c>
      <c r="L329" s="49" t="e">
        <f t="shared" si="64"/>
        <v>#REF!</v>
      </c>
      <c r="M329" s="12" t="e">
        <f t="shared" si="61"/>
        <v>#REF!</v>
      </c>
      <c r="N329" s="49" t="e">
        <f t="shared" si="67"/>
        <v>#REF!</v>
      </c>
      <c r="Q329" s="14" t="e">
        <f t="shared" si="68"/>
        <v>#REF!</v>
      </c>
      <c r="R329" s="31" t="e">
        <f>B329*#REF!</f>
        <v>#REF!</v>
      </c>
      <c r="S329" s="16" t="e">
        <f>C329*#REF!</f>
        <v>#REF!</v>
      </c>
      <c r="T329" s="15" t="e">
        <f>E329*#REF!</f>
        <v>#REF!</v>
      </c>
      <c r="U329" s="50" t="e">
        <f>F329*#REF!</f>
        <v>#REF!</v>
      </c>
      <c r="V329" s="15" t="e">
        <f>G329*#REF!</f>
        <v>#REF!</v>
      </c>
      <c r="W329" s="50" t="e">
        <f>H329*#REF!</f>
        <v>#REF!</v>
      </c>
      <c r="X329" s="15" t="e">
        <f>I329*#REF!</f>
        <v>#REF!</v>
      </c>
      <c r="Y329" s="50" t="e">
        <f>J329*#REF!</f>
        <v>#REF!</v>
      </c>
      <c r="Z329" s="15" t="e">
        <f>K329*#REF!</f>
        <v>#REF!</v>
      </c>
      <c r="AA329" s="50" t="e">
        <f>L329*#REF!</f>
        <v>#REF!</v>
      </c>
    </row>
    <row r="330" spans="1:27" ht="13.5" thickBot="1" x14ac:dyDescent="0.25">
      <c r="A330" s="11" t="e">
        <f>#REF!</f>
        <v>#REF!</v>
      </c>
      <c r="B330" s="11" t="e">
        <f>#REF!</f>
        <v>#REF!</v>
      </c>
      <c r="C330" s="11" t="e">
        <f>#REF!</f>
        <v>#REF!</v>
      </c>
      <c r="D330" s="11" t="e">
        <f>#REF!</f>
        <v>#REF!</v>
      </c>
      <c r="E330" s="12" t="e">
        <f t="shared" si="65"/>
        <v>#REF!</v>
      </c>
      <c r="F330" s="49" t="e">
        <f t="shared" si="66"/>
        <v>#REF!</v>
      </c>
      <c r="G330" s="12" t="e">
        <f t="shared" si="59"/>
        <v>#REF!</v>
      </c>
      <c r="H330" s="49" t="e">
        <f t="shared" si="60"/>
        <v>#REF!</v>
      </c>
      <c r="I330" s="12" t="e">
        <f t="shared" si="62"/>
        <v>#REF!</v>
      </c>
      <c r="J330" s="49" t="e">
        <f t="shared" si="62"/>
        <v>#REF!</v>
      </c>
      <c r="K330" s="12" t="e">
        <f t="shared" si="63"/>
        <v>#REF!</v>
      </c>
      <c r="L330" s="49" t="e">
        <f t="shared" si="64"/>
        <v>#REF!</v>
      </c>
      <c r="M330" s="12" t="e">
        <f t="shared" si="61"/>
        <v>#REF!</v>
      </c>
      <c r="N330" s="49" t="e">
        <f t="shared" si="67"/>
        <v>#REF!</v>
      </c>
      <c r="Q330" s="14" t="e">
        <f t="shared" si="68"/>
        <v>#REF!</v>
      </c>
      <c r="R330" s="28" t="e">
        <f>B330*#REF!</f>
        <v>#REF!</v>
      </c>
      <c r="S330" s="16" t="e">
        <f>C330*#REF!</f>
        <v>#REF!</v>
      </c>
      <c r="T330" s="15" t="e">
        <f>E330*#REF!</f>
        <v>#REF!</v>
      </c>
      <c r="U330" s="50" t="e">
        <f>F330*#REF!</f>
        <v>#REF!</v>
      </c>
      <c r="V330" s="15" t="e">
        <f>G330*#REF!</f>
        <v>#REF!</v>
      </c>
      <c r="W330" s="50" t="e">
        <f>H330*#REF!</f>
        <v>#REF!</v>
      </c>
      <c r="X330" s="15" t="e">
        <f>I330*#REF!</f>
        <v>#REF!</v>
      </c>
      <c r="Y330" s="50" t="e">
        <f>J330*#REF!</f>
        <v>#REF!</v>
      </c>
      <c r="Z330" s="15" t="e">
        <f>K330*#REF!</f>
        <v>#REF!</v>
      </c>
      <c r="AA330" s="50" t="e">
        <f>L330*#REF!</f>
        <v>#REF!</v>
      </c>
    </row>
    <row r="331" spans="1:27" ht="13.5" thickBot="1" x14ac:dyDescent="0.25">
      <c r="A331" s="11" t="e">
        <f>#REF!</f>
        <v>#REF!</v>
      </c>
      <c r="B331" s="11" t="e">
        <f>#REF!</f>
        <v>#REF!</v>
      </c>
      <c r="C331" s="11" t="e">
        <f>#REF!</f>
        <v>#REF!</v>
      </c>
      <c r="D331" s="11" t="e">
        <f>#REF!</f>
        <v>#REF!</v>
      </c>
      <c r="E331" s="12" t="e">
        <f t="shared" si="65"/>
        <v>#REF!</v>
      </c>
      <c r="F331" s="49" t="e">
        <f t="shared" si="66"/>
        <v>#REF!</v>
      </c>
      <c r="G331" s="12" t="e">
        <f t="shared" si="59"/>
        <v>#REF!</v>
      </c>
      <c r="H331" s="49" t="e">
        <f t="shared" si="60"/>
        <v>#REF!</v>
      </c>
      <c r="I331" s="12" t="e">
        <f t="shared" si="62"/>
        <v>#REF!</v>
      </c>
      <c r="J331" s="49" t="e">
        <f t="shared" si="62"/>
        <v>#REF!</v>
      </c>
      <c r="K331" s="12" t="e">
        <f t="shared" si="63"/>
        <v>#REF!</v>
      </c>
      <c r="L331" s="49" t="e">
        <f t="shared" si="64"/>
        <v>#REF!</v>
      </c>
      <c r="M331" s="12" t="e">
        <f t="shared" si="61"/>
        <v>#REF!</v>
      </c>
      <c r="N331" s="49" t="e">
        <f t="shared" si="67"/>
        <v>#REF!</v>
      </c>
      <c r="Q331" s="14" t="e">
        <f t="shared" si="68"/>
        <v>#REF!</v>
      </c>
      <c r="R331" s="41" t="e">
        <f>B331*#REF!</f>
        <v>#REF!</v>
      </c>
      <c r="S331" s="16" t="e">
        <f>C331*#REF!</f>
        <v>#REF!</v>
      </c>
      <c r="T331" s="15" t="e">
        <f>E331*#REF!</f>
        <v>#REF!</v>
      </c>
      <c r="U331" s="50" t="e">
        <f>F331*#REF!</f>
        <v>#REF!</v>
      </c>
      <c r="V331" s="15" t="e">
        <f>G331*#REF!</f>
        <v>#REF!</v>
      </c>
      <c r="W331" s="50" t="e">
        <f>H331*#REF!</f>
        <v>#REF!</v>
      </c>
      <c r="X331" s="15" t="e">
        <f>I331*#REF!</f>
        <v>#REF!</v>
      </c>
      <c r="Y331" s="50" t="e">
        <f>J331*#REF!</f>
        <v>#REF!</v>
      </c>
      <c r="Z331" s="15" t="e">
        <f>K331*#REF!</f>
        <v>#REF!</v>
      </c>
      <c r="AA331" s="50" t="e">
        <f>L331*#REF!</f>
        <v>#REF!</v>
      </c>
    </row>
    <row r="332" spans="1:27" ht="13.5" thickBot="1" x14ac:dyDescent="0.25">
      <c r="A332" s="11" t="e">
        <f>#REF!</f>
        <v>#REF!</v>
      </c>
      <c r="B332" s="11" t="e">
        <f>#REF!</f>
        <v>#REF!</v>
      </c>
      <c r="C332" s="11" t="e">
        <f>#REF!</f>
        <v>#REF!</v>
      </c>
      <c r="D332" s="11" t="e">
        <f>#REF!</f>
        <v>#REF!</v>
      </c>
      <c r="E332" s="12" t="e">
        <f t="shared" si="65"/>
        <v>#REF!</v>
      </c>
      <c r="F332" s="49" t="e">
        <f t="shared" si="66"/>
        <v>#REF!</v>
      </c>
      <c r="G332" s="12" t="e">
        <f t="shared" si="59"/>
        <v>#REF!</v>
      </c>
      <c r="H332" s="49" t="e">
        <f t="shared" si="60"/>
        <v>#REF!</v>
      </c>
      <c r="I332" s="12" t="e">
        <f t="shared" si="62"/>
        <v>#REF!</v>
      </c>
      <c r="J332" s="49" t="e">
        <f t="shared" si="62"/>
        <v>#REF!</v>
      </c>
      <c r="K332" s="12" t="e">
        <f t="shared" si="63"/>
        <v>#REF!</v>
      </c>
      <c r="L332" s="49" t="e">
        <f t="shared" si="64"/>
        <v>#REF!</v>
      </c>
      <c r="M332" s="12" t="e">
        <f t="shared" si="61"/>
        <v>#REF!</v>
      </c>
      <c r="N332" s="49" t="e">
        <f t="shared" si="67"/>
        <v>#REF!</v>
      </c>
      <c r="Q332" s="14" t="e">
        <f t="shared" si="68"/>
        <v>#REF!</v>
      </c>
      <c r="R332" s="41" t="e">
        <f>B332*#REF!</f>
        <v>#REF!</v>
      </c>
      <c r="S332" s="16" t="e">
        <f>C332*#REF!</f>
        <v>#REF!</v>
      </c>
      <c r="T332" s="15" t="e">
        <f>E332*#REF!</f>
        <v>#REF!</v>
      </c>
      <c r="U332" s="50" t="e">
        <f>F332*#REF!</f>
        <v>#REF!</v>
      </c>
      <c r="V332" s="15" t="e">
        <f>G332*#REF!</f>
        <v>#REF!</v>
      </c>
      <c r="W332" s="50" t="e">
        <f>H332*#REF!</f>
        <v>#REF!</v>
      </c>
      <c r="X332" s="15" t="e">
        <f>I332*#REF!</f>
        <v>#REF!</v>
      </c>
      <c r="Y332" s="50" t="e">
        <f>J332*#REF!</f>
        <v>#REF!</v>
      </c>
      <c r="Z332" s="15" t="e">
        <f>K332*#REF!</f>
        <v>#REF!</v>
      </c>
      <c r="AA332" s="50" t="e">
        <f>L332*#REF!</f>
        <v>#REF!</v>
      </c>
    </row>
    <row r="333" spans="1:27" s="21" customFormat="1" ht="13.5" thickBot="1" x14ac:dyDescent="0.25">
      <c r="A333" s="11" t="e">
        <f>#REF!</f>
        <v>#REF!</v>
      </c>
      <c r="B333" s="11" t="e">
        <f>#REF!</f>
        <v>#REF!</v>
      </c>
      <c r="C333" s="11" t="e">
        <f>#REF!</f>
        <v>#REF!</v>
      </c>
      <c r="D333" s="11" t="e">
        <f>#REF!</f>
        <v>#REF!</v>
      </c>
      <c r="E333" s="12" t="e">
        <f t="shared" si="65"/>
        <v>#REF!</v>
      </c>
      <c r="F333" s="49" t="e">
        <f t="shared" si="66"/>
        <v>#REF!</v>
      </c>
      <c r="G333" s="12" t="e">
        <f t="shared" si="59"/>
        <v>#REF!</v>
      </c>
      <c r="H333" s="49" t="e">
        <f t="shared" si="60"/>
        <v>#REF!</v>
      </c>
      <c r="I333" s="12" t="e">
        <f t="shared" si="62"/>
        <v>#REF!</v>
      </c>
      <c r="J333" s="49" t="e">
        <f t="shared" si="62"/>
        <v>#REF!</v>
      </c>
      <c r="K333" s="12" t="e">
        <f t="shared" si="63"/>
        <v>#REF!</v>
      </c>
      <c r="L333" s="49" t="e">
        <f t="shared" si="64"/>
        <v>#REF!</v>
      </c>
      <c r="M333" s="12" t="e">
        <f t="shared" si="61"/>
        <v>#REF!</v>
      </c>
      <c r="N333" s="49" t="e">
        <f t="shared" si="67"/>
        <v>#REF!</v>
      </c>
      <c r="P333" s="244"/>
      <c r="Q333" s="14" t="e">
        <f t="shared" si="68"/>
        <v>#REF!</v>
      </c>
      <c r="R333" s="32" t="e">
        <f>B333*#REF!</f>
        <v>#REF!</v>
      </c>
      <c r="S333" s="16" t="e">
        <f>C333*#REF!</f>
        <v>#REF!</v>
      </c>
      <c r="T333" s="15" t="e">
        <f>E333*#REF!</f>
        <v>#REF!</v>
      </c>
      <c r="U333" s="50" t="e">
        <f>F333*#REF!</f>
        <v>#REF!</v>
      </c>
      <c r="V333" s="15" t="e">
        <f>G333*#REF!</f>
        <v>#REF!</v>
      </c>
      <c r="W333" s="50" t="e">
        <f>H333*#REF!</f>
        <v>#REF!</v>
      </c>
      <c r="X333" s="15" t="e">
        <f>I333*#REF!</f>
        <v>#REF!</v>
      </c>
      <c r="Y333" s="50" t="e">
        <f>J333*#REF!</f>
        <v>#REF!</v>
      </c>
      <c r="Z333" s="15" t="e">
        <f>K333*#REF!</f>
        <v>#REF!</v>
      </c>
      <c r="AA333" s="50" t="e">
        <f>L333*#REF!</f>
        <v>#REF!</v>
      </c>
    </row>
    <row r="334" spans="1:27" ht="13.5" thickBot="1" x14ac:dyDescent="0.25">
      <c r="A334" s="11" t="e">
        <f>#REF!</f>
        <v>#REF!</v>
      </c>
      <c r="B334" s="11" t="e">
        <f>#REF!</f>
        <v>#REF!</v>
      </c>
      <c r="C334" s="11" t="e">
        <f>#REF!</f>
        <v>#REF!</v>
      </c>
      <c r="D334" s="11" t="e">
        <f>#REF!</f>
        <v>#REF!</v>
      </c>
      <c r="E334" s="12" t="e">
        <f t="shared" si="65"/>
        <v>#REF!</v>
      </c>
      <c r="F334" s="49" t="e">
        <f t="shared" si="66"/>
        <v>#REF!</v>
      </c>
      <c r="G334" s="12" t="e">
        <f t="shared" si="59"/>
        <v>#REF!</v>
      </c>
      <c r="H334" s="49" t="e">
        <f t="shared" si="60"/>
        <v>#REF!</v>
      </c>
      <c r="I334" s="12" t="e">
        <f t="shared" si="62"/>
        <v>#REF!</v>
      </c>
      <c r="J334" s="49" t="e">
        <f t="shared" si="62"/>
        <v>#REF!</v>
      </c>
      <c r="K334" s="12" t="e">
        <f t="shared" si="63"/>
        <v>#REF!</v>
      </c>
      <c r="L334" s="49" t="e">
        <f t="shared" si="64"/>
        <v>#REF!</v>
      </c>
      <c r="M334" s="12" t="e">
        <f t="shared" si="61"/>
        <v>#REF!</v>
      </c>
      <c r="N334" s="49" t="e">
        <f t="shared" si="67"/>
        <v>#REF!</v>
      </c>
      <c r="Q334" s="14" t="e">
        <f t="shared" si="68"/>
        <v>#REF!</v>
      </c>
      <c r="R334" s="32" t="e">
        <f>B334*#REF!</f>
        <v>#REF!</v>
      </c>
      <c r="S334" s="16" t="e">
        <f>C334*#REF!</f>
        <v>#REF!</v>
      </c>
      <c r="T334" s="15" t="e">
        <f>E334*#REF!</f>
        <v>#REF!</v>
      </c>
      <c r="U334" s="50" t="e">
        <f>F334*#REF!</f>
        <v>#REF!</v>
      </c>
      <c r="V334" s="15" t="e">
        <f>G334*#REF!</f>
        <v>#REF!</v>
      </c>
      <c r="W334" s="50" t="e">
        <f>H334*#REF!</f>
        <v>#REF!</v>
      </c>
      <c r="X334" s="15" t="e">
        <f>I334*#REF!</f>
        <v>#REF!</v>
      </c>
      <c r="Y334" s="50" t="e">
        <f>J334*#REF!</f>
        <v>#REF!</v>
      </c>
      <c r="Z334" s="15" t="e">
        <f>K334*#REF!</f>
        <v>#REF!</v>
      </c>
      <c r="AA334" s="50" t="e">
        <f>L334*#REF!</f>
        <v>#REF!</v>
      </c>
    </row>
    <row r="335" spans="1:27" ht="13.5" thickBot="1" x14ac:dyDescent="0.25">
      <c r="A335" s="11" t="e">
        <f>#REF!</f>
        <v>#REF!</v>
      </c>
      <c r="B335" s="11" t="e">
        <f>#REF!</f>
        <v>#REF!</v>
      </c>
      <c r="C335" s="11" t="e">
        <f>#REF!</f>
        <v>#REF!</v>
      </c>
      <c r="D335" s="11" t="e">
        <f>#REF!</f>
        <v>#REF!</v>
      </c>
      <c r="E335" s="12" t="e">
        <f t="shared" si="65"/>
        <v>#REF!</v>
      </c>
      <c r="F335" s="49" t="e">
        <f t="shared" si="66"/>
        <v>#REF!</v>
      </c>
      <c r="G335" s="12" t="e">
        <f t="shared" si="59"/>
        <v>#REF!</v>
      </c>
      <c r="H335" s="49" t="e">
        <f t="shared" si="60"/>
        <v>#REF!</v>
      </c>
      <c r="I335" s="12" t="e">
        <f t="shared" si="62"/>
        <v>#REF!</v>
      </c>
      <c r="J335" s="49" t="e">
        <f t="shared" si="62"/>
        <v>#REF!</v>
      </c>
      <c r="K335" s="12" t="e">
        <f t="shared" si="63"/>
        <v>#REF!</v>
      </c>
      <c r="L335" s="49" t="e">
        <f t="shared" si="64"/>
        <v>#REF!</v>
      </c>
      <c r="M335" s="12" t="e">
        <f t="shared" si="61"/>
        <v>#REF!</v>
      </c>
      <c r="N335" s="49" t="e">
        <f t="shared" si="67"/>
        <v>#REF!</v>
      </c>
      <c r="Q335" s="14" t="e">
        <f t="shared" si="68"/>
        <v>#REF!</v>
      </c>
      <c r="R335" s="28" t="e">
        <f>B335*#REF!</f>
        <v>#REF!</v>
      </c>
      <c r="S335" s="16" t="e">
        <f>C335*#REF!</f>
        <v>#REF!</v>
      </c>
      <c r="T335" s="15" t="e">
        <f>E335*#REF!</f>
        <v>#REF!</v>
      </c>
      <c r="U335" s="50" t="e">
        <f>F335*#REF!</f>
        <v>#REF!</v>
      </c>
      <c r="V335" s="15" t="e">
        <f>G335*#REF!</f>
        <v>#REF!</v>
      </c>
      <c r="W335" s="50" t="e">
        <f>H335*#REF!</f>
        <v>#REF!</v>
      </c>
      <c r="X335" s="15" t="e">
        <f>I335*#REF!</f>
        <v>#REF!</v>
      </c>
      <c r="Y335" s="50" t="e">
        <f>J335*#REF!</f>
        <v>#REF!</v>
      </c>
      <c r="Z335" s="15" t="e">
        <f>K335*#REF!</f>
        <v>#REF!</v>
      </c>
      <c r="AA335" s="50" t="e">
        <f>L335*#REF!</f>
        <v>#REF!</v>
      </c>
    </row>
    <row r="336" spans="1:27" ht="13.5" thickBot="1" x14ac:dyDescent="0.25">
      <c r="A336" s="11" t="e">
        <f>#REF!</f>
        <v>#REF!</v>
      </c>
      <c r="B336" s="11" t="e">
        <f>#REF!</f>
        <v>#REF!</v>
      </c>
      <c r="C336" s="11" t="e">
        <f>#REF!</f>
        <v>#REF!</v>
      </c>
      <c r="D336" s="11" t="e">
        <f>#REF!</f>
        <v>#REF!</v>
      </c>
      <c r="E336" s="12" t="e">
        <f t="shared" si="65"/>
        <v>#REF!</v>
      </c>
      <c r="F336" s="49" t="e">
        <f t="shared" si="66"/>
        <v>#REF!</v>
      </c>
      <c r="G336" s="12" t="e">
        <f t="shared" si="59"/>
        <v>#REF!</v>
      </c>
      <c r="H336" s="49" t="e">
        <f t="shared" si="60"/>
        <v>#REF!</v>
      </c>
      <c r="I336" s="12" t="e">
        <f t="shared" si="62"/>
        <v>#REF!</v>
      </c>
      <c r="J336" s="49" t="e">
        <f t="shared" si="62"/>
        <v>#REF!</v>
      </c>
      <c r="K336" s="12" t="e">
        <f t="shared" si="63"/>
        <v>#REF!</v>
      </c>
      <c r="L336" s="49" t="e">
        <f t="shared" si="64"/>
        <v>#REF!</v>
      </c>
      <c r="M336" s="12" t="e">
        <f t="shared" si="61"/>
        <v>#REF!</v>
      </c>
      <c r="N336" s="49" t="e">
        <f t="shared" si="67"/>
        <v>#REF!</v>
      </c>
      <c r="Q336" s="14" t="e">
        <f t="shared" si="68"/>
        <v>#REF!</v>
      </c>
      <c r="R336" s="28" t="e">
        <f>B336*#REF!</f>
        <v>#REF!</v>
      </c>
      <c r="S336" s="16" t="e">
        <f>C336*#REF!</f>
        <v>#REF!</v>
      </c>
      <c r="T336" s="15" t="e">
        <f>E336*#REF!</f>
        <v>#REF!</v>
      </c>
      <c r="U336" s="50" t="e">
        <f>F336*#REF!</f>
        <v>#REF!</v>
      </c>
      <c r="V336" s="15" t="e">
        <f>G336*#REF!</f>
        <v>#REF!</v>
      </c>
      <c r="W336" s="50" t="e">
        <f>H336*#REF!</f>
        <v>#REF!</v>
      </c>
      <c r="X336" s="15" t="e">
        <f>I336*#REF!</f>
        <v>#REF!</v>
      </c>
      <c r="Y336" s="50" t="e">
        <f>J336*#REF!</f>
        <v>#REF!</v>
      </c>
      <c r="Z336" s="15" t="e">
        <f>K336*#REF!</f>
        <v>#REF!</v>
      </c>
      <c r="AA336" s="50" t="e">
        <f>L336*#REF!</f>
        <v>#REF!</v>
      </c>
    </row>
    <row r="337" spans="1:27" ht="13.5" thickBot="1" x14ac:dyDescent="0.25">
      <c r="A337" s="11" t="e">
        <f>#REF!</f>
        <v>#REF!</v>
      </c>
      <c r="B337" s="11" t="e">
        <f>#REF!</f>
        <v>#REF!</v>
      </c>
      <c r="C337" s="11" t="e">
        <f>#REF!</f>
        <v>#REF!</v>
      </c>
      <c r="D337" s="11" t="e">
        <f>#REF!</f>
        <v>#REF!</v>
      </c>
      <c r="E337" s="12" t="e">
        <f t="shared" si="65"/>
        <v>#REF!</v>
      </c>
      <c r="F337" s="49" t="e">
        <f t="shared" si="66"/>
        <v>#REF!</v>
      </c>
      <c r="G337" s="12" t="e">
        <f t="shared" si="59"/>
        <v>#REF!</v>
      </c>
      <c r="H337" s="49" t="e">
        <f t="shared" si="60"/>
        <v>#REF!</v>
      </c>
      <c r="I337" s="12" t="e">
        <f t="shared" si="62"/>
        <v>#REF!</v>
      </c>
      <c r="J337" s="49" t="e">
        <f t="shared" si="62"/>
        <v>#REF!</v>
      </c>
      <c r="K337" s="12" t="e">
        <f t="shared" si="63"/>
        <v>#REF!</v>
      </c>
      <c r="L337" s="49" t="e">
        <f t="shared" si="64"/>
        <v>#REF!</v>
      </c>
      <c r="M337" s="12" t="e">
        <f t="shared" si="61"/>
        <v>#REF!</v>
      </c>
      <c r="N337" s="49" t="e">
        <f t="shared" si="67"/>
        <v>#REF!</v>
      </c>
      <c r="Q337" s="14" t="e">
        <f>A337</f>
        <v>#REF!</v>
      </c>
      <c r="R337" s="28" t="e">
        <f>B337*#REF!</f>
        <v>#REF!</v>
      </c>
      <c r="S337" s="16" t="e">
        <f>C337*#REF!</f>
        <v>#REF!</v>
      </c>
      <c r="T337" s="15" t="e">
        <f>E337*#REF!</f>
        <v>#REF!</v>
      </c>
      <c r="U337" s="50" t="e">
        <f>F337*#REF!</f>
        <v>#REF!</v>
      </c>
      <c r="V337" s="15" t="e">
        <f>G337*#REF!</f>
        <v>#REF!</v>
      </c>
      <c r="W337" s="50" t="e">
        <f>H337*#REF!</f>
        <v>#REF!</v>
      </c>
      <c r="X337" s="15" t="e">
        <f>I337*#REF!</f>
        <v>#REF!</v>
      </c>
      <c r="Y337" s="50" t="e">
        <f>J337*#REF!</f>
        <v>#REF!</v>
      </c>
      <c r="Z337" s="15" t="e">
        <f>K337*#REF!</f>
        <v>#REF!</v>
      </c>
      <c r="AA337" s="50" t="e">
        <f>L337*#REF!</f>
        <v>#REF!</v>
      </c>
    </row>
    <row r="338" spans="1:27" ht="13.5" thickBot="1" x14ac:dyDescent="0.25">
      <c r="A338" s="11" t="e">
        <f>#REF!</f>
        <v>#REF!</v>
      </c>
      <c r="B338" s="11" t="e">
        <f>#REF!</f>
        <v>#REF!</v>
      </c>
      <c r="C338" s="11" t="e">
        <f>#REF!</f>
        <v>#REF!</v>
      </c>
      <c r="D338" s="11" t="e">
        <f>#REF!</f>
        <v>#REF!</v>
      </c>
      <c r="E338" s="12" t="e">
        <f t="shared" si="65"/>
        <v>#REF!</v>
      </c>
      <c r="F338" s="49" t="e">
        <f t="shared" si="66"/>
        <v>#REF!</v>
      </c>
      <c r="G338" s="12" t="e">
        <f t="shared" si="59"/>
        <v>#REF!</v>
      </c>
      <c r="H338" s="49" t="e">
        <f t="shared" si="60"/>
        <v>#REF!</v>
      </c>
      <c r="I338" s="12" t="e">
        <f t="shared" si="62"/>
        <v>#REF!</v>
      </c>
      <c r="J338" s="49" t="e">
        <f t="shared" si="62"/>
        <v>#REF!</v>
      </c>
      <c r="K338" s="12" t="e">
        <f t="shared" si="63"/>
        <v>#REF!</v>
      </c>
      <c r="L338" s="49" t="e">
        <f t="shared" si="64"/>
        <v>#REF!</v>
      </c>
      <c r="M338" s="12" t="e">
        <f t="shared" si="61"/>
        <v>#REF!</v>
      </c>
      <c r="N338" s="49" t="e">
        <f t="shared" si="67"/>
        <v>#REF!</v>
      </c>
      <c r="Q338" s="14" t="e">
        <f>A338</f>
        <v>#REF!</v>
      </c>
      <c r="R338" s="28" t="e">
        <f>B338*#REF!</f>
        <v>#REF!</v>
      </c>
      <c r="S338" s="16" t="e">
        <f>C338*#REF!</f>
        <v>#REF!</v>
      </c>
      <c r="T338" s="15" t="e">
        <f>E338*#REF!</f>
        <v>#REF!</v>
      </c>
      <c r="U338" s="50" t="e">
        <f>F338*#REF!</f>
        <v>#REF!</v>
      </c>
      <c r="V338" s="15" t="e">
        <f>G338*#REF!</f>
        <v>#REF!</v>
      </c>
      <c r="W338" s="50" t="e">
        <f>H338*#REF!</f>
        <v>#REF!</v>
      </c>
      <c r="X338" s="15" t="e">
        <f>I338*#REF!</f>
        <v>#REF!</v>
      </c>
      <c r="Y338" s="50" t="e">
        <f>J338*#REF!</f>
        <v>#REF!</v>
      </c>
      <c r="Z338" s="15" t="e">
        <f>K338*#REF!</f>
        <v>#REF!</v>
      </c>
      <c r="AA338" s="50" t="e">
        <f>L338*#REF!</f>
        <v>#REF!</v>
      </c>
    </row>
    <row r="339" spans="1:27" ht="13.5" thickBot="1" x14ac:dyDescent="0.25">
      <c r="A339" s="11" t="e">
        <f>#REF!</f>
        <v>#REF!</v>
      </c>
      <c r="B339" s="11" t="e">
        <f>#REF!</f>
        <v>#REF!</v>
      </c>
      <c r="C339" s="11" t="e">
        <f>#REF!</f>
        <v>#REF!</v>
      </c>
      <c r="D339" s="11" t="e">
        <f>#REF!</f>
        <v>#REF!</v>
      </c>
      <c r="E339" s="12" t="e">
        <f t="shared" si="65"/>
        <v>#REF!</v>
      </c>
      <c r="F339" s="49" t="e">
        <f t="shared" si="66"/>
        <v>#REF!</v>
      </c>
      <c r="G339" s="12" t="e">
        <f t="shared" si="59"/>
        <v>#REF!</v>
      </c>
      <c r="H339" s="49" t="e">
        <f t="shared" si="60"/>
        <v>#REF!</v>
      </c>
      <c r="I339" s="12" t="e">
        <f t="shared" si="62"/>
        <v>#REF!</v>
      </c>
      <c r="J339" s="49" t="e">
        <f t="shared" si="62"/>
        <v>#REF!</v>
      </c>
      <c r="K339" s="12" t="e">
        <f t="shared" si="63"/>
        <v>#REF!</v>
      </c>
      <c r="L339" s="49" t="e">
        <f t="shared" si="64"/>
        <v>#REF!</v>
      </c>
      <c r="M339" s="12" t="e">
        <f t="shared" si="61"/>
        <v>#REF!</v>
      </c>
      <c r="N339" s="49" t="e">
        <f t="shared" si="67"/>
        <v>#REF!</v>
      </c>
      <c r="Q339" s="14" t="e">
        <f>A339</f>
        <v>#REF!</v>
      </c>
      <c r="R339" s="28" t="e">
        <f>B339*#REF!</f>
        <v>#REF!</v>
      </c>
      <c r="S339" s="16" t="e">
        <f>C339*#REF!</f>
        <v>#REF!</v>
      </c>
      <c r="T339" s="15" t="e">
        <f>E339*#REF!</f>
        <v>#REF!</v>
      </c>
      <c r="U339" s="50" t="e">
        <f>F339*#REF!</f>
        <v>#REF!</v>
      </c>
      <c r="V339" s="15" t="e">
        <f>G339*#REF!</f>
        <v>#REF!</v>
      </c>
      <c r="W339" s="50" t="e">
        <f>H339*#REF!</f>
        <v>#REF!</v>
      </c>
      <c r="X339" s="15" t="e">
        <f>I339*#REF!</f>
        <v>#REF!</v>
      </c>
      <c r="Y339" s="50" t="e">
        <f>J339*#REF!</f>
        <v>#REF!</v>
      </c>
      <c r="Z339" s="15" t="e">
        <f>K339*#REF!</f>
        <v>#REF!</v>
      </c>
      <c r="AA339" s="50" t="e">
        <f>L339*#REF!</f>
        <v>#REF!</v>
      </c>
    </row>
    <row r="340" spans="1:27" s="21" customFormat="1" ht="13.5" thickBot="1" x14ac:dyDescent="0.25">
      <c r="A340" s="11" t="e">
        <f>#REF!</f>
        <v>#REF!</v>
      </c>
      <c r="B340" s="11" t="e">
        <f>#REF!</f>
        <v>#REF!</v>
      </c>
      <c r="C340" s="11" t="e">
        <f>#REF!</f>
        <v>#REF!</v>
      </c>
      <c r="D340" s="11" t="e">
        <f>#REF!</f>
        <v>#REF!</v>
      </c>
      <c r="E340" s="12" t="e">
        <f t="shared" si="65"/>
        <v>#REF!</v>
      </c>
      <c r="F340" s="49" t="e">
        <f t="shared" si="66"/>
        <v>#REF!</v>
      </c>
      <c r="G340" s="12" t="e">
        <f t="shared" si="59"/>
        <v>#REF!</v>
      </c>
      <c r="H340" s="49" t="e">
        <f t="shared" si="60"/>
        <v>#REF!</v>
      </c>
      <c r="I340" s="12" t="e">
        <f t="shared" si="62"/>
        <v>#REF!</v>
      </c>
      <c r="J340" s="49" t="e">
        <f t="shared" si="62"/>
        <v>#REF!</v>
      </c>
      <c r="K340" s="12" t="e">
        <f t="shared" si="63"/>
        <v>#REF!</v>
      </c>
      <c r="L340" s="49" t="e">
        <f t="shared" si="64"/>
        <v>#REF!</v>
      </c>
      <c r="M340" s="12" t="e">
        <f t="shared" si="61"/>
        <v>#REF!</v>
      </c>
      <c r="N340" s="49" t="e">
        <f t="shared" si="67"/>
        <v>#REF!</v>
      </c>
      <c r="P340" s="244"/>
      <c r="Q340" s="14" t="e">
        <f t="shared" si="68"/>
        <v>#REF!</v>
      </c>
      <c r="R340" s="33" t="e">
        <f>B340*#REF!</f>
        <v>#REF!</v>
      </c>
      <c r="S340" s="16" t="e">
        <f>C340*#REF!</f>
        <v>#REF!</v>
      </c>
      <c r="T340" s="15" t="e">
        <f>E340*#REF!</f>
        <v>#REF!</v>
      </c>
      <c r="U340" s="50" t="e">
        <f>F340*#REF!</f>
        <v>#REF!</v>
      </c>
      <c r="V340" s="15" t="e">
        <f>G340*#REF!</f>
        <v>#REF!</v>
      </c>
      <c r="W340" s="50" t="e">
        <f>H340*#REF!</f>
        <v>#REF!</v>
      </c>
      <c r="X340" s="15" t="e">
        <f>I340*#REF!</f>
        <v>#REF!</v>
      </c>
      <c r="Y340" s="50" t="e">
        <f>J340*#REF!</f>
        <v>#REF!</v>
      </c>
      <c r="Z340" s="15" t="e">
        <f>K340*#REF!</f>
        <v>#REF!</v>
      </c>
      <c r="AA340" s="50" t="e">
        <f>L340*#REF!</f>
        <v>#REF!</v>
      </c>
    </row>
    <row r="341" spans="1:27" ht="13.5" thickBot="1" x14ac:dyDescent="0.25">
      <c r="A341" s="11" t="e">
        <f>#REF!</f>
        <v>#REF!</v>
      </c>
      <c r="B341" s="11" t="e">
        <f>#REF!</f>
        <v>#REF!</v>
      </c>
      <c r="C341" s="11" t="e">
        <f>#REF!</f>
        <v>#REF!</v>
      </c>
      <c r="D341" s="11" t="e">
        <f>#REF!</f>
        <v>#REF!</v>
      </c>
      <c r="E341" s="12" t="e">
        <f t="shared" si="65"/>
        <v>#REF!</v>
      </c>
      <c r="F341" s="49" t="e">
        <f t="shared" si="66"/>
        <v>#REF!</v>
      </c>
      <c r="G341" s="12" t="e">
        <f t="shared" si="59"/>
        <v>#REF!</v>
      </c>
      <c r="H341" s="49" t="e">
        <f t="shared" si="60"/>
        <v>#REF!</v>
      </c>
      <c r="I341" s="12" t="e">
        <f t="shared" si="62"/>
        <v>#REF!</v>
      </c>
      <c r="J341" s="49" t="e">
        <f t="shared" si="62"/>
        <v>#REF!</v>
      </c>
      <c r="K341" s="12" t="e">
        <f t="shared" si="63"/>
        <v>#REF!</v>
      </c>
      <c r="L341" s="49" t="e">
        <f t="shared" si="64"/>
        <v>#REF!</v>
      </c>
      <c r="M341" s="12" t="e">
        <f t="shared" si="61"/>
        <v>#REF!</v>
      </c>
      <c r="N341" s="49" t="e">
        <f t="shared" si="67"/>
        <v>#REF!</v>
      </c>
      <c r="Q341" s="14" t="e">
        <f t="shared" si="68"/>
        <v>#REF!</v>
      </c>
      <c r="R341" s="28" t="e">
        <f>B341*#REF!</f>
        <v>#REF!</v>
      </c>
      <c r="S341" s="16" t="e">
        <f>C341*#REF!</f>
        <v>#REF!</v>
      </c>
      <c r="T341" s="15" t="e">
        <f>E341*#REF!</f>
        <v>#REF!</v>
      </c>
      <c r="U341" s="50" t="e">
        <f>F341*#REF!</f>
        <v>#REF!</v>
      </c>
      <c r="V341" s="15" t="e">
        <f>G341*#REF!</f>
        <v>#REF!</v>
      </c>
      <c r="W341" s="50" t="e">
        <f>H341*#REF!</f>
        <v>#REF!</v>
      </c>
      <c r="X341" s="15" t="e">
        <f>I341*#REF!</f>
        <v>#REF!</v>
      </c>
      <c r="Y341" s="50" t="e">
        <f>J341*#REF!</f>
        <v>#REF!</v>
      </c>
      <c r="Z341" s="15" t="e">
        <f>K341*#REF!</f>
        <v>#REF!</v>
      </c>
      <c r="AA341" s="50" t="e">
        <f>L341*#REF!</f>
        <v>#REF!</v>
      </c>
    </row>
    <row r="342" spans="1:27" ht="13.5" thickBot="1" x14ac:dyDescent="0.25">
      <c r="A342" s="11" t="e">
        <f>#REF!</f>
        <v>#REF!</v>
      </c>
      <c r="B342" s="11" t="e">
        <f>#REF!</f>
        <v>#REF!</v>
      </c>
      <c r="C342" s="11" t="e">
        <f>#REF!</f>
        <v>#REF!</v>
      </c>
      <c r="D342" s="11" t="e">
        <f>#REF!</f>
        <v>#REF!</v>
      </c>
      <c r="E342" s="12" t="e">
        <f t="shared" si="65"/>
        <v>#REF!</v>
      </c>
      <c r="F342" s="49" t="e">
        <f t="shared" si="66"/>
        <v>#REF!</v>
      </c>
      <c r="G342" s="12" t="e">
        <f t="shared" si="59"/>
        <v>#REF!</v>
      </c>
      <c r="H342" s="49" t="e">
        <f t="shared" si="60"/>
        <v>#REF!</v>
      </c>
      <c r="I342" s="12" t="e">
        <f t="shared" si="62"/>
        <v>#REF!</v>
      </c>
      <c r="J342" s="49" t="e">
        <f t="shared" si="62"/>
        <v>#REF!</v>
      </c>
      <c r="K342" s="12" t="e">
        <f t="shared" si="63"/>
        <v>#REF!</v>
      </c>
      <c r="L342" s="49" t="e">
        <f t="shared" si="64"/>
        <v>#REF!</v>
      </c>
      <c r="M342" s="12" t="e">
        <f t="shared" si="61"/>
        <v>#REF!</v>
      </c>
      <c r="N342" s="49" t="e">
        <f t="shared" si="67"/>
        <v>#REF!</v>
      </c>
      <c r="Q342" s="14" t="e">
        <f t="shared" si="68"/>
        <v>#REF!</v>
      </c>
      <c r="R342" s="25" t="e">
        <f>B342*#REF!</f>
        <v>#REF!</v>
      </c>
      <c r="S342" s="16" t="e">
        <f>C342*#REF!</f>
        <v>#REF!</v>
      </c>
      <c r="T342" s="15" t="e">
        <f>E342*#REF!</f>
        <v>#REF!</v>
      </c>
      <c r="U342" s="50" t="e">
        <f>F342*#REF!</f>
        <v>#REF!</v>
      </c>
      <c r="V342" s="15" t="e">
        <f>G342*#REF!</f>
        <v>#REF!</v>
      </c>
      <c r="W342" s="50" t="e">
        <f>H342*#REF!</f>
        <v>#REF!</v>
      </c>
      <c r="X342" s="15" t="e">
        <f>I342*#REF!</f>
        <v>#REF!</v>
      </c>
      <c r="Y342" s="50" t="e">
        <f>J342*#REF!</f>
        <v>#REF!</v>
      </c>
      <c r="Z342" s="15" t="e">
        <f>K342*#REF!</f>
        <v>#REF!</v>
      </c>
      <c r="AA342" s="50" t="e">
        <f>L342*#REF!</f>
        <v>#REF!</v>
      </c>
    </row>
    <row r="343" spans="1:27" ht="13.5" thickBot="1" x14ac:dyDescent="0.25">
      <c r="A343" s="11" t="e">
        <f>#REF!</f>
        <v>#REF!</v>
      </c>
      <c r="B343" s="11" t="e">
        <f>#REF!</f>
        <v>#REF!</v>
      </c>
      <c r="C343" s="11" t="e">
        <f>#REF!</f>
        <v>#REF!</v>
      </c>
      <c r="D343" s="11" t="e">
        <f>#REF!</f>
        <v>#REF!</v>
      </c>
      <c r="E343" s="12" t="e">
        <f t="shared" si="65"/>
        <v>#REF!</v>
      </c>
      <c r="F343" s="49" t="e">
        <f t="shared" si="66"/>
        <v>#REF!</v>
      </c>
      <c r="G343" s="12" t="e">
        <f t="shared" si="59"/>
        <v>#REF!</v>
      </c>
      <c r="H343" s="49" t="e">
        <f t="shared" si="60"/>
        <v>#REF!</v>
      </c>
      <c r="I343" s="12" t="e">
        <f t="shared" si="62"/>
        <v>#REF!</v>
      </c>
      <c r="J343" s="49" t="e">
        <f t="shared" si="62"/>
        <v>#REF!</v>
      </c>
      <c r="K343" s="12" t="e">
        <f t="shared" si="63"/>
        <v>#REF!</v>
      </c>
      <c r="L343" s="49" t="e">
        <f t="shared" si="64"/>
        <v>#REF!</v>
      </c>
      <c r="M343" s="12" t="e">
        <f t="shared" si="61"/>
        <v>#REF!</v>
      </c>
      <c r="N343" s="49" t="e">
        <f t="shared" si="67"/>
        <v>#REF!</v>
      </c>
      <c r="P343" s="240"/>
      <c r="Q343" s="51" t="e">
        <f t="shared" si="68"/>
        <v>#REF!</v>
      </c>
      <c r="R343" s="29" t="e">
        <f>B343*#REF!</f>
        <v>#REF!</v>
      </c>
      <c r="S343" s="52" t="e">
        <f>C343*#REF!</f>
        <v>#REF!</v>
      </c>
      <c r="T343" s="15" t="e">
        <f>E343*#REF!</f>
        <v>#REF!</v>
      </c>
      <c r="U343" s="50" t="e">
        <f>F343*#REF!</f>
        <v>#REF!</v>
      </c>
      <c r="V343" s="53" t="e">
        <f>G343*#REF!</f>
        <v>#REF!</v>
      </c>
      <c r="W343" s="54" t="e">
        <f>H343*#REF!</f>
        <v>#REF!</v>
      </c>
      <c r="X343" s="53" t="e">
        <f>I343*#REF!</f>
        <v>#REF!</v>
      </c>
      <c r="Y343" s="54" t="e">
        <f>J343*#REF!</f>
        <v>#REF!</v>
      </c>
      <c r="Z343" s="53" t="e">
        <f>K343*#REF!</f>
        <v>#REF!</v>
      </c>
      <c r="AA343" s="54" t="e">
        <f>L343*#REF!</f>
        <v>#REF!</v>
      </c>
    </row>
    <row r="344" spans="1:27" s="21" customFormat="1" ht="13.5" thickBot="1" x14ac:dyDescent="0.25">
      <c r="A344" s="11" t="e">
        <f>#REF!</f>
        <v>#REF!</v>
      </c>
      <c r="B344" s="11" t="e">
        <f>#REF!</f>
        <v>#REF!</v>
      </c>
      <c r="C344" s="11" t="e">
        <f>#REF!</f>
        <v>#REF!</v>
      </c>
      <c r="D344" s="11" t="e">
        <f>#REF!</f>
        <v>#REF!</v>
      </c>
      <c r="E344" s="12" t="e">
        <f t="shared" si="65"/>
        <v>#REF!</v>
      </c>
      <c r="F344" s="49" t="e">
        <f t="shared" si="66"/>
        <v>#REF!</v>
      </c>
      <c r="G344" s="12" t="e">
        <f t="shared" si="59"/>
        <v>#REF!</v>
      </c>
      <c r="H344" s="49" t="e">
        <f t="shared" si="60"/>
        <v>#REF!</v>
      </c>
      <c r="I344" s="12" t="e">
        <f t="shared" si="62"/>
        <v>#REF!</v>
      </c>
      <c r="J344" s="49" t="e">
        <f t="shared" si="62"/>
        <v>#REF!</v>
      </c>
      <c r="K344" s="12" t="e">
        <f t="shared" si="63"/>
        <v>#REF!</v>
      </c>
      <c r="L344" s="49" t="e">
        <f t="shared" si="64"/>
        <v>#REF!</v>
      </c>
      <c r="M344" s="12" t="e">
        <f t="shared" si="61"/>
        <v>#REF!</v>
      </c>
      <c r="N344" s="49" t="e">
        <f t="shared" si="67"/>
        <v>#REF!</v>
      </c>
      <c r="P344" s="241"/>
      <c r="Q344" s="63" t="e">
        <f t="shared" si="68"/>
        <v>#REF!</v>
      </c>
      <c r="R344" s="29" t="e">
        <f>B344*#REF!</f>
        <v>#REF!</v>
      </c>
      <c r="S344" s="52" t="e">
        <f>C344*#REF!</f>
        <v>#REF!</v>
      </c>
      <c r="T344" s="53" t="e">
        <f>E344*#REF!</f>
        <v>#REF!</v>
      </c>
      <c r="U344" s="54" t="e">
        <f>F344*#REF!</f>
        <v>#REF!</v>
      </c>
      <c r="V344" s="53" t="e">
        <f>G344*#REF!</f>
        <v>#REF!</v>
      </c>
      <c r="W344" s="54" t="e">
        <f>H344*#REF!</f>
        <v>#REF!</v>
      </c>
      <c r="X344" s="53" t="e">
        <f>I344*#REF!</f>
        <v>#REF!</v>
      </c>
      <c r="Y344" s="54" t="e">
        <f>J344*#REF!</f>
        <v>#REF!</v>
      </c>
      <c r="Z344" s="53" t="e">
        <f>K344*#REF!</f>
        <v>#REF!</v>
      </c>
      <c r="AA344" s="54" t="e">
        <f>L344*#REF!</f>
        <v>#REF!</v>
      </c>
    </row>
    <row r="345" spans="1:27" s="21" customFormat="1" ht="13.5" thickBot="1" x14ac:dyDescent="0.25">
      <c r="A345" s="11" t="e">
        <f>#REF!</f>
        <v>#REF!</v>
      </c>
      <c r="B345" s="11" t="e">
        <f>#REF!</f>
        <v>#REF!</v>
      </c>
      <c r="C345" s="11" t="e">
        <f>#REF!</f>
        <v>#REF!</v>
      </c>
      <c r="D345" s="11" t="e">
        <f>#REF!</f>
        <v>#REF!</v>
      </c>
      <c r="E345" s="12" t="e">
        <f t="shared" si="65"/>
        <v>#REF!</v>
      </c>
      <c r="F345" s="49" t="e">
        <f t="shared" si="66"/>
        <v>#REF!</v>
      </c>
      <c r="G345" s="12" t="e">
        <f t="shared" si="59"/>
        <v>#REF!</v>
      </c>
      <c r="H345" s="49" t="e">
        <f t="shared" si="60"/>
        <v>#REF!</v>
      </c>
      <c r="I345" s="12" t="e">
        <f t="shared" si="62"/>
        <v>#REF!</v>
      </c>
      <c r="J345" s="49" t="e">
        <f t="shared" si="62"/>
        <v>#REF!</v>
      </c>
      <c r="K345" s="12" t="e">
        <f t="shared" si="63"/>
        <v>#REF!</v>
      </c>
      <c r="L345" s="49" t="e">
        <f t="shared" si="64"/>
        <v>#REF!</v>
      </c>
      <c r="M345" s="12" t="e">
        <f t="shared" si="61"/>
        <v>#REF!</v>
      </c>
      <c r="N345" s="49" t="e">
        <f t="shared" si="67"/>
        <v>#REF!</v>
      </c>
      <c r="P345" s="241"/>
      <c r="Q345" s="60" t="e">
        <f t="shared" si="68"/>
        <v>#REF!</v>
      </c>
      <c r="R345" s="25" t="e">
        <f>B345*#REF!</f>
        <v>#REF!</v>
      </c>
      <c r="S345" s="276" t="e">
        <f>C345*#REF!</f>
        <v>#REF!</v>
      </c>
      <c r="T345" s="20" t="e">
        <f>E345*#REF!</f>
        <v>#REF!</v>
      </c>
      <c r="U345" s="277" t="e">
        <f>F345*#REF!</f>
        <v>#REF!</v>
      </c>
      <c r="V345" s="20" t="e">
        <f>G345*#REF!</f>
        <v>#REF!</v>
      </c>
      <c r="W345" s="277" t="e">
        <f>H345*#REF!</f>
        <v>#REF!</v>
      </c>
      <c r="X345" s="20" t="e">
        <f>I345*#REF!</f>
        <v>#REF!</v>
      </c>
      <c r="Y345" s="277" t="e">
        <f>J345*#REF!</f>
        <v>#REF!</v>
      </c>
      <c r="Z345" s="20" t="e">
        <f>K345*#REF!</f>
        <v>#REF!</v>
      </c>
      <c r="AA345" s="277" t="e">
        <f>L345*#REF!</f>
        <v>#REF!</v>
      </c>
    </row>
    <row r="346" spans="1:27" s="21" customFormat="1" ht="13.5" thickBot="1" x14ac:dyDescent="0.25">
      <c r="A346" s="11" t="e">
        <f>#REF!</f>
        <v>#REF!</v>
      </c>
      <c r="B346" s="11" t="e">
        <f>#REF!</f>
        <v>#REF!</v>
      </c>
      <c r="C346" s="11" t="e">
        <f>#REF!</f>
        <v>#REF!</v>
      </c>
      <c r="D346" s="11" t="e">
        <f>#REF!</f>
        <v>#REF!</v>
      </c>
      <c r="E346" s="12" t="e">
        <f t="shared" si="65"/>
        <v>#REF!</v>
      </c>
      <c r="F346" s="49" t="e">
        <f t="shared" si="66"/>
        <v>#REF!</v>
      </c>
      <c r="G346" s="12" t="e">
        <f t="shared" si="59"/>
        <v>#REF!</v>
      </c>
      <c r="H346" s="49" t="e">
        <f t="shared" si="60"/>
        <v>#REF!</v>
      </c>
      <c r="I346" s="12" t="e">
        <f t="shared" si="62"/>
        <v>#REF!</v>
      </c>
      <c r="J346" s="49" t="e">
        <f t="shared" si="62"/>
        <v>#REF!</v>
      </c>
      <c r="K346" s="12" t="e">
        <f t="shared" si="63"/>
        <v>#REF!</v>
      </c>
      <c r="L346" s="49" t="e">
        <f t="shared" si="64"/>
        <v>#REF!</v>
      </c>
      <c r="M346" s="12" t="e">
        <f t="shared" si="61"/>
        <v>#REF!</v>
      </c>
      <c r="N346" s="49" t="e">
        <f t="shared" si="67"/>
        <v>#REF!</v>
      </c>
      <c r="P346" s="241"/>
      <c r="Q346" s="14" t="e">
        <f t="shared" si="68"/>
        <v>#REF!</v>
      </c>
      <c r="R346" s="25" t="e">
        <f>B346*#REF!</f>
        <v>#REF!</v>
      </c>
      <c r="S346" s="16" t="e">
        <f>C346*#REF!</f>
        <v>#REF!</v>
      </c>
      <c r="T346" s="15" t="e">
        <f>E346*#REF!</f>
        <v>#REF!</v>
      </c>
      <c r="U346" s="50" t="e">
        <f>F346*#REF!</f>
        <v>#REF!</v>
      </c>
      <c r="V346" s="15" t="e">
        <f>G346*#REF!</f>
        <v>#REF!</v>
      </c>
      <c r="W346" s="50" t="e">
        <f>H346*#REF!</f>
        <v>#REF!</v>
      </c>
      <c r="X346" s="15" t="e">
        <f>I346*#REF!</f>
        <v>#REF!</v>
      </c>
      <c r="Y346" s="50" t="e">
        <f>J346*#REF!</f>
        <v>#REF!</v>
      </c>
      <c r="Z346" s="15" t="e">
        <f>K346*#REF!</f>
        <v>#REF!</v>
      </c>
      <c r="AA346" s="50" t="e">
        <f>L346*#REF!</f>
        <v>#REF!</v>
      </c>
    </row>
    <row r="347" spans="1:27" s="21" customFormat="1" ht="13.5" thickBot="1" x14ac:dyDescent="0.25">
      <c r="A347" s="11" t="e">
        <f>#REF!</f>
        <v>#REF!</v>
      </c>
      <c r="B347" s="11" t="e">
        <f>#REF!</f>
        <v>#REF!</v>
      </c>
      <c r="C347" s="11" t="e">
        <f>#REF!</f>
        <v>#REF!</v>
      </c>
      <c r="D347" s="11" t="e">
        <f>#REF!</f>
        <v>#REF!</v>
      </c>
      <c r="E347" s="12" t="e">
        <f t="shared" si="65"/>
        <v>#REF!</v>
      </c>
      <c r="F347" s="49" t="e">
        <f t="shared" si="66"/>
        <v>#REF!</v>
      </c>
      <c r="G347" s="12" t="e">
        <f t="shared" si="59"/>
        <v>#REF!</v>
      </c>
      <c r="H347" s="49" t="e">
        <f t="shared" si="60"/>
        <v>#REF!</v>
      </c>
      <c r="I347" s="12" t="e">
        <f t="shared" si="62"/>
        <v>#REF!</v>
      </c>
      <c r="J347" s="49" t="e">
        <f t="shared" si="62"/>
        <v>#REF!</v>
      </c>
      <c r="K347" s="12" t="e">
        <f t="shared" si="63"/>
        <v>#REF!</v>
      </c>
      <c r="L347" s="49" t="e">
        <f t="shared" si="64"/>
        <v>#REF!</v>
      </c>
      <c r="M347" s="12" t="e">
        <f t="shared" si="61"/>
        <v>#REF!</v>
      </c>
      <c r="N347" s="49" t="e">
        <f t="shared" si="67"/>
        <v>#REF!</v>
      </c>
      <c r="P347" s="244"/>
      <c r="Q347" s="14" t="e">
        <f t="shared" si="68"/>
        <v>#REF!</v>
      </c>
      <c r="R347" s="25" t="e">
        <f>B347*#REF!</f>
        <v>#REF!</v>
      </c>
      <c r="S347" s="16" t="e">
        <f>C347*#REF!</f>
        <v>#REF!</v>
      </c>
      <c r="T347" s="15" t="e">
        <f>E347*#REF!</f>
        <v>#REF!</v>
      </c>
      <c r="U347" s="50" t="e">
        <f>F347*#REF!</f>
        <v>#REF!</v>
      </c>
      <c r="V347" s="15" t="e">
        <f>G347*#REF!</f>
        <v>#REF!</v>
      </c>
      <c r="W347" s="50" t="e">
        <f>H347*#REF!</f>
        <v>#REF!</v>
      </c>
      <c r="X347" s="15" t="e">
        <f>I347*#REF!</f>
        <v>#REF!</v>
      </c>
      <c r="Y347" s="50" t="e">
        <f>J347*#REF!</f>
        <v>#REF!</v>
      </c>
      <c r="Z347" s="15" t="e">
        <f>K347*#REF!</f>
        <v>#REF!</v>
      </c>
      <c r="AA347" s="50" t="e">
        <f>L347*#REF!</f>
        <v>#REF!</v>
      </c>
    </row>
    <row r="348" spans="1:27" ht="13.5" thickBot="1" x14ac:dyDescent="0.25">
      <c r="A348" s="11" t="e">
        <f>#REF!</f>
        <v>#REF!</v>
      </c>
      <c r="B348" s="11" t="e">
        <f>#REF!</f>
        <v>#REF!</v>
      </c>
      <c r="C348" s="11" t="e">
        <f>#REF!</f>
        <v>#REF!</v>
      </c>
      <c r="D348" s="11" t="e">
        <f>#REF!</f>
        <v>#REF!</v>
      </c>
      <c r="E348" s="12" t="e">
        <f t="shared" si="65"/>
        <v>#REF!</v>
      </c>
      <c r="F348" s="49" t="e">
        <f t="shared" si="66"/>
        <v>#REF!</v>
      </c>
      <c r="G348" s="12" t="e">
        <f t="shared" si="59"/>
        <v>#REF!</v>
      </c>
      <c r="H348" s="49" t="e">
        <f t="shared" si="60"/>
        <v>#REF!</v>
      </c>
      <c r="I348" s="12" t="e">
        <f t="shared" si="62"/>
        <v>#REF!</v>
      </c>
      <c r="J348" s="49" t="e">
        <f t="shared" si="62"/>
        <v>#REF!</v>
      </c>
      <c r="K348" s="12" t="e">
        <f t="shared" si="63"/>
        <v>#REF!</v>
      </c>
      <c r="L348" s="49" t="e">
        <f t="shared" si="64"/>
        <v>#REF!</v>
      </c>
      <c r="M348" s="12" t="e">
        <f t="shared" si="61"/>
        <v>#REF!</v>
      </c>
      <c r="N348" s="49" t="e">
        <f t="shared" si="67"/>
        <v>#REF!</v>
      </c>
      <c r="Q348" s="14" t="e">
        <f t="shared" si="68"/>
        <v>#REF!</v>
      </c>
      <c r="R348" s="29" t="e">
        <f>B348*#REF!</f>
        <v>#REF!</v>
      </c>
      <c r="S348" s="16" t="e">
        <f>C348*#REF!</f>
        <v>#REF!</v>
      </c>
      <c r="T348" s="15" t="e">
        <f>E348*#REF!</f>
        <v>#REF!</v>
      </c>
      <c r="U348" s="50" t="e">
        <f>F348*#REF!</f>
        <v>#REF!</v>
      </c>
      <c r="V348" s="15" t="e">
        <f>G348*#REF!</f>
        <v>#REF!</v>
      </c>
      <c r="W348" s="50" t="e">
        <f>H348*#REF!</f>
        <v>#REF!</v>
      </c>
      <c r="X348" s="15" t="e">
        <f>I348*#REF!</f>
        <v>#REF!</v>
      </c>
      <c r="Y348" s="50" t="e">
        <f>J348*#REF!</f>
        <v>#REF!</v>
      </c>
      <c r="Z348" s="15" t="e">
        <f>K348*#REF!</f>
        <v>#REF!</v>
      </c>
      <c r="AA348" s="50" t="e">
        <f>L348*#REF!</f>
        <v>#REF!</v>
      </c>
    </row>
    <row r="349" spans="1:27" ht="13.5" thickBot="1" x14ac:dyDescent="0.25">
      <c r="A349" s="11" t="e">
        <f>#REF!</f>
        <v>#REF!</v>
      </c>
      <c r="B349" s="11" t="e">
        <f>#REF!</f>
        <v>#REF!</v>
      </c>
      <c r="C349" s="11" t="e">
        <f>#REF!</f>
        <v>#REF!</v>
      </c>
      <c r="D349" s="11" t="e">
        <f>#REF!</f>
        <v>#REF!</v>
      </c>
      <c r="E349" s="12" t="e">
        <f t="shared" si="65"/>
        <v>#REF!</v>
      </c>
      <c r="F349" s="49" t="e">
        <f t="shared" si="66"/>
        <v>#REF!</v>
      </c>
      <c r="G349" s="12" t="e">
        <f t="shared" si="59"/>
        <v>#REF!</v>
      </c>
      <c r="H349" s="49" t="e">
        <f t="shared" si="60"/>
        <v>#REF!</v>
      </c>
      <c r="I349" s="12" t="e">
        <f t="shared" si="62"/>
        <v>#REF!</v>
      </c>
      <c r="J349" s="49" t="e">
        <f t="shared" si="62"/>
        <v>#REF!</v>
      </c>
      <c r="K349" s="12" t="e">
        <f t="shared" si="63"/>
        <v>#REF!</v>
      </c>
      <c r="L349" s="49" t="e">
        <f t="shared" si="64"/>
        <v>#REF!</v>
      </c>
      <c r="M349" s="12" t="e">
        <f t="shared" si="61"/>
        <v>#REF!</v>
      </c>
      <c r="N349" s="49" t="e">
        <f t="shared" si="67"/>
        <v>#REF!</v>
      </c>
      <c r="Q349" s="14" t="e">
        <f t="shared" si="68"/>
        <v>#REF!</v>
      </c>
      <c r="R349" s="25" t="e">
        <f>B349*#REF!</f>
        <v>#REF!</v>
      </c>
      <c r="S349" s="16" t="e">
        <f>C349*#REF!</f>
        <v>#REF!</v>
      </c>
      <c r="T349" s="15" t="e">
        <f>E349*#REF!</f>
        <v>#REF!</v>
      </c>
      <c r="U349" s="50" t="e">
        <f>F349*#REF!</f>
        <v>#REF!</v>
      </c>
      <c r="V349" s="15" t="e">
        <f>G349*#REF!</f>
        <v>#REF!</v>
      </c>
      <c r="W349" s="50" t="e">
        <f>H349*#REF!</f>
        <v>#REF!</v>
      </c>
      <c r="X349" s="15" t="e">
        <f>I349*#REF!</f>
        <v>#REF!</v>
      </c>
      <c r="Y349" s="50" t="e">
        <f>J349*#REF!</f>
        <v>#REF!</v>
      </c>
      <c r="Z349" s="15" t="e">
        <f>K349*#REF!</f>
        <v>#REF!</v>
      </c>
      <c r="AA349" s="50" t="e">
        <f>L349*#REF!</f>
        <v>#REF!</v>
      </c>
    </row>
    <row r="350" spans="1:27" s="21" customFormat="1" ht="13.5" thickBot="1" x14ac:dyDescent="0.25">
      <c r="A350" s="11" t="e">
        <f>#REF!</f>
        <v>#REF!</v>
      </c>
      <c r="B350" s="11" t="e">
        <f>#REF!</f>
        <v>#REF!</v>
      </c>
      <c r="C350" s="11" t="e">
        <f>#REF!</f>
        <v>#REF!</v>
      </c>
      <c r="D350" s="11" t="e">
        <f>#REF!</f>
        <v>#REF!</v>
      </c>
      <c r="E350" s="12" t="e">
        <f t="shared" si="65"/>
        <v>#REF!</v>
      </c>
      <c r="F350" s="49" t="e">
        <f t="shared" si="66"/>
        <v>#REF!</v>
      </c>
      <c r="G350" s="12" t="e">
        <f t="shared" si="59"/>
        <v>#REF!</v>
      </c>
      <c r="H350" s="49" t="e">
        <f t="shared" si="60"/>
        <v>#REF!</v>
      </c>
      <c r="I350" s="12" t="e">
        <f t="shared" si="62"/>
        <v>#REF!</v>
      </c>
      <c r="J350" s="49" t="e">
        <f t="shared" si="62"/>
        <v>#REF!</v>
      </c>
      <c r="K350" s="12" t="e">
        <f t="shared" si="63"/>
        <v>#REF!</v>
      </c>
      <c r="L350" s="49" t="e">
        <f t="shared" si="64"/>
        <v>#REF!</v>
      </c>
      <c r="M350" s="12" t="e">
        <f t="shared" si="61"/>
        <v>#REF!</v>
      </c>
      <c r="N350" s="49" t="e">
        <f t="shared" si="67"/>
        <v>#REF!</v>
      </c>
      <c r="P350" s="244"/>
      <c r="Q350" s="14" t="e">
        <f t="shared" si="68"/>
        <v>#REF!</v>
      </c>
      <c r="R350" s="25" t="e">
        <f>B350*#REF!</f>
        <v>#REF!</v>
      </c>
      <c r="S350" s="16" t="e">
        <f>C350*#REF!</f>
        <v>#REF!</v>
      </c>
      <c r="T350" s="15" t="e">
        <f>E350*#REF!</f>
        <v>#REF!</v>
      </c>
      <c r="U350" s="50" t="e">
        <f>F350*#REF!</f>
        <v>#REF!</v>
      </c>
      <c r="V350" s="15" t="e">
        <f>G350*#REF!</f>
        <v>#REF!</v>
      </c>
      <c r="W350" s="50" t="e">
        <f>H350*#REF!</f>
        <v>#REF!</v>
      </c>
      <c r="X350" s="15" t="e">
        <f>I350*#REF!</f>
        <v>#REF!</v>
      </c>
      <c r="Y350" s="50" t="e">
        <f>J350*#REF!</f>
        <v>#REF!</v>
      </c>
      <c r="Z350" s="15" t="e">
        <f>K350*#REF!</f>
        <v>#REF!</v>
      </c>
      <c r="AA350" s="50" t="e">
        <f>L350*#REF!</f>
        <v>#REF!</v>
      </c>
    </row>
    <row r="351" spans="1:27" s="21" customFormat="1" ht="13.5" thickBot="1" x14ac:dyDescent="0.25">
      <c r="A351" s="11" t="e">
        <f>#REF!</f>
        <v>#REF!</v>
      </c>
      <c r="B351" s="11" t="e">
        <f>#REF!</f>
        <v>#REF!</v>
      </c>
      <c r="C351" s="11" t="e">
        <f>#REF!</f>
        <v>#REF!</v>
      </c>
      <c r="D351" s="11" t="e">
        <f>#REF!</f>
        <v>#REF!</v>
      </c>
      <c r="E351" s="12" t="e">
        <f t="shared" si="65"/>
        <v>#REF!</v>
      </c>
      <c r="F351" s="49" t="e">
        <f t="shared" si="66"/>
        <v>#REF!</v>
      </c>
      <c r="G351" s="12" t="e">
        <f t="shared" si="59"/>
        <v>#REF!</v>
      </c>
      <c r="H351" s="49" t="e">
        <f t="shared" si="60"/>
        <v>#REF!</v>
      </c>
      <c r="I351" s="12" t="e">
        <f t="shared" si="62"/>
        <v>#REF!</v>
      </c>
      <c r="J351" s="49" t="e">
        <f t="shared" si="62"/>
        <v>#REF!</v>
      </c>
      <c r="K351" s="12" t="e">
        <f t="shared" si="63"/>
        <v>#REF!</v>
      </c>
      <c r="L351" s="49" t="e">
        <f t="shared" si="64"/>
        <v>#REF!</v>
      </c>
      <c r="M351" s="12" t="e">
        <f t="shared" si="61"/>
        <v>#REF!</v>
      </c>
      <c r="N351" s="49" t="e">
        <f t="shared" si="67"/>
        <v>#REF!</v>
      </c>
      <c r="P351" s="244"/>
      <c r="Q351" s="14" t="e">
        <f t="shared" si="68"/>
        <v>#REF!</v>
      </c>
      <c r="R351" s="25" t="e">
        <f>B351*#REF!</f>
        <v>#REF!</v>
      </c>
      <c r="S351" s="16" t="e">
        <f>C351*#REF!</f>
        <v>#REF!</v>
      </c>
      <c r="T351" s="15" t="e">
        <f>E351*#REF!</f>
        <v>#REF!</v>
      </c>
      <c r="U351" s="50" t="e">
        <f>F351*#REF!</f>
        <v>#REF!</v>
      </c>
      <c r="V351" s="15" t="e">
        <f>G351*#REF!</f>
        <v>#REF!</v>
      </c>
      <c r="W351" s="50" t="e">
        <f>H351*#REF!</f>
        <v>#REF!</v>
      </c>
      <c r="X351" s="15" t="e">
        <f>I351*#REF!</f>
        <v>#REF!</v>
      </c>
      <c r="Y351" s="50" t="e">
        <f>J351*#REF!</f>
        <v>#REF!</v>
      </c>
      <c r="Z351" s="15" t="e">
        <f>K351*#REF!</f>
        <v>#REF!</v>
      </c>
      <c r="AA351" s="50" t="e">
        <f>L351*#REF!</f>
        <v>#REF!</v>
      </c>
    </row>
    <row r="352" spans="1:27" s="21" customFormat="1" ht="13.5" thickBot="1" x14ac:dyDescent="0.25">
      <c r="A352" s="11" t="e">
        <f>#REF!</f>
        <v>#REF!</v>
      </c>
      <c r="B352" s="11" t="e">
        <f>#REF!</f>
        <v>#REF!</v>
      </c>
      <c r="C352" s="11" t="e">
        <f>#REF!</f>
        <v>#REF!</v>
      </c>
      <c r="D352" s="11" t="e">
        <f>#REF!</f>
        <v>#REF!</v>
      </c>
      <c r="E352" s="12" t="e">
        <f t="shared" si="65"/>
        <v>#REF!</v>
      </c>
      <c r="F352" s="49" t="e">
        <f t="shared" si="66"/>
        <v>#REF!</v>
      </c>
      <c r="G352" s="12" t="e">
        <f t="shared" si="59"/>
        <v>#REF!</v>
      </c>
      <c r="H352" s="49" t="e">
        <f t="shared" si="60"/>
        <v>#REF!</v>
      </c>
      <c r="I352" s="12" t="e">
        <f t="shared" si="62"/>
        <v>#REF!</v>
      </c>
      <c r="J352" s="49" t="e">
        <f t="shared" si="62"/>
        <v>#REF!</v>
      </c>
      <c r="K352" s="12" t="e">
        <f t="shared" si="63"/>
        <v>#REF!</v>
      </c>
      <c r="L352" s="49" t="e">
        <f t="shared" si="64"/>
        <v>#REF!</v>
      </c>
      <c r="M352" s="12" t="e">
        <f t="shared" si="61"/>
        <v>#REF!</v>
      </c>
      <c r="N352" s="49" t="e">
        <f t="shared" si="67"/>
        <v>#REF!</v>
      </c>
      <c r="P352" s="244"/>
      <c r="Q352" s="14" t="e">
        <f t="shared" si="68"/>
        <v>#REF!</v>
      </c>
      <c r="R352" s="25" t="e">
        <f>B352*#REF!</f>
        <v>#REF!</v>
      </c>
      <c r="S352" s="16" t="e">
        <f>C352*#REF!</f>
        <v>#REF!</v>
      </c>
      <c r="T352" s="15" t="e">
        <f>E352*#REF!</f>
        <v>#REF!</v>
      </c>
      <c r="U352" s="50" t="e">
        <f>F352*#REF!</f>
        <v>#REF!</v>
      </c>
      <c r="V352" s="15" t="e">
        <f>G352*#REF!</f>
        <v>#REF!</v>
      </c>
      <c r="W352" s="50" t="e">
        <f>H352*#REF!</f>
        <v>#REF!</v>
      </c>
      <c r="X352" s="15" t="e">
        <f>I352*#REF!</f>
        <v>#REF!</v>
      </c>
      <c r="Y352" s="50" t="e">
        <f>J352*#REF!</f>
        <v>#REF!</v>
      </c>
      <c r="Z352" s="15" t="e">
        <f>K352*#REF!</f>
        <v>#REF!</v>
      </c>
      <c r="AA352" s="50" t="e">
        <f>L352*#REF!</f>
        <v>#REF!</v>
      </c>
    </row>
    <row r="353" spans="1:27" s="21" customFormat="1" ht="13.5" thickBot="1" x14ac:dyDescent="0.25">
      <c r="A353" s="11" t="e">
        <f>#REF!</f>
        <v>#REF!</v>
      </c>
      <c r="B353" s="11" t="e">
        <f>#REF!</f>
        <v>#REF!</v>
      </c>
      <c r="C353" s="11" t="e">
        <f>#REF!</f>
        <v>#REF!</v>
      </c>
      <c r="D353" s="11" t="e">
        <f>#REF!</f>
        <v>#REF!</v>
      </c>
      <c r="E353" s="12" t="e">
        <f t="shared" si="65"/>
        <v>#REF!</v>
      </c>
      <c r="F353" s="49" t="e">
        <f t="shared" si="66"/>
        <v>#REF!</v>
      </c>
      <c r="G353" s="12" t="e">
        <f t="shared" si="59"/>
        <v>#REF!</v>
      </c>
      <c r="H353" s="49" t="e">
        <f t="shared" si="60"/>
        <v>#REF!</v>
      </c>
      <c r="I353" s="12" t="e">
        <f t="shared" si="62"/>
        <v>#REF!</v>
      </c>
      <c r="J353" s="49" t="e">
        <f t="shared" si="62"/>
        <v>#REF!</v>
      </c>
      <c r="K353" s="12" t="e">
        <f t="shared" si="63"/>
        <v>#REF!</v>
      </c>
      <c r="L353" s="49" t="e">
        <f t="shared" si="64"/>
        <v>#REF!</v>
      </c>
      <c r="M353" s="12" t="e">
        <f t="shared" si="61"/>
        <v>#REF!</v>
      </c>
      <c r="N353" s="49" t="e">
        <f t="shared" si="67"/>
        <v>#REF!</v>
      </c>
      <c r="P353" s="244"/>
      <c r="Q353" s="14" t="e">
        <f t="shared" si="68"/>
        <v>#REF!</v>
      </c>
      <c r="R353" s="25" t="e">
        <f>B353*#REF!</f>
        <v>#REF!</v>
      </c>
      <c r="S353" s="16" t="e">
        <f>C353*#REF!</f>
        <v>#REF!</v>
      </c>
      <c r="T353" s="15" t="e">
        <f>E353*#REF!</f>
        <v>#REF!</v>
      </c>
      <c r="U353" s="50" t="e">
        <f>F353*#REF!</f>
        <v>#REF!</v>
      </c>
      <c r="V353" s="15" t="e">
        <f>G353*#REF!</f>
        <v>#REF!</v>
      </c>
      <c r="W353" s="50" t="e">
        <f>H353*#REF!</f>
        <v>#REF!</v>
      </c>
      <c r="X353" s="15" t="e">
        <f>I353*#REF!</f>
        <v>#REF!</v>
      </c>
      <c r="Y353" s="50" t="e">
        <f>J353*#REF!</f>
        <v>#REF!</v>
      </c>
      <c r="Z353" s="15" t="e">
        <f>K353*#REF!</f>
        <v>#REF!</v>
      </c>
      <c r="AA353" s="50" t="e">
        <f>L353*#REF!</f>
        <v>#REF!</v>
      </c>
    </row>
    <row r="354" spans="1:27" ht="13.5" thickBot="1" x14ac:dyDescent="0.25">
      <c r="A354" s="11" t="e">
        <f>#REF!</f>
        <v>#REF!</v>
      </c>
      <c r="B354" s="11" t="e">
        <f>#REF!</f>
        <v>#REF!</v>
      </c>
      <c r="C354" s="11" t="e">
        <f>#REF!</f>
        <v>#REF!</v>
      </c>
      <c r="D354" s="11" t="e">
        <f>#REF!</f>
        <v>#REF!</v>
      </c>
      <c r="E354" s="12" t="e">
        <f t="shared" si="65"/>
        <v>#REF!</v>
      </c>
      <c r="F354" s="49" t="e">
        <f t="shared" si="66"/>
        <v>#REF!</v>
      </c>
      <c r="G354" s="12" t="e">
        <f t="shared" si="59"/>
        <v>#REF!</v>
      </c>
      <c r="H354" s="49" t="e">
        <f t="shared" si="60"/>
        <v>#REF!</v>
      </c>
      <c r="I354" s="12" t="e">
        <f t="shared" si="62"/>
        <v>#REF!</v>
      </c>
      <c r="J354" s="49" t="e">
        <f t="shared" si="62"/>
        <v>#REF!</v>
      </c>
      <c r="K354" s="12" t="e">
        <f t="shared" si="63"/>
        <v>#REF!</v>
      </c>
      <c r="L354" s="49" t="e">
        <f t="shared" si="64"/>
        <v>#REF!</v>
      </c>
      <c r="M354" s="12" t="e">
        <f t="shared" si="61"/>
        <v>#REF!</v>
      </c>
      <c r="N354" s="49" t="e">
        <f t="shared" si="67"/>
        <v>#REF!</v>
      </c>
      <c r="Q354" s="14" t="e">
        <f t="shared" si="68"/>
        <v>#REF!</v>
      </c>
      <c r="R354" s="29" t="e">
        <f>B354*#REF!</f>
        <v>#REF!</v>
      </c>
      <c r="S354" s="16" t="e">
        <f>C354*#REF!</f>
        <v>#REF!</v>
      </c>
      <c r="T354" s="15" t="e">
        <f>E354*#REF!</f>
        <v>#REF!</v>
      </c>
      <c r="U354" s="50" t="e">
        <f>F354*#REF!</f>
        <v>#REF!</v>
      </c>
      <c r="V354" s="15" t="e">
        <f>G354*#REF!</f>
        <v>#REF!</v>
      </c>
      <c r="W354" s="50" t="e">
        <f>H354*#REF!</f>
        <v>#REF!</v>
      </c>
      <c r="X354" s="15" t="e">
        <f>I354*#REF!</f>
        <v>#REF!</v>
      </c>
      <c r="Y354" s="50" t="e">
        <f>J354*#REF!</f>
        <v>#REF!</v>
      </c>
      <c r="Z354" s="15" t="e">
        <f>K354*#REF!</f>
        <v>#REF!</v>
      </c>
      <c r="AA354" s="50" t="e">
        <f>L354*#REF!</f>
        <v>#REF!</v>
      </c>
    </row>
    <row r="355" spans="1:27" s="21" customFormat="1" ht="13.5" thickBot="1" x14ac:dyDescent="0.25">
      <c r="A355" s="11" t="e">
        <f>#REF!</f>
        <v>#REF!</v>
      </c>
      <c r="B355" s="11" t="e">
        <f>#REF!</f>
        <v>#REF!</v>
      </c>
      <c r="C355" s="11" t="e">
        <f>#REF!</f>
        <v>#REF!</v>
      </c>
      <c r="D355" s="11" t="e">
        <f>#REF!</f>
        <v>#REF!</v>
      </c>
      <c r="E355" s="12" t="e">
        <f t="shared" si="65"/>
        <v>#REF!</v>
      </c>
      <c r="F355" s="49" t="e">
        <f t="shared" si="66"/>
        <v>#REF!</v>
      </c>
      <c r="G355" s="12" t="e">
        <f t="shared" si="59"/>
        <v>#REF!</v>
      </c>
      <c r="H355" s="49" t="e">
        <f t="shared" si="60"/>
        <v>#REF!</v>
      </c>
      <c r="I355" s="12" t="e">
        <f t="shared" si="62"/>
        <v>#REF!</v>
      </c>
      <c r="J355" s="49" t="e">
        <f t="shared" si="62"/>
        <v>#REF!</v>
      </c>
      <c r="K355" s="12" t="e">
        <f t="shared" si="63"/>
        <v>#REF!</v>
      </c>
      <c r="L355" s="49" t="e">
        <f t="shared" si="64"/>
        <v>#REF!</v>
      </c>
      <c r="M355" s="12" t="e">
        <f t="shared" si="61"/>
        <v>#REF!</v>
      </c>
      <c r="N355" s="49" t="e">
        <f t="shared" si="67"/>
        <v>#REF!</v>
      </c>
      <c r="P355" s="244"/>
      <c r="Q355" s="14" t="e">
        <f t="shared" si="68"/>
        <v>#REF!</v>
      </c>
      <c r="R355" s="32" t="e">
        <f>B355*#REF!</f>
        <v>#REF!</v>
      </c>
      <c r="S355" s="16" t="e">
        <f>C355*#REF!</f>
        <v>#REF!</v>
      </c>
      <c r="T355" s="15" t="e">
        <f>E355*#REF!</f>
        <v>#REF!</v>
      </c>
      <c r="U355" s="50" t="e">
        <f>F355*#REF!</f>
        <v>#REF!</v>
      </c>
      <c r="V355" s="15" t="e">
        <f>G355*#REF!</f>
        <v>#REF!</v>
      </c>
      <c r="W355" s="50" t="e">
        <f>H355*#REF!</f>
        <v>#REF!</v>
      </c>
      <c r="X355" s="15" t="e">
        <f>I355*#REF!</f>
        <v>#REF!</v>
      </c>
      <c r="Y355" s="50" t="e">
        <f>J355*#REF!</f>
        <v>#REF!</v>
      </c>
      <c r="Z355" s="15" t="e">
        <f>K355*#REF!</f>
        <v>#REF!</v>
      </c>
      <c r="AA355" s="50" t="e">
        <f>L355*#REF!</f>
        <v>#REF!</v>
      </c>
    </row>
    <row r="356" spans="1:27" s="21" customFormat="1" ht="13.5" thickBot="1" x14ac:dyDescent="0.25">
      <c r="A356" s="11" t="e">
        <f>#REF!</f>
        <v>#REF!</v>
      </c>
      <c r="B356" s="11" t="e">
        <f>#REF!</f>
        <v>#REF!</v>
      </c>
      <c r="C356" s="11" t="e">
        <f>#REF!</f>
        <v>#REF!</v>
      </c>
      <c r="D356" s="11" t="e">
        <f>#REF!</f>
        <v>#REF!</v>
      </c>
      <c r="E356" s="12" t="e">
        <f t="shared" si="65"/>
        <v>#REF!</v>
      </c>
      <c r="F356" s="49" t="e">
        <f t="shared" si="66"/>
        <v>#REF!</v>
      </c>
      <c r="G356" s="12" t="e">
        <f t="shared" si="59"/>
        <v>#REF!</v>
      </c>
      <c r="H356" s="49" t="e">
        <f t="shared" si="60"/>
        <v>#REF!</v>
      </c>
      <c r="I356" s="12" t="e">
        <f t="shared" si="62"/>
        <v>#REF!</v>
      </c>
      <c r="J356" s="49" t="e">
        <f t="shared" si="62"/>
        <v>#REF!</v>
      </c>
      <c r="K356" s="12" t="e">
        <f t="shared" si="63"/>
        <v>#REF!</v>
      </c>
      <c r="L356" s="49" t="e">
        <f t="shared" si="64"/>
        <v>#REF!</v>
      </c>
      <c r="M356" s="12" t="e">
        <f t="shared" si="61"/>
        <v>#REF!</v>
      </c>
      <c r="N356" s="49" t="e">
        <f t="shared" si="67"/>
        <v>#REF!</v>
      </c>
      <c r="P356" s="244"/>
      <c r="Q356" s="14" t="e">
        <f t="shared" si="68"/>
        <v>#REF!</v>
      </c>
      <c r="R356" s="25" t="e">
        <f>B356*#REF!</f>
        <v>#REF!</v>
      </c>
      <c r="S356" s="16" t="e">
        <f>C356*#REF!</f>
        <v>#REF!</v>
      </c>
      <c r="T356" s="15" t="e">
        <f>E356*#REF!</f>
        <v>#REF!</v>
      </c>
      <c r="U356" s="50" t="e">
        <f>F356*#REF!</f>
        <v>#REF!</v>
      </c>
      <c r="V356" s="15" t="e">
        <f>G356*#REF!</f>
        <v>#REF!</v>
      </c>
      <c r="W356" s="50" t="e">
        <f>H356*#REF!</f>
        <v>#REF!</v>
      </c>
      <c r="X356" s="15" t="e">
        <f>I356*#REF!</f>
        <v>#REF!</v>
      </c>
      <c r="Y356" s="50" t="e">
        <f>J356*#REF!</f>
        <v>#REF!</v>
      </c>
      <c r="Z356" s="15" t="e">
        <f>K356*#REF!</f>
        <v>#REF!</v>
      </c>
      <c r="AA356" s="50" t="e">
        <f>L356*#REF!</f>
        <v>#REF!</v>
      </c>
    </row>
    <row r="357" spans="1:27" ht="13.5" thickBot="1" x14ac:dyDescent="0.25">
      <c r="A357" s="11" t="e">
        <f>#REF!</f>
        <v>#REF!</v>
      </c>
      <c r="B357" s="11" t="e">
        <f>#REF!</f>
        <v>#REF!</v>
      </c>
      <c r="C357" s="11" t="e">
        <f>#REF!</f>
        <v>#REF!</v>
      </c>
      <c r="D357" s="11" t="e">
        <f>#REF!</f>
        <v>#REF!</v>
      </c>
      <c r="E357" s="12" t="e">
        <f t="shared" si="65"/>
        <v>#REF!</v>
      </c>
      <c r="F357" s="49" t="e">
        <f t="shared" si="66"/>
        <v>#REF!</v>
      </c>
      <c r="G357" s="12" t="e">
        <f t="shared" si="59"/>
        <v>#REF!</v>
      </c>
      <c r="H357" s="49" t="e">
        <f t="shared" si="60"/>
        <v>#REF!</v>
      </c>
      <c r="I357" s="12" t="e">
        <f t="shared" si="62"/>
        <v>#REF!</v>
      </c>
      <c r="J357" s="49" t="e">
        <f t="shared" si="62"/>
        <v>#REF!</v>
      </c>
      <c r="K357" s="12" t="e">
        <f t="shared" si="63"/>
        <v>#REF!</v>
      </c>
      <c r="L357" s="49" t="e">
        <f t="shared" si="64"/>
        <v>#REF!</v>
      </c>
      <c r="M357" s="12" t="e">
        <f t="shared" si="61"/>
        <v>#REF!</v>
      </c>
      <c r="N357" s="49" t="e">
        <f t="shared" si="67"/>
        <v>#REF!</v>
      </c>
      <c r="Q357" s="14" t="e">
        <f t="shared" si="68"/>
        <v>#REF!</v>
      </c>
      <c r="R357" s="25" t="e">
        <f>B357*#REF!</f>
        <v>#REF!</v>
      </c>
      <c r="S357" s="16" t="e">
        <f>C357*#REF!</f>
        <v>#REF!</v>
      </c>
      <c r="T357" s="15" t="e">
        <f>E357*#REF!</f>
        <v>#REF!</v>
      </c>
      <c r="U357" s="50" t="e">
        <f>F357*#REF!</f>
        <v>#REF!</v>
      </c>
      <c r="V357" s="15" t="e">
        <f>G357*#REF!</f>
        <v>#REF!</v>
      </c>
      <c r="W357" s="50" t="e">
        <f>H357*#REF!</f>
        <v>#REF!</v>
      </c>
      <c r="X357" s="15" t="e">
        <f>I357*#REF!</f>
        <v>#REF!</v>
      </c>
      <c r="Y357" s="50" t="e">
        <f>J357*#REF!</f>
        <v>#REF!</v>
      </c>
      <c r="Z357" s="15" t="e">
        <f>K357*#REF!</f>
        <v>#REF!</v>
      </c>
      <c r="AA357" s="50" t="e">
        <f>L357*#REF!</f>
        <v>#REF!</v>
      </c>
    </row>
    <row r="358" spans="1:27" s="21" customFormat="1" ht="13.5" thickBot="1" x14ac:dyDescent="0.25">
      <c r="A358" s="11" t="e">
        <f>#REF!</f>
        <v>#REF!</v>
      </c>
      <c r="B358" s="11" t="e">
        <f>#REF!</f>
        <v>#REF!</v>
      </c>
      <c r="C358" s="11" t="e">
        <f>#REF!</f>
        <v>#REF!</v>
      </c>
      <c r="D358" s="11" t="e">
        <f>#REF!</f>
        <v>#REF!</v>
      </c>
      <c r="E358" s="12" t="e">
        <f t="shared" si="65"/>
        <v>#REF!</v>
      </c>
      <c r="F358" s="49" t="e">
        <f t="shared" si="66"/>
        <v>#REF!</v>
      </c>
      <c r="G358" s="12" t="e">
        <f t="shared" si="59"/>
        <v>#REF!</v>
      </c>
      <c r="H358" s="49" t="e">
        <f t="shared" si="60"/>
        <v>#REF!</v>
      </c>
      <c r="I358" s="12" t="e">
        <f t="shared" si="62"/>
        <v>#REF!</v>
      </c>
      <c r="J358" s="49" t="e">
        <f t="shared" si="62"/>
        <v>#REF!</v>
      </c>
      <c r="K358" s="12" t="e">
        <f t="shared" si="63"/>
        <v>#REF!</v>
      </c>
      <c r="L358" s="49" t="e">
        <f t="shared" si="64"/>
        <v>#REF!</v>
      </c>
      <c r="M358" s="12" t="e">
        <f t="shared" si="61"/>
        <v>#REF!</v>
      </c>
      <c r="N358" s="49" t="e">
        <f t="shared" si="67"/>
        <v>#REF!</v>
      </c>
      <c r="P358" s="244"/>
      <c r="Q358" s="14" t="e">
        <f t="shared" si="68"/>
        <v>#REF!</v>
      </c>
      <c r="R358" s="25" t="e">
        <f>B358*#REF!</f>
        <v>#REF!</v>
      </c>
      <c r="S358" s="16" t="e">
        <f>C358*#REF!</f>
        <v>#REF!</v>
      </c>
      <c r="T358" s="15" t="e">
        <f>E358*#REF!</f>
        <v>#REF!</v>
      </c>
      <c r="U358" s="50" t="e">
        <f>F358*#REF!</f>
        <v>#REF!</v>
      </c>
      <c r="V358" s="15" t="e">
        <f>G358*#REF!</f>
        <v>#REF!</v>
      </c>
      <c r="W358" s="50" t="e">
        <f>H358*#REF!</f>
        <v>#REF!</v>
      </c>
      <c r="X358" s="15" t="e">
        <f>I358*#REF!</f>
        <v>#REF!</v>
      </c>
      <c r="Y358" s="50" t="e">
        <f>J358*#REF!</f>
        <v>#REF!</v>
      </c>
      <c r="Z358" s="15" t="e">
        <f>K358*#REF!</f>
        <v>#REF!</v>
      </c>
      <c r="AA358" s="50" t="e">
        <f>L358*#REF!</f>
        <v>#REF!</v>
      </c>
    </row>
    <row r="359" spans="1:27" s="21" customFormat="1" ht="13.5" thickBot="1" x14ac:dyDescent="0.25">
      <c r="A359" s="11" t="e">
        <f>#REF!</f>
        <v>#REF!</v>
      </c>
      <c r="B359" s="11" t="e">
        <f>#REF!</f>
        <v>#REF!</v>
      </c>
      <c r="C359" s="11" t="e">
        <f>#REF!</f>
        <v>#REF!</v>
      </c>
      <c r="D359" s="11" t="e">
        <f>#REF!</f>
        <v>#REF!</v>
      </c>
      <c r="E359" s="12" t="e">
        <f t="shared" si="65"/>
        <v>#REF!</v>
      </c>
      <c r="F359" s="49" t="e">
        <f t="shared" si="66"/>
        <v>#REF!</v>
      </c>
      <c r="G359" s="12" t="e">
        <f t="shared" si="59"/>
        <v>#REF!</v>
      </c>
      <c r="H359" s="49" t="e">
        <f t="shared" si="60"/>
        <v>#REF!</v>
      </c>
      <c r="I359" s="12" t="e">
        <f t="shared" si="62"/>
        <v>#REF!</v>
      </c>
      <c r="J359" s="49" t="e">
        <f t="shared" si="62"/>
        <v>#REF!</v>
      </c>
      <c r="K359" s="12" t="e">
        <f t="shared" si="63"/>
        <v>#REF!</v>
      </c>
      <c r="L359" s="49" t="e">
        <f t="shared" si="64"/>
        <v>#REF!</v>
      </c>
      <c r="M359" s="12" t="e">
        <f t="shared" si="61"/>
        <v>#REF!</v>
      </c>
      <c r="N359" s="49" t="e">
        <f t="shared" si="67"/>
        <v>#REF!</v>
      </c>
      <c r="P359" s="244"/>
      <c r="Q359" s="14" t="e">
        <f t="shared" si="68"/>
        <v>#REF!</v>
      </c>
      <c r="R359" s="25" t="e">
        <f>B359*#REF!</f>
        <v>#REF!</v>
      </c>
      <c r="S359" s="16" t="e">
        <f>C359*#REF!</f>
        <v>#REF!</v>
      </c>
      <c r="T359" s="15" t="e">
        <f>E359*#REF!</f>
        <v>#REF!</v>
      </c>
      <c r="U359" s="50" t="e">
        <f>F359*#REF!</f>
        <v>#REF!</v>
      </c>
      <c r="V359" s="15" t="e">
        <f>G359*#REF!</f>
        <v>#REF!</v>
      </c>
      <c r="W359" s="50" t="e">
        <f>H359*#REF!</f>
        <v>#REF!</v>
      </c>
      <c r="X359" s="15" t="e">
        <f>I359*#REF!</f>
        <v>#REF!</v>
      </c>
      <c r="Y359" s="50" t="e">
        <f>J359*#REF!</f>
        <v>#REF!</v>
      </c>
      <c r="Z359" s="15" t="e">
        <f>K359*#REF!</f>
        <v>#REF!</v>
      </c>
      <c r="AA359" s="50" t="e">
        <f>L359*#REF!</f>
        <v>#REF!</v>
      </c>
    </row>
    <row r="360" spans="1:27" s="21" customFormat="1" ht="13.5" thickBot="1" x14ac:dyDescent="0.25">
      <c r="A360" s="11" t="e">
        <f>#REF!</f>
        <v>#REF!</v>
      </c>
      <c r="B360" s="11" t="e">
        <f>#REF!</f>
        <v>#REF!</v>
      </c>
      <c r="C360" s="11" t="e">
        <f>#REF!</f>
        <v>#REF!</v>
      </c>
      <c r="D360" s="11" t="e">
        <f>#REF!</f>
        <v>#REF!</v>
      </c>
      <c r="E360" s="12" t="e">
        <f t="shared" si="65"/>
        <v>#REF!</v>
      </c>
      <c r="F360" s="49" t="e">
        <f t="shared" si="66"/>
        <v>#REF!</v>
      </c>
      <c r="G360" s="12" t="e">
        <f t="shared" si="59"/>
        <v>#REF!</v>
      </c>
      <c r="H360" s="49" t="e">
        <f t="shared" si="60"/>
        <v>#REF!</v>
      </c>
      <c r="I360" s="12" t="e">
        <f t="shared" si="62"/>
        <v>#REF!</v>
      </c>
      <c r="J360" s="49" t="e">
        <f t="shared" si="62"/>
        <v>#REF!</v>
      </c>
      <c r="K360" s="12" t="e">
        <f t="shared" si="63"/>
        <v>#REF!</v>
      </c>
      <c r="L360" s="49" t="e">
        <f t="shared" si="64"/>
        <v>#REF!</v>
      </c>
      <c r="M360" s="12" t="e">
        <f t="shared" si="61"/>
        <v>#REF!</v>
      </c>
      <c r="N360" s="49" t="e">
        <f t="shared" si="67"/>
        <v>#REF!</v>
      </c>
      <c r="P360" s="244"/>
      <c r="Q360" s="14" t="e">
        <f t="shared" si="68"/>
        <v>#REF!</v>
      </c>
      <c r="R360" s="31" t="e">
        <f>B360*#REF!</f>
        <v>#REF!</v>
      </c>
      <c r="S360" s="16" t="e">
        <f>C360*#REF!</f>
        <v>#REF!</v>
      </c>
      <c r="T360" s="15" t="e">
        <f>E360*#REF!</f>
        <v>#REF!</v>
      </c>
      <c r="U360" s="50" t="e">
        <f>F360*#REF!</f>
        <v>#REF!</v>
      </c>
      <c r="V360" s="15" t="e">
        <f>G360*#REF!</f>
        <v>#REF!</v>
      </c>
      <c r="W360" s="50" t="e">
        <f>H360*#REF!</f>
        <v>#REF!</v>
      </c>
      <c r="X360" s="15" t="e">
        <f>I360*#REF!</f>
        <v>#REF!</v>
      </c>
      <c r="Y360" s="50" t="e">
        <f>J360*#REF!</f>
        <v>#REF!</v>
      </c>
      <c r="Z360" s="15" t="e">
        <f>K360*#REF!</f>
        <v>#REF!</v>
      </c>
      <c r="AA360" s="50" t="e">
        <f>L360*#REF!</f>
        <v>#REF!</v>
      </c>
    </row>
    <row r="361" spans="1:27" ht="13.5" thickBot="1" x14ac:dyDescent="0.25">
      <c r="A361" s="11" t="e">
        <f>#REF!</f>
        <v>#REF!</v>
      </c>
      <c r="B361" s="11" t="e">
        <f>#REF!</f>
        <v>#REF!</v>
      </c>
      <c r="C361" s="11" t="e">
        <f>#REF!</f>
        <v>#REF!</v>
      </c>
      <c r="D361" s="11" t="e">
        <f>#REF!</f>
        <v>#REF!</v>
      </c>
      <c r="E361" s="12" t="e">
        <f t="shared" si="65"/>
        <v>#REF!</v>
      </c>
      <c r="F361" s="49" t="e">
        <f t="shared" si="66"/>
        <v>#REF!</v>
      </c>
      <c r="G361" s="12" t="e">
        <f t="shared" si="59"/>
        <v>#REF!</v>
      </c>
      <c r="H361" s="49" t="e">
        <f t="shared" si="60"/>
        <v>#REF!</v>
      </c>
      <c r="I361" s="12" t="e">
        <f t="shared" si="62"/>
        <v>#REF!</v>
      </c>
      <c r="J361" s="49" t="e">
        <f t="shared" si="62"/>
        <v>#REF!</v>
      </c>
      <c r="K361" s="12" t="e">
        <f t="shared" si="63"/>
        <v>#REF!</v>
      </c>
      <c r="L361" s="49" t="e">
        <f t="shared" si="64"/>
        <v>#REF!</v>
      </c>
      <c r="M361" s="12" t="e">
        <f t="shared" si="61"/>
        <v>#REF!</v>
      </c>
      <c r="N361" s="49" t="e">
        <f t="shared" si="67"/>
        <v>#REF!</v>
      </c>
      <c r="Q361" s="14" t="e">
        <f t="shared" si="68"/>
        <v>#REF!</v>
      </c>
      <c r="R361" s="28" t="e">
        <f>B361*#REF!</f>
        <v>#REF!</v>
      </c>
      <c r="S361" s="16" t="e">
        <f>C361*#REF!</f>
        <v>#REF!</v>
      </c>
      <c r="T361" s="15" t="e">
        <f>E361*#REF!</f>
        <v>#REF!</v>
      </c>
      <c r="U361" s="50" t="e">
        <f>F361*#REF!</f>
        <v>#REF!</v>
      </c>
      <c r="V361" s="15" t="e">
        <f>G361*#REF!</f>
        <v>#REF!</v>
      </c>
      <c r="W361" s="50" t="e">
        <f>H361*#REF!</f>
        <v>#REF!</v>
      </c>
      <c r="X361" s="15" t="e">
        <f>I361*#REF!</f>
        <v>#REF!</v>
      </c>
      <c r="Y361" s="50" t="e">
        <f>J361*#REF!</f>
        <v>#REF!</v>
      </c>
      <c r="Z361" s="15" t="e">
        <f>K361*#REF!</f>
        <v>#REF!</v>
      </c>
      <c r="AA361" s="50" t="e">
        <f>L361*#REF!</f>
        <v>#REF!</v>
      </c>
    </row>
    <row r="362" spans="1:27" ht="13.5" thickBot="1" x14ac:dyDescent="0.25">
      <c r="A362" s="11" t="e">
        <f>#REF!</f>
        <v>#REF!</v>
      </c>
      <c r="B362" s="11" t="e">
        <f>#REF!</f>
        <v>#REF!</v>
      </c>
      <c r="C362" s="11" t="e">
        <f>#REF!</f>
        <v>#REF!</v>
      </c>
      <c r="D362" s="11" t="e">
        <f>#REF!</f>
        <v>#REF!</v>
      </c>
      <c r="E362" s="12" t="e">
        <f t="shared" si="65"/>
        <v>#REF!</v>
      </c>
      <c r="F362" s="49" t="e">
        <f t="shared" si="66"/>
        <v>#REF!</v>
      </c>
      <c r="G362" s="12" t="e">
        <f t="shared" si="59"/>
        <v>#REF!</v>
      </c>
      <c r="H362" s="49" t="e">
        <f t="shared" si="60"/>
        <v>#REF!</v>
      </c>
      <c r="I362" s="12" t="e">
        <f t="shared" si="62"/>
        <v>#REF!</v>
      </c>
      <c r="J362" s="49" t="e">
        <f t="shared" si="62"/>
        <v>#REF!</v>
      </c>
      <c r="K362" s="12" t="e">
        <f t="shared" si="63"/>
        <v>#REF!</v>
      </c>
      <c r="L362" s="49" t="e">
        <f t="shared" si="64"/>
        <v>#REF!</v>
      </c>
      <c r="M362" s="12" t="e">
        <f t="shared" si="61"/>
        <v>#REF!</v>
      </c>
      <c r="N362" s="49" t="e">
        <f t="shared" si="67"/>
        <v>#REF!</v>
      </c>
      <c r="Q362" s="14" t="e">
        <f t="shared" si="68"/>
        <v>#REF!</v>
      </c>
      <c r="R362" s="25" t="e">
        <f>B362*#REF!</f>
        <v>#REF!</v>
      </c>
      <c r="S362" s="16" t="e">
        <f>C362*#REF!</f>
        <v>#REF!</v>
      </c>
      <c r="T362" s="15" t="e">
        <f>E362*#REF!</f>
        <v>#REF!</v>
      </c>
      <c r="U362" s="50" t="e">
        <f>F362*#REF!</f>
        <v>#REF!</v>
      </c>
      <c r="V362" s="15" t="e">
        <f>G362*#REF!</f>
        <v>#REF!</v>
      </c>
      <c r="W362" s="50" t="e">
        <f>H362*#REF!</f>
        <v>#REF!</v>
      </c>
      <c r="X362" s="15" t="e">
        <f>I362*#REF!</f>
        <v>#REF!</v>
      </c>
      <c r="Y362" s="50" t="e">
        <f>J362*#REF!</f>
        <v>#REF!</v>
      </c>
      <c r="Z362" s="15" t="e">
        <f>K362*#REF!</f>
        <v>#REF!</v>
      </c>
      <c r="AA362" s="50" t="e">
        <f>L362*#REF!</f>
        <v>#REF!</v>
      </c>
    </row>
    <row r="363" spans="1:27" ht="13.5" thickBot="1" x14ac:dyDescent="0.25">
      <c r="A363" s="11" t="e">
        <f>#REF!</f>
        <v>#REF!</v>
      </c>
      <c r="B363" s="11" t="e">
        <f>#REF!</f>
        <v>#REF!</v>
      </c>
      <c r="C363" s="11" t="e">
        <f>#REF!</f>
        <v>#REF!</v>
      </c>
      <c r="D363" s="11" t="e">
        <f>#REF!</f>
        <v>#REF!</v>
      </c>
      <c r="E363" s="12" t="e">
        <f t="shared" si="65"/>
        <v>#REF!</v>
      </c>
      <c r="F363" s="49" t="e">
        <f t="shared" si="66"/>
        <v>#REF!</v>
      </c>
      <c r="G363" s="12" t="e">
        <f t="shared" si="59"/>
        <v>#REF!</v>
      </c>
      <c r="H363" s="49" t="e">
        <f t="shared" si="60"/>
        <v>#REF!</v>
      </c>
      <c r="I363" s="12" t="e">
        <f t="shared" si="62"/>
        <v>#REF!</v>
      </c>
      <c r="J363" s="49" t="e">
        <f t="shared" si="62"/>
        <v>#REF!</v>
      </c>
      <c r="K363" s="12" t="e">
        <f t="shared" si="63"/>
        <v>#REF!</v>
      </c>
      <c r="L363" s="49" t="e">
        <f t="shared" si="64"/>
        <v>#REF!</v>
      </c>
      <c r="M363" s="12" t="e">
        <f t="shared" si="61"/>
        <v>#REF!</v>
      </c>
      <c r="N363" s="49" t="e">
        <f t="shared" si="67"/>
        <v>#REF!</v>
      </c>
      <c r="Q363" s="14" t="e">
        <f t="shared" si="68"/>
        <v>#REF!</v>
      </c>
      <c r="R363" s="25" t="e">
        <f>B363*#REF!</f>
        <v>#REF!</v>
      </c>
      <c r="S363" s="16" t="e">
        <f>C363*#REF!</f>
        <v>#REF!</v>
      </c>
      <c r="T363" s="15" t="e">
        <f>E363*#REF!</f>
        <v>#REF!</v>
      </c>
      <c r="U363" s="50" t="e">
        <f>F363*#REF!</f>
        <v>#REF!</v>
      </c>
      <c r="V363" s="15" t="e">
        <f>G363*#REF!</f>
        <v>#REF!</v>
      </c>
      <c r="W363" s="50" t="e">
        <f>H363*#REF!</f>
        <v>#REF!</v>
      </c>
      <c r="X363" s="15" t="e">
        <f>I363*#REF!</f>
        <v>#REF!</v>
      </c>
      <c r="Y363" s="50" t="e">
        <f>J363*#REF!</f>
        <v>#REF!</v>
      </c>
      <c r="Z363" s="15" t="e">
        <f>K363*#REF!</f>
        <v>#REF!</v>
      </c>
      <c r="AA363" s="50" t="e">
        <f>L363*#REF!</f>
        <v>#REF!</v>
      </c>
    </row>
    <row r="364" spans="1:27" s="21" customFormat="1" ht="13.5" thickBot="1" x14ac:dyDescent="0.25">
      <c r="A364" s="11" t="e">
        <f>#REF!</f>
        <v>#REF!</v>
      </c>
      <c r="B364" s="11" t="e">
        <f>#REF!</f>
        <v>#REF!</v>
      </c>
      <c r="C364" s="11" t="e">
        <f>#REF!</f>
        <v>#REF!</v>
      </c>
      <c r="D364" s="11" t="e">
        <f>#REF!</f>
        <v>#REF!</v>
      </c>
      <c r="E364" s="12" t="e">
        <f t="shared" si="65"/>
        <v>#REF!</v>
      </c>
      <c r="F364" s="49" t="e">
        <f t="shared" si="66"/>
        <v>#REF!</v>
      </c>
      <c r="G364" s="12" t="e">
        <f t="shared" si="59"/>
        <v>#REF!</v>
      </c>
      <c r="H364" s="49" t="e">
        <f t="shared" si="60"/>
        <v>#REF!</v>
      </c>
      <c r="I364" s="12" t="e">
        <f t="shared" si="62"/>
        <v>#REF!</v>
      </c>
      <c r="J364" s="49" t="e">
        <f t="shared" si="62"/>
        <v>#REF!</v>
      </c>
      <c r="K364" s="12" t="e">
        <f t="shared" si="63"/>
        <v>#REF!</v>
      </c>
      <c r="L364" s="49" t="e">
        <f t="shared" si="64"/>
        <v>#REF!</v>
      </c>
      <c r="M364" s="12" t="e">
        <f t="shared" si="61"/>
        <v>#REF!</v>
      </c>
      <c r="N364" s="49" t="e">
        <f t="shared" si="67"/>
        <v>#REF!</v>
      </c>
      <c r="P364" s="244"/>
      <c r="Q364" s="14" t="e">
        <f t="shared" si="68"/>
        <v>#REF!</v>
      </c>
      <c r="R364" s="25" t="e">
        <f>B364*#REF!</f>
        <v>#REF!</v>
      </c>
      <c r="S364" s="16" t="e">
        <f>C364*#REF!</f>
        <v>#REF!</v>
      </c>
      <c r="T364" s="15" t="e">
        <f>E364*#REF!</f>
        <v>#REF!</v>
      </c>
      <c r="U364" s="50" t="e">
        <f>F364*#REF!</f>
        <v>#REF!</v>
      </c>
      <c r="V364" s="15" t="e">
        <f>G364*#REF!</f>
        <v>#REF!</v>
      </c>
      <c r="W364" s="50" t="e">
        <f>H364*#REF!</f>
        <v>#REF!</v>
      </c>
      <c r="X364" s="15" t="e">
        <f>I364*#REF!</f>
        <v>#REF!</v>
      </c>
      <c r="Y364" s="50" t="e">
        <f>J364*#REF!</f>
        <v>#REF!</v>
      </c>
      <c r="Z364" s="15" t="e">
        <f>K364*#REF!</f>
        <v>#REF!</v>
      </c>
      <c r="AA364" s="50" t="e">
        <f>L364*#REF!</f>
        <v>#REF!</v>
      </c>
    </row>
    <row r="365" spans="1:27" s="21" customFormat="1" ht="13.5" thickBot="1" x14ac:dyDescent="0.25">
      <c r="A365" s="11" t="e">
        <f>#REF!</f>
        <v>#REF!</v>
      </c>
      <c r="B365" s="11" t="e">
        <f>#REF!</f>
        <v>#REF!</v>
      </c>
      <c r="C365" s="11" t="e">
        <f>#REF!</f>
        <v>#REF!</v>
      </c>
      <c r="D365" s="11" t="e">
        <f>#REF!</f>
        <v>#REF!</v>
      </c>
      <c r="E365" s="12" t="e">
        <f t="shared" si="65"/>
        <v>#REF!</v>
      </c>
      <c r="F365" s="49" t="e">
        <f t="shared" si="66"/>
        <v>#REF!</v>
      </c>
      <c r="G365" s="12" t="e">
        <f t="shared" si="59"/>
        <v>#REF!</v>
      </c>
      <c r="H365" s="49" t="e">
        <f t="shared" si="60"/>
        <v>#REF!</v>
      </c>
      <c r="I365" s="12" t="e">
        <f t="shared" si="62"/>
        <v>#REF!</v>
      </c>
      <c r="J365" s="49" t="e">
        <f t="shared" si="62"/>
        <v>#REF!</v>
      </c>
      <c r="K365" s="12" t="e">
        <f t="shared" si="63"/>
        <v>#REF!</v>
      </c>
      <c r="L365" s="49" t="e">
        <f t="shared" si="64"/>
        <v>#REF!</v>
      </c>
      <c r="M365" s="12" t="e">
        <f t="shared" si="61"/>
        <v>#REF!</v>
      </c>
      <c r="N365" s="49" t="e">
        <f t="shared" si="67"/>
        <v>#REF!</v>
      </c>
      <c r="P365" s="244"/>
      <c r="Q365" s="14" t="e">
        <f t="shared" si="68"/>
        <v>#REF!</v>
      </c>
      <c r="R365" s="25" t="e">
        <f>B365*#REF!</f>
        <v>#REF!</v>
      </c>
      <c r="S365" s="16" t="e">
        <f>C365*#REF!</f>
        <v>#REF!</v>
      </c>
      <c r="T365" s="15" t="e">
        <f>E365*#REF!</f>
        <v>#REF!</v>
      </c>
      <c r="U365" s="50" t="e">
        <f>F365*#REF!</f>
        <v>#REF!</v>
      </c>
      <c r="V365" s="15" t="e">
        <f>G365*#REF!</f>
        <v>#REF!</v>
      </c>
      <c r="W365" s="50" t="e">
        <f>H365*#REF!</f>
        <v>#REF!</v>
      </c>
      <c r="X365" s="15" t="e">
        <f>I365*#REF!</f>
        <v>#REF!</v>
      </c>
      <c r="Y365" s="50" t="e">
        <f>J365*#REF!</f>
        <v>#REF!</v>
      </c>
      <c r="Z365" s="15" t="e">
        <f>K365*#REF!</f>
        <v>#REF!</v>
      </c>
      <c r="AA365" s="50" t="e">
        <f>L365*#REF!</f>
        <v>#REF!</v>
      </c>
    </row>
    <row r="366" spans="1:27" s="21" customFormat="1" ht="13.5" thickBot="1" x14ac:dyDescent="0.25">
      <c r="A366" s="11" t="e">
        <f>#REF!</f>
        <v>#REF!</v>
      </c>
      <c r="B366" s="11" t="e">
        <f>#REF!</f>
        <v>#REF!</v>
      </c>
      <c r="C366" s="11" t="e">
        <f>#REF!</f>
        <v>#REF!</v>
      </c>
      <c r="D366" s="11" t="e">
        <f>#REF!</f>
        <v>#REF!</v>
      </c>
      <c r="E366" s="12" t="e">
        <f t="shared" si="65"/>
        <v>#REF!</v>
      </c>
      <c r="F366" s="49" t="e">
        <f t="shared" si="66"/>
        <v>#REF!</v>
      </c>
      <c r="G366" s="12" t="e">
        <f t="shared" si="59"/>
        <v>#REF!</v>
      </c>
      <c r="H366" s="49" t="e">
        <f t="shared" si="60"/>
        <v>#REF!</v>
      </c>
      <c r="I366" s="12" t="e">
        <f t="shared" si="62"/>
        <v>#REF!</v>
      </c>
      <c r="J366" s="49" t="e">
        <f t="shared" si="62"/>
        <v>#REF!</v>
      </c>
      <c r="K366" s="12" t="e">
        <f t="shared" si="63"/>
        <v>#REF!</v>
      </c>
      <c r="L366" s="49" t="e">
        <f t="shared" si="64"/>
        <v>#REF!</v>
      </c>
      <c r="M366" s="12" t="e">
        <f t="shared" si="61"/>
        <v>#REF!</v>
      </c>
      <c r="N366" s="49" t="e">
        <f t="shared" si="67"/>
        <v>#REF!</v>
      </c>
      <c r="P366" s="244"/>
      <c r="Q366" s="14" t="e">
        <f t="shared" si="68"/>
        <v>#REF!</v>
      </c>
      <c r="R366" s="25" t="e">
        <f>B366*#REF!</f>
        <v>#REF!</v>
      </c>
      <c r="S366" s="16" t="e">
        <f>C366*#REF!</f>
        <v>#REF!</v>
      </c>
      <c r="T366" s="15" t="e">
        <f>E366*#REF!</f>
        <v>#REF!</v>
      </c>
      <c r="U366" s="50" t="e">
        <f>F366*#REF!</f>
        <v>#REF!</v>
      </c>
      <c r="V366" s="15" t="e">
        <f>G366*#REF!</f>
        <v>#REF!</v>
      </c>
      <c r="W366" s="50" t="e">
        <f>H366*#REF!</f>
        <v>#REF!</v>
      </c>
      <c r="X366" s="15" t="e">
        <f>I366*#REF!</f>
        <v>#REF!</v>
      </c>
      <c r="Y366" s="50" t="e">
        <f>J366*#REF!</f>
        <v>#REF!</v>
      </c>
      <c r="Z366" s="15" t="e">
        <f>K366*#REF!</f>
        <v>#REF!</v>
      </c>
      <c r="AA366" s="50" t="e">
        <f>L366*#REF!</f>
        <v>#REF!</v>
      </c>
    </row>
    <row r="367" spans="1:27" s="21" customFormat="1" ht="13.5" thickBot="1" x14ac:dyDescent="0.25">
      <c r="A367" s="11" t="e">
        <f>#REF!</f>
        <v>#REF!</v>
      </c>
      <c r="B367" s="11" t="e">
        <f>#REF!</f>
        <v>#REF!</v>
      </c>
      <c r="C367" s="11" t="e">
        <f>#REF!</f>
        <v>#REF!</v>
      </c>
      <c r="D367" s="11" t="e">
        <f>#REF!</f>
        <v>#REF!</v>
      </c>
      <c r="E367" s="12" t="e">
        <f t="shared" si="65"/>
        <v>#REF!</v>
      </c>
      <c r="F367" s="49" t="e">
        <f t="shared" si="66"/>
        <v>#REF!</v>
      </c>
      <c r="G367" s="12" t="e">
        <f t="shared" si="59"/>
        <v>#REF!</v>
      </c>
      <c r="H367" s="49" t="e">
        <f t="shared" si="60"/>
        <v>#REF!</v>
      </c>
      <c r="I367" s="12" t="e">
        <f t="shared" si="62"/>
        <v>#REF!</v>
      </c>
      <c r="J367" s="49" t="e">
        <f t="shared" si="62"/>
        <v>#REF!</v>
      </c>
      <c r="K367" s="12" t="e">
        <f t="shared" si="63"/>
        <v>#REF!</v>
      </c>
      <c r="L367" s="49" t="e">
        <f t="shared" si="64"/>
        <v>#REF!</v>
      </c>
      <c r="M367" s="12" t="e">
        <f t="shared" si="61"/>
        <v>#REF!</v>
      </c>
      <c r="N367" s="49" t="e">
        <f t="shared" si="67"/>
        <v>#REF!</v>
      </c>
      <c r="P367" s="244"/>
      <c r="Q367" s="14" t="e">
        <f t="shared" si="68"/>
        <v>#REF!</v>
      </c>
      <c r="R367" s="25" t="e">
        <f>B367*#REF!</f>
        <v>#REF!</v>
      </c>
      <c r="S367" s="16" t="e">
        <f>C367*#REF!</f>
        <v>#REF!</v>
      </c>
      <c r="T367" s="15" t="e">
        <f>E367*#REF!</f>
        <v>#REF!</v>
      </c>
      <c r="U367" s="50" t="e">
        <f>F367*#REF!</f>
        <v>#REF!</v>
      </c>
      <c r="V367" s="15" t="e">
        <f>G367*#REF!</f>
        <v>#REF!</v>
      </c>
      <c r="W367" s="50" t="e">
        <f>H367*#REF!</f>
        <v>#REF!</v>
      </c>
      <c r="X367" s="15" t="e">
        <f>I367*#REF!</f>
        <v>#REF!</v>
      </c>
      <c r="Y367" s="50" t="e">
        <f>J367*#REF!</f>
        <v>#REF!</v>
      </c>
      <c r="Z367" s="15" t="e">
        <f>K367*#REF!</f>
        <v>#REF!</v>
      </c>
      <c r="AA367" s="50" t="e">
        <f>L367*#REF!</f>
        <v>#REF!</v>
      </c>
    </row>
    <row r="368" spans="1:27" ht="13.5" thickBot="1" x14ac:dyDescent="0.25">
      <c r="A368" s="11" t="e">
        <f>#REF!</f>
        <v>#REF!</v>
      </c>
      <c r="B368" s="11" t="e">
        <f>#REF!</f>
        <v>#REF!</v>
      </c>
      <c r="C368" s="11" t="e">
        <f>#REF!</f>
        <v>#REF!</v>
      </c>
      <c r="D368" s="11" t="e">
        <f>#REF!</f>
        <v>#REF!</v>
      </c>
      <c r="E368" s="12" t="e">
        <f t="shared" si="65"/>
        <v>#REF!</v>
      </c>
      <c r="F368" s="49" t="e">
        <f t="shared" si="66"/>
        <v>#REF!</v>
      </c>
      <c r="G368" s="12" t="e">
        <f t="shared" si="59"/>
        <v>#REF!</v>
      </c>
      <c r="H368" s="49" t="e">
        <f t="shared" si="60"/>
        <v>#REF!</v>
      </c>
      <c r="I368" s="12" t="e">
        <f t="shared" si="62"/>
        <v>#REF!</v>
      </c>
      <c r="J368" s="49" t="e">
        <f t="shared" si="62"/>
        <v>#REF!</v>
      </c>
      <c r="K368" s="12" t="e">
        <f t="shared" si="63"/>
        <v>#REF!</v>
      </c>
      <c r="L368" s="49" t="e">
        <f t="shared" si="64"/>
        <v>#REF!</v>
      </c>
      <c r="M368" s="12" t="e">
        <f t="shared" si="61"/>
        <v>#REF!</v>
      </c>
      <c r="N368" s="49" t="e">
        <f t="shared" si="67"/>
        <v>#REF!</v>
      </c>
      <c r="Q368" s="14" t="e">
        <f t="shared" si="68"/>
        <v>#REF!</v>
      </c>
      <c r="R368" s="29" t="e">
        <f>B368*#REF!</f>
        <v>#REF!</v>
      </c>
      <c r="S368" s="16" t="e">
        <f>C368*#REF!</f>
        <v>#REF!</v>
      </c>
      <c r="T368" s="15" t="e">
        <f>E368*#REF!</f>
        <v>#REF!</v>
      </c>
      <c r="U368" s="50" t="e">
        <f>F368*#REF!</f>
        <v>#REF!</v>
      </c>
      <c r="V368" s="15" t="e">
        <f>G368*#REF!</f>
        <v>#REF!</v>
      </c>
      <c r="W368" s="50" t="e">
        <f>H368*#REF!</f>
        <v>#REF!</v>
      </c>
      <c r="X368" s="15" t="e">
        <f>I368*#REF!</f>
        <v>#REF!</v>
      </c>
      <c r="Y368" s="50" t="e">
        <f>J368*#REF!</f>
        <v>#REF!</v>
      </c>
      <c r="Z368" s="15" t="e">
        <f>K368*#REF!</f>
        <v>#REF!</v>
      </c>
      <c r="AA368" s="50" t="e">
        <f>L368*#REF!</f>
        <v>#REF!</v>
      </c>
    </row>
    <row r="369" spans="1:27" ht="13.5" thickBot="1" x14ac:dyDescent="0.25">
      <c r="A369" s="11" t="e">
        <f>#REF!</f>
        <v>#REF!</v>
      </c>
      <c r="B369" s="11" t="e">
        <f>#REF!</f>
        <v>#REF!</v>
      </c>
      <c r="C369" s="11" t="e">
        <f>#REF!</f>
        <v>#REF!</v>
      </c>
      <c r="D369" s="11" t="e">
        <f>#REF!</f>
        <v>#REF!</v>
      </c>
      <c r="E369" s="12" t="e">
        <f t="shared" si="65"/>
        <v>#REF!</v>
      </c>
      <c r="F369" s="49" t="e">
        <f t="shared" si="66"/>
        <v>#REF!</v>
      </c>
      <c r="G369" s="12" t="e">
        <f t="shared" si="59"/>
        <v>#REF!</v>
      </c>
      <c r="H369" s="49" t="e">
        <f t="shared" si="60"/>
        <v>#REF!</v>
      </c>
      <c r="I369" s="12" t="e">
        <f t="shared" si="62"/>
        <v>#REF!</v>
      </c>
      <c r="J369" s="49" t="e">
        <f t="shared" si="62"/>
        <v>#REF!</v>
      </c>
      <c r="K369" s="12" t="e">
        <f t="shared" si="63"/>
        <v>#REF!</v>
      </c>
      <c r="L369" s="49" t="e">
        <f t="shared" si="64"/>
        <v>#REF!</v>
      </c>
      <c r="M369" s="12" t="e">
        <f t="shared" si="61"/>
        <v>#REF!</v>
      </c>
      <c r="N369" s="49" t="e">
        <f t="shared" si="67"/>
        <v>#REF!</v>
      </c>
      <c r="Q369" s="14" t="e">
        <f t="shared" si="68"/>
        <v>#REF!</v>
      </c>
      <c r="R369" s="32" t="e">
        <f>B369*#REF!</f>
        <v>#REF!</v>
      </c>
      <c r="S369" s="16" t="e">
        <f>C369*#REF!</f>
        <v>#REF!</v>
      </c>
      <c r="T369" s="15" t="e">
        <f>E369*#REF!</f>
        <v>#REF!</v>
      </c>
      <c r="U369" s="50" t="e">
        <f>F369*#REF!</f>
        <v>#REF!</v>
      </c>
      <c r="V369" s="15" t="e">
        <f>G369*#REF!</f>
        <v>#REF!</v>
      </c>
      <c r="W369" s="50" t="e">
        <f>H369*#REF!</f>
        <v>#REF!</v>
      </c>
      <c r="X369" s="15" t="e">
        <f>I369*#REF!</f>
        <v>#REF!</v>
      </c>
      <c r="Y369" s="50" t="e">
        <f>J369*#REF!</f>
        <v>#REF!</v>
      </c>
      <c r="Z369" s="15" t="e">
        <f>K369*#REF!</f>
        <v>#REF!</v>
      </c>
      <c r="AA369" s="50" t="e">
        <f>L369*#REF!</f>
        <v>#REF!</v>
      </c>
    </row>
    <row r="370" spans="1:27" s="21" customFormat="1" ht="13.5" thickBot="1" x14ac:dyDescent="0.25">
      <c r="A370" s="11" t="e">
        <f>#REF!</f>
        <v>#REF!</v>
      </c>
      <c r="B370" s="11" t="e">
        <f>#REF!</f>
        <v>#REF!</v>
      </c>
      <c r="C370" s="11" t="e">
        <f>#REF!</f>
        <v>#REF!</v>
      </c>
      <c r="D370" s="11" t="e">
        <f>#REF!</f>
        <v>#REF!</v>
      </c>
      <c r="E370" s="12" t="e">
        <f t="shared" si="65"/>
        <v>#REF!</v>
      </c>
      <c r="F370" s="49" t="e">
        <f t="shared" si="66"/>
        <v>#REF!</v>
      </c>
      <c r="G370" s="12" t="e">
        <f t="shared" si="59"/>
        <v>#REF!</v>
      </c>
      <c r="H370" s="49" t="e">
        <f t="shared" si="60"/>
        <v>#REF!</v>
      </c>
      <c r="I370" s="12" t="e">
        <f t="shared" si="62"/>
        <v>#REF!</v>
      </c>
      <c r="J370" s="49" t="e">
        <f t="shared" si="62"/>
        <v>#REF!</v>
      </c>
      <c r="K370" s="12" t="e">
        <f t="shared" si="63"/>
        <v>#REF!</v>
      </c>
      <c r="L370" s="49" t="e">
        <f t="shared" si="64"/>
        <v>#REF!</v>
      </c>
      <c r="M370" s="12" t="e">
        <f t="shared" si="61"/>
        <v>#REF!</v>
      </c>
      <c r="N370" s="49" t="e">
        <f t="shared" si="67"/>
        <v>#REF!</v>
      </c>
      <c r="P370" s="244"/>
      <c r="Q370" s="14" t="e">
        <f t="shared" si="68"/>
        <v>#REF!</v>
      </c>
      <c r="R370" s="25" t="e">
        <f>B370*#REF!</f>
        <v>#REF!</v>
      </c>
      <c r="S370" s="16" t="e">
        <f>C370*#REF!</f>
        <v>#REF!</v>
      </c>
      <c r="T370" s="15" t="e">
        <f>E370*#REF!</f>
        <v>#REF!</v>
      </c>
      <c r="U370" s="50" t="e">
        <f>F370*#REF!</f>
        <v>#REF!</v>
      </c>
      <c r="V370" s="15" t="e">
        <f>G370*#REF!</f>
        <v>#REF!</v>
      </c>
      <c r="W370" s="50" t="e">
        <f>H370*#REF!</f>
        <v>#REF!</v>
      </c>
      <c r="X370" s="15" t="e">
        <f>I370*#REF!</f>
        <v>#REF!</v>
      </c>
      <c r="Y370" s="50" t="e">
        <f>J370*#REF!</f>
        <v>#REF!</v>
      </c>
      <c r="Z370" s="15" t="e">
        <f>K370*#REF!</f>
        <v>#REF!</v>
      </c>
      <c r="AA370" s="50" t="e">
        <f>L370*#REF!</f>
        <v>#REF!</v>
      </c>
    </row>
    <row r="371" spans="1:27" ht="13.5" thickBot="1" x14ac:dyDescent="0.25">
      <c r="A371" s="11" t="e">
        <f>#REF!</f>
        <v>#REF!</v>
      </c>
      <c r="B371" s="11" t="e">
        <f>#REF!</f>
        <v>#REF!</v>
      </c>
      <c r="C371" s="11" t="e">
        <f>#REF!</f>
        <v>#REF!</v>
      </c>
      <c r="D371" s="11" t="e">
        <f>#REF!</f>
        <v>#REF!</v>
      </c>
      <c r="E371" s="12" t="e">
        <f t="shared" si="65"/>
        <v>#REF!</v>
      </c>
      <c r="F371" s="49" t="e">
        <f t="shared" si="66"/>
        <v>#REF!</v>
      </c>
      <c r="G371" s="12" t="e">
        <f t="shared" si="59"/>
        <v>#REF!</v>
      </c>
      <c r="H371" s="49" t="e">
        <f t="shared" si="60"/>
        <v>#REF!</v>
      </c>
      <c r="I371" s="12" t="e">
        <f t="shared" si="62"/>
        <v>#REF!</v>
      </c>
      <c r="J371" s="49" t="e">
        <f t="shared" si="62"/>
        <v>#REF!</v>
      </c>
      <c r="K371" s="12" t="e">
        <f t="shared" si="63"/>
        <v>#REF!</v>
      </c>
      <c r="L371" s="49" t="e">
        <f t="shared" si="64"/>
        <v>#REF!</v>
      </c>
      <c r="M371" s="12" t="e">
        <f t="shared" si="61"/>
        <v>#REF!</v>
      </c>
      <c r="N371" s="49" t="e">
        <f t="shared" si="67"/>
        <v>#REF!</v>
      </c>
      <c r="Q371" s="14" t="e">
        <f t="shared" si="68"/>
        <v>#REF!</v>
      </c>
      <c r="R371" s="25" t="e">
        <f>B371*#REF!</f>
        <v>#REF!</v>
      </c>
      <c r="S371" s="16" t="e">
        <f>C371*#REF!</f>
        <v>#REF!</v>
      </c>
      <c r="T371" s="15" t="e">
        <f>E371*#REF!</f>
        <v>#REF!</v>
      </c>
      <c r="U371" s="50" t="e">
        <f>F371*#REF!</f>
        <v>#REF!</v>
      </c>
      <c r="V371" s="15" t="e">
        <f>G371*#REF!</f>
        <v>#REF!</v>
      </c>
      <c r="W371" s="50" t="e">
        <f>H371*#REF!</f>
        <v>#REF!</v>
      </c>
      <c r="X371" s="15" t="e">
        <f>I371*#REF!</f>
        <v>#REF!</v>
      </c>
      <c r="Y371" s="50" t="e">
        <f>J371*#REF!</f>
        <v>#REF!</v>
      </c>
      <c r="Z371" s="15" t="e">
        <f>K371*#REF!</f>
        <v>#REF!</v>
      </c>
      <c r="AA371" s="50" t="e">
        <f>L371*#REF!</f>
        <v>#REF!</v>
      </c>
    </row>
    <row r="372" spans="1:27" s="21" customFormat="1" ht="13.5" thickBot="1" x14ac:dyDescent="0.25">
      <c r="A372" s="11" t="e">
        <f>#REF!</f>
        <v>#REF!</v>
      </c>
      <c r="B372" s="11" t="e">
        <f>#REF!</f>
        <v>#REF!</v>
      </c>
      <c r="C372" s="11" t="e">
        <f>#REF!</f>
        <v>#REF!</v>
      </c>
      <c r="D372" s="11" t="e">
        <f>#REF!</f>
        <v>#REF!</v>
      </c>
      <c r="E372" s="12" t="e">
        <f t="shared" si="65"/>
        <v>#REF!</v>
      </c>
      <c r="F372" s="49" t="e">
        <f t="shared" si="66"/>
        <v>#REF!</v>
      </c>
      <c r="G372" s="12" t="e">
        <f t="shared" si="59"/>
        <v>#REF!</v>
      </c>
      <c r="H372" s="49" t="e">
        <f t="shared" si="60"/>
        <v>#REF!</v>
      </c>
      <c r="I372" s="12" t="e">
        <f t="shared" si="62"/>
        <v>#REF!</v>
      </c>
      <c r="J372" s="49" t="e">
        <f t="shared" si="62"/>
        <v>#REF!</v>
      </c>
      <c r="K372" s="12" t="e">
        <f t="shared" si="63"/>
        <v>#REF!</v>
      </c>
      <c r="L372" s="49" t="e">
        <f t="shared" si="64"/>
        <v>#REF!</v>
      </c>
      <c r="M372" s="12" t="e">
        <f t="shared" si="61"/>
        <v>#REF!</v>
      </c>
      <c r="N372" s="49" t="e">
        <f t="shared" si="67"/>
        <v>#REF!</v>
      </c>
      <c r="P372" s="244"/>
      <c r="Q372" s="14" t="e">
        <f t="shared" si="68"/>
        <v>#REF!</v>
      </c>
      <c r="R372" s="25" t="e">
        <f>B372*#REF!</f>
        <v>#REF!</v>
      </c>
      <c r="S372" s="16" t="e">
        <f>C372*#REF!</f>
        <v>#REF!</v>
      </c>
      <c r="T372" s="15" t="e">
        <f>E372*#REF!</f>
        <v>#REF!</v>
      </c>
      <c r="U372" s="50" t="e">
        <f>F372*#REF!</f>
        <v>#REF!</v>
      </c>
      <c r="V372" s="15" t="e">
        <f>G372*#REF!</f>
        <v>#REF!</v>
      </c>
      <c r="W372" s="50" t="e">
        <f>H372*#REF!</f>
        <v>#REF!</v>
      </c>
      <c r="X372" s="15" t="e">
        <f>I372*#REF!</f>
        <v>#REF!</v>
      </c>
      <c r="Y372" s="50" t="e">
        <f>J372*#REF!</f>
        <v>#REF!</v>
      </c>
      <c r="Z372" s="15" t="e">
        <f>K372*#REF!</f>
        <v>#REF!</v>
      </c>
      <c r="AA372" s="50" t="e">
        <f>L372*#REF!</f>
        <v>#REF!</v>
      </c>
    </row>
    <row r="373" spans="1:27" s="21" customFormat="1" ht="13.5" thickBot="1" x14ac:dyDescent="0.25">
      <c r="A373" s="11" t="e">
        <f>#REF!</f>
        <v>#REF!</v>
      </c>
      <c r="B373" s="11" t="e">
        <f>#REF!</f>
        <v>#REF!</v>
      </c>
      <c r="C373" s="11" t="e">
        <f>#REF!</f>
        <v>#REF!</v>
      </c>
      <c r="D373" s="11" t="e">
        <f>#REF!</f>
        <v>#REF!</v>
      </c>
      <c r="E373" s="12" t="e">
        <f t="shared" si="65"/>
        <v>#REF!</v>
      </c>
      <c r="F373" s="49" t="e">
        <f t="shared" si="66"/>
        <v>#REF!</v>
      </c>
      <c r="G373" s="12" t="e">
        <f t="shared" si="59"/>
        <v>#REF!</v>
      </c>
      <c r="H373" s="49" t="e">
        <f t="shared" si="60"/>
        <v>#REF!</v>
      </c>
      <c r="I373" s="12" t="e">
        <f t="shared" si="62"/>
        <v>#REF!</v>
      </c>
      <c r="J373" s="49" t="e">
        <f t="shared" si="62"/>
        <v>#REF!</v>
      </c>
      <c r="K373" s="12" t="e">
        <f t="shared" si="63"/>
        <v>#REF!</v>
      </c>
      <c r="L373" s="49" t="e">
        <f t="shared" si="64"/>
        <v>#REF!</v>
      </c>
      <c r="M373" s="12" t="e">
        <f t="shared" si="61"/>
        <v>#REF!</v>
      </c>
      <c r="N373" s="49" t="e">
        <f t="shared" si="67"/>
        <v>#REF!</v>
      </c>
      <c r="P373" s="244"/>
      <c r="Q373" s="14" t="e">
        <f t="shared" si="68"/>
        <v>#REF!</v>
      </c>
      <c r="R373" s="25" t="e">
        <f>B373*#REF!</f>
        <v>#REF!</v>
      </c>
      <c r="S373" s="16" t="e">
        <f>C373*#REF!</f>
        <v>#REF!</v>
      </c>
      <c r="T373" s="15" t="e">
        <f>E373*#REF!</f>
        <v>#REF!</v>
      </c>
      <c r="U373" s="50" t="e">
        <f>F373*#REF!</f>
        <v>#REF!</v>
      </c>
      <c r="V373" s="15" t="e">
        <f>G373*#REF!</f>
        <v>#REF!</v>
      </c>
      <c r="W373" s="50" t="e">
        <f>H373*#REF!</f>
        <v>#REF!</v>
      </c>
      <c r="X373" s="15" t="e">
        <f>I373*#REF!</f>
        <v>#REF!</v>
      </c>
      <c r="Y373" s="50" t="e">
        <f>J373*#REF!</f>
        <v>#REF!</v>
      </c>
      <c r="Z373" s="15" t="e">
        <f>K373*#REF!</f>
        <v>#REF!</v>
      </c>
      <c r="AA373" s="50" t="e">
        <f>L373*#REF!</f>
        <v>#REF!</v>
      </c>
    </row>
    <row r="374" spans="1:27" s="21" customFormat="1" ht="13.5" thickBot="1" x14ac:dyDescent="0.25">
      <c r="A374" s="11" t="e">
        <f>#REF!</f>
        <v>#REF!</v>
      </c>
      <c r="B374" s="11" t="e">
        <f>#REF!</f>
        <v>#REF!</v>
      </c>
      <c r="C374" s="11" t="e">
        <f>#REF!</f>
        <v>#REF!</v>
      </c>
      <c r="D374" s="11" t="e">
        <f>#REF!</f>
        <v>#REF!</v>
      </c>
      <c r="E374" s="12" t="e">
        <f t="shared" si="65"/>
        <v>#REF!</v>
      </c>
      <c r="F374" s="49" t="e">
        <f t="shared" si="66"/>
        <v>#REF!</v>
      </c>
      <c r="G374" s="12" t="e">
        <f t="shared" si="59"/>
        <v>#REF!</v>
      </c>
      <c r="H374" s="49" t="e">
        <f t="shared" si="60"/>
        <v>#REF!</v>
      </c>
      <c r="I374" s="12" t="e">
        <f t="shared" si="62"/>
        <v>#REF!</v>
      </c>
      <c r="J374" s="49" t="e">
        <f t="shared" si="62"/>
        <v>#REF!</v>
      </c>
      <c r="K374" s="12" t="e">
        <f t="shared" si="63"/>
        <v>#REF!</v>
      </c>
      <c r="L374" s="49" t="e">
        <f t="shared" si="64"/>
        <v>#REF!</v>
      </c>
      <c r="M374" s="12" t="e">
        <f t="shared" si="61"/>
        <v>#REF!</v>
      </c>
      <c r="N374" s="49" t="e">
        <f t="shared" si="67"/>
        <v>#REF!</v>
      </c>
      <c r="P374" s="244"/>
      <c r="Q374" s="14" t="e">
        <f t="shared" si="68"/>
        <v>#REF!</v>
      </c>
      <c r="R374" s="25" t="e">
        <f>B374*#REF!</f>
        <v>#REF!</v>
      </c>
      <c r="S374" s="16" t="e">
        <f>C374*#REF!</f>
        <v>#REF!</v>
      </c>
      <c r="T374" s="15" t="e">
        <f>E374*#REF!</f>
        <v>#REF!</v>
      </c>
      <c r="U374" s="50" t="e">
        <f>F374*#REF!</f>
        <v>#REF!</v>
      </c>
      <c r="V374" s="15" t="e">
        <f>G374*#REF!</f>
        <v>#REF!</v>
      </c>
      <c r="W374" s="50" t="e">
        <f>H374*#REF!</f>
        <v>#REF!</v>
      </c>
      <c r="X374" s="15" t="e">
        <f>I374*#REF!</f>
        <v>#REF!</v>
      </c>
      <c r="Y374" s="50" t="e">
        <f>J374*#REF!</f>
        <v>#REF!</v>
      </c>
      <c r="Z374" s="15" t="e">
        <f>K374*#REF!</f>
        <v>#REF!</v>
      </c>
      <c r="AA374" s="50" t="e">
        <f>L374*#REF!</f>
        <v>#REF!</v>
      </c>
    </row>
    <row r="375" spans="1:27" s="21" customFormat="1" ht="78" hidden="1" customHeight="1" thickBot="1" x14ac:dyDescent="0.25">
      <c r="A375" s="11" t="e">
        <f>#REF!</f>
        <v>#REF!</v>
      </c>
      <c r="B375" s="11" t="e">
        <f>#REF!</f>
        <v>#REF!</v>
      </c>
      <c r="C375" s="11" t="e">
        <f>#REF!</f>
        <v>#REF!</v>
      </c>
      <c r="D375" s="11" t="e">
        <f>#REF!</f>
        <v>#REF!</v>
      </c>
      <c r="E375" s="12" t="e">
        <f t="shared" si="65"/>
        <v>#REF!</v>
      </c>
      <c r="F375" s="49" t="e">
        <f t="shared" si="66"/>
        <v>#REF!</v>
      </c>
      <c r="G375" s="12" t="e">
        <f t="shared" si="59"/>
        <v>#REF!</v>
      </c>
      <c r="H375" s="49" t="e">
        <f t="shared" si="60"/>
        <v>#REF!</v>
      </c>
      <c r="I375" s="12" t="e">
        <f t="shared" si="62"/>
        <v>#REF!</v>
      </c>
      <c r="J375" s="49" t="e">
        <f t="shared" si="62"/>
        <v>#REF!</v>
      </c>
      <c r="K375" s="12" t="e">
        <f t="shared" si="63"/>
        <v>#REF!</v>
      </c>
      <c r="L375" s="49" t="e">
        <f t="shared" si="64"/>
        <v>#REF!</v>
      </c>
      <c r="M375" s="12" t="e">
        <f t="shared" si="61"/>
        <v>#REF!</v>
      </c>
      <c r="N375" s="49" t="e">
        <f t="shared" si="67"/>
        <v>#REF!</v>
      </c>
      <c r="P375" s="244"/>
      <c r="Q375" s="14" t="e">
        <f t="shared" si="68"/>
        <v>#REF!</v>
      </c>
      <c r="R375" s="25" t="e">
        <f>B375*#REF!</f>
        <v>#REF!</v>
      </c>
      <c r="S375" s="16" t="e">
        <f>C375*#REF!</f>
        <v>#REF!</v>
      </c>
      <c r="T375" s="15" t="e">
        <f>E375*#REF!</f>
        <v>#REF!</v>
      </c>
      <c r="U375" s="50" t="e">
        <f>F375*#REF!</f>
        <v>#REF!</v>
      </c>
      <c r="V375" s="15" t="e">
        <f>G375*#REF!</f>
        <v>#REF!</v>
      </c>
      <c r="W375" s="50" t="e">
        <f>H375*#REF!</f>
        <v>#REF!</v>
      </c>
      <c r="X375" s="15" t="e">
        <f>I375*#REF!</f>
        <v>#REF!</v>
      </c>
      <c r="Y375" s="50" t="e">
        <f>J375*#REF!</f>
        <v>#REF!</v>
      </c>
      <c r="Z375" s="15" t="e">
        <f>K375*#REF!</f>
        <v>#REF!</v>
      </c>
      <c r="AA375" s="50" t="e">
        <f>L375*#REF!</f>
        <v>#REF!</v>
      </c>
    </row>
    <row r="376" spans="1:27" ht="78" hidden="1" customHeight="1" thickBot="1" x14ac:dyDescent="0.25">
      <c r="A376" s="11" t="e">
        <f>#REF!</f>
        <v>#REF!</v>
      </c>
      <c r="B376" s="11" t="e">
        <f>#REF!</f>
        <v>#REF!</v>
      </c>
      <c r="C376" s="11" t="e">
        <f>#REF!</f>
        <v>#REF!</v>
      </c>
      <c r="D376" s="11" t="e">
        <f>#REF!</f>
        <v>#REF!</v>
      </c>
      <c r="E376" s="12" t="e">
        <f t="shared" si="65"/>
        <v>#REF!</v>
      </c>
      <c r="F376" s="49" t="e">
        <f t="shared" si="66"/>
        <v>#REF!</v>
      </c>
      <c r="G376" s="12" t="e">
        <f t="shared" si="59"/>
        <v>#REF!</v>
      </c>
      <c r="H376" s="49" t="e">
        <f t="shared" si="60"/>
        <v>#REF!</v>
      </c>
      <c r="I376" s="12" t="e">
        <f t="shared" si="62"/>
        <v>#REF!</v>
      </c>
      <c r="J376" s="49" t="e">
        <f t="shared" si="62"/>
        <v>#REF!</v>
      </c>
      <c r="K376" s="12" t="e">
        <f t="shared" si="63"/>
        <v>#REF!</v>
      </c>
      <c r="L376" s="49" t="e">
        <f t="shared" si="64"/>
        <v>#REF!</v>
      </c>
      <c r="M376" s="12" t="e">
        <f t="shared" si="61"/>
        <v>#REF!</v>
      </c>
      <c r="N376" s="49" t="e">
        <f t="shared" si="67"/>
        <v>#REF!</v>
      </c>
      <c r="Q376" s="14" t="e">
        <f t="shared" si="68"/>
        <v>#REF!</v>
      </c>
      <c r="R376" s="31" t="e">
        <f>B376*#REF!</f>
        <v>#REF!</v>
      </c>
      <c r="S376" s="16" t="e">
        <f>C376*#REF!</f>
        <v>#REF!</v>
      </c>
      <c r="T376" s="15" t="e">
        <f>E376*#REF!</f>
        <v>#REF!</v>
      </c>
      <c r="U376" s="50" t="e">
        <f>F376*#REF!</f>
        <v>#REF!</v>
      </c>
      <c r="V376" s="15" t="e">
        <f>G376*#REF!</f>
        <v>#REF!</v>
      </c>
      <c r="W376" s="50" t="e">
        <f>H376*#REF!</f>
        <v>#REF!</v>
      </c>
      <c r="X376" s="15" t="e">
        <f>I376*#REF!</f>
        <v>#REF!</v>
      </c>
      <c r="Y376" s="50" t="e">
        <f>J376*#REF!</f>
        <v>#REF!</v>
      </c>
      <c r="Z376" s="15" t="e">
        <f>K376*#REF!</f>
        <v>#REF!</v>
      </c>
      <c r="AA376" s="50" t="e">
        <f>L376*#REF!</f>
        <v>#REF!</v>
      </c>
    </row>
    <row r="377" spans="1:27" ht="13.5" thickBot="1" x14ac:dyDescent="0.25">
      <c r="A377" s="11" t="e">
        <f>#REF!</f>
        <v>#REF!</v>
      </c>
      <c r="B377" s="11" t="e">
        <f>#REF!</f>
        <v>#REF!</v>
      </c>
      <c r="C377" s="11" t="e">
        <f>#REF!</f>
        <v>#REF!</v>
      </c>
      <c r="D377" s="11" t="e">
        <f>#REF!</f>
        <v>#REF!</v>
      </c>
      <c r="E377" s="12" t="e">
        <f t="shared" si="65"/>
        <v>#REF!</v>
      </c>
      <c r="F377" s="49" t="e">
        <f t="shared" si="66"/>
        <v>#REF!</v>
      </c>
      <c r="G377" s="12" t="e">
        <f t="shared" si="59"/>
        <v>#REF!</v>
      </c>
      <c r="H377" s="49" t="e">
        <f t="shared" si="60"/>
        <v>#REF!</v>
      </c>
      <c r="I377" s="12" t="e">
        <f t="shared" si="62"/>
        <v>#REF!</v>
      </c>
      <c r="J377" s="49" t="e">
        <f t="shared" si="62"/>
        <v>#REF!</v>
      </c>
      <c r="K377" s="12" t="e">
        <f t="shared" si="63"/>
        <v>#REF!</v>
      </c>
      <c r="L377" s="49" t="e">
        <f t="shared" si="64"/>
        <v>#REF!</v>
      </c>
      <c r="M377" s="12" t="e">
        <f t="shared" si="61"/>
        <v>#REF!</v>
      </c>
      <c r="N377" s="49" t="e">
        <f t="shared" si="67"/>
        <v>#REF!</v>
      </c>
      <c r="Q377" s="14" t="e">
        <f t="shared" si="68"/>
        <v>#REF!</v>
      </c>
      <c r="R377" s="28" t="e">
        <f>B377*#REF!</f>
        <v>#REF!</v>
      </c>
      <c r="S377" s="16" t="e">
        <f>C377*#REF!</f>
        <v>#REF!</v>
      </c>
      <c r="T377" s="15" t="e">
        <f>E377*#REF!</f>
        <v>#REF!</v>
      </c>
      <c r="U377" s="50" t="e">
        <f>F377*#REF!</f>
        <v>#REF!</v>
      </c>
      <c r="V377" s="15" t="e">
        <f>G377*#REF!</f>
        <v>#REF!</v>
      </c>
      <c r="W377" s="50" t="e">
        <f>H377*#REF!</f>
        <v>#REF!</v>
      </c>
      <c r="X377" s="15" t="e">
        <f>I377*#REF!</f>
        <v>#REF!</v>
      </c>
      <c r="Y377" s="50" t="e">
        <f>J377*#REF!</f>
        <v>#REF!</v>
      </c>
      <c r="Z377" s="15" t="e">
        <f>K377*#REF!</f>
        <v>#REF!</v>
      </c>
      <c r="AA377" s="50" t="e">
        <f>L377*#REF!</f>
        <v>#REF!</v>
      </c>
    </row>
    <row r="378" spans="1:27" ht="13.5" thickBot="1" x14ac:dyDescent="0.25">
      <c r="A378" s="11" t="e">
        <f>#REF!</f>
        <v>#REF!</v>
      </c>
      <c r="B378" s="11" t="e">
        <f>#REF!</f>
        <v>#REF!</v>
      </c>
      <c r="C378" s="11" t="e">
        <f>#REF!</f>
        <v>#REF!</v>
      </c>
      <c r="D378" s="11" t="e">
        <f>#REF!</f>
        <v>#REF!</v>
      </c>
      <c r="E378" s="12" t="e">
        <f t="shared" si="65"/>
        <v>#REF!</v>
      </c>
      <c r="F378" s="49" t="e">
        <f t="shared" si="66"/>
        <v>#REF!</v>
      </c>
      <c r="G378" s="12" t="e">
        <f t="shared" si="59"/>
        <v>#REF!</v>
      </c>
      <c r="H378" s="49" t="e">
        <f t="shared" si="60"/>
        <v>#REF!</v>
      </c>
      <c r="I378" s="12" t="e">
        <f t="shared" si="62"/>
        <v>#REF!</v>
      </c>
      <c r="J378" s="49" t="e">
        <f t="shared" si="62"/>
        <v>#REF!</v>
      </c>
      <c r="K378" s="12" t="e">
        <f t="shared" si="63"/>
        <v>#REF!</v>
      </c>
      <c r="L378" s="49" t="e">
        <f t="shared" si="64"/>
        <v>#REF!</v>
      </c>
      <c r="M378" s="12" t="e">
        <f t="shared" si="61"/>
        <v>#REF!</v>
      </c>
      <c r="N378" s="49" t="e">
        <f t="shared" si="67"/>
        <v>#REF!</v>
      </c>
      <c r="Q378" s="14" t="e">
        <f t="shared" si="68"/>
        <v>#REF!</v>
      </c>
      <c r="R378" s="25" t="e">
        <f>B378*#REF!</f>
        <v>#REF!</v>
      </c>
      <c r="S378" s="16" t="e">
        <f>C378*#REF!</f>
        <v>#REF!</v>
      </c>
      <c r="T378" s="15" t="e">
        <f>E378*#REF!</f>
        <v>#REF!</v>
      </c>
      <c r="U378" s="50" t="e">
        <f>F378*#REF!</f>
        <v>#REF!</v>
      </c>
      <c r="V378" s="15" t="e">
        <f>G378*#REF!</f>
        <v>#REF!</v>
      </c>
      <c r="W378" s="50" t="e">
        <f>H378*#REF!</f>
        <v>#REF!</v>
      </c>
      <c r="X378" s="15" t="e">
        <f>I378*#REF!</f>
        <v>#REF!</v>
      </c>
      <c r="Y378" s="50" t="e">
        <f>J378*#REF!</f>
        <v>#REF!</v>
      </c>
      <c r="Z378" s="15" t="e">
        <f>K378*#REF!</f>
        <v>#REF!</v>
      </c>
      <c r="AA378" s="50" t="e">
        <f>L378*#REF!</f>
        <v>#REF!</v>
      </c>
    </row>
    <row r="379" spans="1:27" s="21" customFormat="1" ht="13.5" thickBot="1" x14ac:dyDescent="0.25">
      <c r="A379" s="11" t="e">
        <f>#REF!</f>
        <v>#REF!</v>
      </c>
      <c r="B379" s="11" t="e">
        <f>#REF!</f>
        <v>#REF!</v>
      </c>
      <c r="C379" s="11" t="e">
        <f>#REF!</f>
        <v>#REF!</v>
      </c>
      <c r="D379" s="11" t="e">
        <f>#REF!</f>
        <v>#REF!</v>
      </c>
      <c r="E379" s="12" t="e">
        <f t="shared" si="65"/>
        <v>#REF!</v>
      </c>
      <c r="F379" s="49" t="e">
        <f t="shared" si="66"/>
        <v>#REF!</v>
      </c>
      <c r="G379" s="12" t="e">
        <f t="shared" si="59"/>
        <v>#REF!</v>
      </c>
      <c r="H379" s="49" t="e">
        <f t="shared" si="60"/>
        <v>#REF!</v>
      </c>
      <c r="I379" s="12" t="e">
        <f t="shared" si="62"/>
        <v>#REF!</v>
      </c>
      <c r="J379" s="49" t="e">
        <f t="shared" si="62"/>
        <v>#REF!</v>
      </c>
      <c r="K379" s="12" t="e">
        <f t="shared" si="63"/>
        <v>#REF!</v>
      </c>
      <c r="L379" s="49" t="e">
        <f t="shared" si="64"/>
        <v>#REF!</v>
      </c>
      <c r="M379" s="12" t="e">
        <f t="shared" si="61"/>
        <v>#REF!</v>
      </c>
      <c r="N379" s="49" t="e">
        <f t="shared" si="67"/>
        <v>#REF!</v>
      </c>
      <c r="P379" s="244"/>
      <c r="Q379" s="14" t="e">
        <f t="shared" si="68"/>
        <v>#REF!</v>
      </c>
      <c r="R379" s="25" t="e">
        <f>B379*#REF!</f>
        <v>#REF!</v>
      </c>
      <c r="S379" s="16" t="e">
        <f>C379*#REF!</f>
        <v>#REF!</v>
      </c>
      <c r="T379" s="15" t="e">
        <f>E379*#REF!</f>
        <v>#REF!</v>
      </c>
      <c r="U379" s="50" t="e">
        <f>F379*#REF!</f>
        <v>#REF!</v>
      </c>
      <c r="V379" s="15" t="e">
        <f>G379*#REF!</f>
        <v>#REF!</v>
      </c>
      <c r="W379" s="50" t="e">
        <f>H379*#REF!</f>
        <v>#REF!</v>
      </c>
      <c r="X379" s="15" t="e">
        <f>I379*#REF!</f>
        <v>#REF!</v>
      </c>
      <c r="Y379" s="50" t="e">
        <f>J379*#REF!</f>
        <v>#REF!</v>
      </c>
      <c r="Z379" s="15" t="e">
        <f>K379*#REF!</f>
        <v>#REF!</v>
      </c>
      <c r="AA379" s="50" t="e">
        <f>L379*#REF!</f>
        <v>#REF!</v>
      </c>
    </row>
    <row r="380" spans="1:27" ht="13.5" thickBot="1" x14ac:dyDescent="0.25">
      <c r="A380" s="11" t="e">
        <f>#REF!</f>
        <v>#REF!</v>
      </c>
      <c r="B380" s="11" t="e">
        <f>#REF!</f>
        <v>#REF!</v>
      </c>
      <c r="C380" s="11" t="e">
        <f>#REF!</f>
        <v>#REF!</v>
      </c>
      <c r="D380" s="11" t="e">
        <f>#REF!</f>
        <v>#REF!</v>
      </c>
      <c r="E380" s="12" t="e">
        <f t="shared" si="65"/>
        <v>#REF!</v>
      </c>
      <c r="F380" s="49" t="e">
        <f t="shared" si="66"/>
        <v>#REF!</v>
      </c>
      <c r="G380" s="12" t="e">
        <f t="shared" ref="G380:G443" si="69">B380+(D380*$H$1)</f>
        <v>#REF!</v>
      </c>
      <c r="H380" s="49" t="e">
        <f t="shared" ref="H380:H443" si="70">C380+($D380*$H$1)</f>
        <v>#REF!</v>
      </c>
      <c r="I380" s="12" t="e">
        <f t="shared" si="62"/>
        <v>#REF!</v>
      </c>
      <c r="J380" s="49" t="e">
        <f t="shared" si="62"/>
        <v>#REF!</v>
      </c>
      <c r="K380" s="12" t="e">
        <f t="shared" si="63"/>
        <v>#REF!</v>
      </c>
      <c r="L380" s="49" t="e">
        <f t="shared" si="64"/>
        <v>#REF!</v>
      </c>
      <c r="M380" s="12" t="e">
        <f t="shared" ref="M380:M443" si="71">$B380+($D380*$N$1)</f>
        <v>#REF!</v>
      </c>
      <c r="N380" s="49" t="e">
        <f t="shared" si="67"/>
        <v>#REF!</v>
      </c>
      <c r="Q380" s="14" t="e">
        <f t="shared" si="68"/>
        <v>#REF!</v>
      </c>
      <c r="R380" s="25" t="e">
        <f>B380*#REF!</f>
        <v>#REF!</v>
      </c>
      <c r="S380" s="16" t="e">
        <f>C380*#REF!</f>
        <v>#REF!</v>
      </c>
      <c r="T380" s="15" t="e">
        <f>E380*#REF!</f>
        <v>#REF!</v>
      </c>
      <c r="U380" s="50" t="e">
        <f>F380*#REF!</f>
        <v>#REF!</v>
      </c>
      <c r="V380" s="15" t="e">
        <f>G380*#REF!</f>
        <v>#REF!</v>
      </c>
      <c r="W380" s="50" t="e">
        <f>H380*#REF!</f>
        <v>#REF!</v>
      </c>
      <c r="X380" s="15" t="e">
        <f>I380*#REF!</f>
        <v>#REF!</v>
      </c>
      <c r="Y380" s="50" t="e">
        <f>J380*#REF!</f>
        <v>#REF!</v>
      </c>
      <c r="Z380" s="15" t="e">
        <f>K380*#REF!</f>
        <v>#REF!</v>
      </c>
      <c r="AA380" s="50" t="e">
        <f>L380*#REF!</f>
        <v>#REF!</v>
      </c>
    </row>
    <row r="381" spans="1:27" s="21" customFormat="1" ht="13.5" thickBot="1" x14ac:dyDescent="0.25">
      <c r="A381" s="11" t="e">
        <f>#REF!</f>
        <v>#REF!</v>
      </c>
      <c r="B381" s="11" t="e">
        <f>#REF!</f>
        <v>#REF!</v>
      </c>
      <c r="C381" s="11" t="e">
        <f>#REF!</f>
        <v>#REF!</v>
      </c>
      <c r="D381" s="11" t="e">
        <f>#REF!</f>
        <v>#REF!</v>
      </c>
      <c r="E381" s="12" t="e">
        <f t="shared" si="65"/>
        <v>#REF!</v>
      </c>
      <c r="F381" s="49" t="e">
        <f t="shared" si="66"/>
        <v>#REF!</v>
      </c>
      <c r="G381" s="12" t="e">
        <f t="shared" si="69"/>
        <v>#REF!</v>
      </c>
      <c r="H381" s="49" t="e">
        <f t="shared" si="70"/>
        <v>#REF!</v>
      </c>
      <c r="I381" s="12" t="e">
        <f t="shared" si="62"/>
        <v>#REF!</v>
      </c>
      <c r="J381" s="49" t="e">
        <f t="shared" si="62"/>
        <v>#REF!</v>
      </c>
      <c r="K381" s="12" t="e">
        <f t="shared" si="63"/>
        <v>#REF!</v>
      </c>
      <c r="L381" s="49" t="e">
        <f t="shared" si="64"/>
        <v>#REF!</v>
      </c>
      <c r="M381" s="12" t="e">
        <f t="shared" si="71"/>
        <v>#REF!</v>
      </c>
      <c r="N381" s="49" t="e">
        <f t="shared" si="67"/>
        <v>#REF!</v>
      </c>
      <c r="P381" s="244"/>
      <c r="Q381" s="14" t="e">
        <f t="shared" si="68"/>
        <v>#REF!</v>
      </c>
      <c r="R381" s="25" t="e">
        <f>B381*#REF!</f>
        <v>#REF!</v>
      </c>
      <c r="S381" s="16" t="e">
        <f>C381*#REF!</f>
        <v>#REF!</v>
      </c>
      <c r="T381" s="15" t="e">
        <f>E381*#REF!</f>
        <v>#REF!</v>
      </c>
      <c r="U381" s="50" t="e">
        <f>F381*#REF!</f>
        <v>#REF!</v>
      </c>
      <c r="V381" s="15" t="e">
        <f>G381*#REF!</f>
        <v>#REF!</v>
      </c>
      <c r="W381" s="50" t="e">
        <f>H381*#REF!</f>
        <v>#REF!</v>
      </c>
      <c r="X381" s="15" t="e">
        <f>I381*#REF!</f>
        <v>#REF!</v>
      </c>
      <c r="Y381" s="50" t="e">
        <f>J381*#REF!</f>
        <v>#REF!</v>
      </c>
      <c r="Z381" s="15" t="e">
        <f>K381*#REF!</f>
        <v>#REF!</v>
      </c>
      <c r="AA381" s="50" t="e">
        <f>L381*#REF!</f>
        <v>#REF!</v>
      </c>
    </row>
    <row r="382" spans="1:27" ht="13.5" thickBot="1" x14ac:dyDescent="0.25">
      <c r="A382" s="11" t="e">
        <f>#REF!</f>
        <v>#REF!</v>
      </c>
      <c r="B382" s="11" t="e">
        <f>#REF!</f>
        <v>#REF!</v>
      </c>
      <c r="C382" s="11" t="e">
        <f>#REF!</f>
        <v>#REF!</v>
      </c>
      <c r="D382" s="11" t="e">
        <f>#REF!</f>
        <v>#REF!</v>
      </c>
      <c r="E382" s="12" t="e">
        <f t="shared" si="65"/>
        <v>#REF!</v>
      </c>
      <c r="F382" s="49" t="e">
        <f t="shared" si="66"/>
        <v>#REF!</v>
      </c>
      <c r="G382" s="12" t="e">
        <f t="shared" si="69"/>
        <v>#REF!</v>
      </c>
      <c r="H382" s="49" t="e">
        <f t="shared" si="70"/>
        <v>#REF!</v>
      </c>
      <c r="I382" s="12" t="e">
        <f t="shared" si="62"/>
        <v>#REF!</v>
      </c>
      <c r="J382" s="49" t="e">
        <f t="shared" si="62"/>
        <v>#REF!</v>
      </c>
      <c r="K382" s="12" t="e">
        <f t="shared" si="63"/>
        <v>#REF!</v>
      </c>
      <c r="L382" s="49" t="e">
        <f t="shared" si="64"/>
        <v>#REF!</v>
      </c>
      <c r="M382" s="12" t="e">
        <f t="shared" si="71"/>
        <v>#REF!</v>
      </c>
      <c r="N382" s="49" t="e">
        <f t="shared" si="67"/>
        <v>#REF!</v>
      </c>
      <c r="Q382" s="14" t="e">
        <f t="shared" si="68"/>
        <v>#REF!</v>
      </c>
      <c r="R382" s="25" t="e">
        <f>B382*#REF!</f>
        <v>#REF!</v>
      </c>
      <c r="S382" s="16" t="e">
        <f>C382*#REF!</f>
        <v>#REF!</v>
      </c>
      <c r="T382" s="15" t="e">
        <f>E382*#REF!</f>
        <v>#REF!</v>
      </c>
      <c r="U382" s="50" t="e">
        <f>F382*#REF!</f>
        <v>#REF!</v>
      </c>
      <c r="V382" s="15" t="e">
        <f>G382*#REF!</f>
        <v>#REF!</v>
      </c>
      <c r="W382" s="50" t="e">
        <f>H382*#REF!</f>
        <v>#REF!</v>
      </c>
      <c r="X382" s="15" t="e">
        <f>I382*#REF!</f>
        <v>#REF!</v>
      </c>
      <c r="Y382" s="50" t="e">
        <f>J382*#REF!</f>
        <v>#REF!</v>
      </c>
      <c r="Z382" s="15" t="e">
        <f>K382*#REF!</f>
        <v>#REF!</v>
      </c>
      <c r="AA382" s="50" t="e">
        <f>L382*#REF!</f>
        <v>#REF!</v>
      </c>
    </row>
    <row r="383" spans="1:27" ht="13.5" thickBot="1" x14ac:dyDescent="0.25">
      <c r="A383" s="11" t="e">
        <f>#REF!</f>
        <v>#REF!</v>
      </c>
      <c r="B383" s="11" t="e">
        <f>#REF!</f>
        <v>#REF!</v>
      </c>
      <c r="C383" s="11" t="e">
        <f>#REF!</f>
        <v>#REF!</v>
      </c>
      <c r="D383" s="11" t="e">
        <f>#REF!</f>
        <v>#REF!</v>
      </c>
      <c r="E383" s="12" t="e">
        <f t="shared" si="65"/>
        <v>#REF!</v>
      </c>
      <c r="F383" s="49" t="e">
        <f t="shared" si="66"/>
        <v>#REF!</v>
      </c>
      <c r="G383" s="12" t="e">
        <f t="shared" si="69"/>
        <v>#REF!</v>
      </c>
      <c r="H383" s="49" t="e">
        <f t="shared" si="70"/>
        <v>#REF!</v>
      </c>
      <c r="I383" s="12" t="e">
        <f t="shared" si="62"/>
        <v>#REF!</v>
      </c>
      <c r="J383" s="49" t="e">
        <f t="shared" si="62"/>
        <v>#REF!</v>
      </c>
      <c r="K383" s="12" t="e">
        <f t="shared" si="63"/>
        <v>#REF!</v>
      </c>
      <c r="L383" s="49" t="e">
        <f t="shared" si="64"/>
        <v>#REF!</v>
      </c>
      <c r="M383" s="12" t="e">
        <f t="shared" si="71"/>
        <v>#REF!</v>
      </c>
      <c r="N383" s="49" t="e">
        <f t="shared" si="67"/>
        <v>#REF!</v>
      </c>
      <c r="Q383" s="14" t="e">
        <f t="shared" si="68"/>
        <v>#REF!</v>
      </c>
      <c r="R383" s="29" t="e">
        <f>B383*#REF!</f>
        <v>#REF!</v>
      </c>
      <c r="S383" s="16" t="e">
        <f>C383*#REF!</f>
        <v>#REF!</v>
      </c>
      <c r="T383" s="15" t="e">
        <f>E383*#REF!</f>
        <v>#REF!</v>
      </c>
      <c r="U383" s="50" t="e">
        <f>F383*#REF!</f>
        <v>#REF!</v>
      </c>
      <c r="V383" s="15" t="e">
        <f>G383*#REF!</f>
        <v>#REF!</v>
      </c>
      <c r="W383" s="50" t="e">
        <f>H383*#REF!</f>
        <v>#REF!</v>
      </c>
      <c r="X383" s="15" t="e">
        <f>I383*#REF!</f>
        <v>#REF!</v>
      </c>
      <c r="Y383" s="50" t="e">
        <f>J383*#REF!</f>
        <v>#REF!</v>
      </c>
      <c r="Z383" s="15" t="e">
        <f>K383*#REF!</f>
        <v>#REF!</v>
      </c>
      <c r="AA383" s="50" t="e">
        <f>L383*#REF!</f>
        <v>#REF!</v>
      </c>
    </row>
    <row r="384" spans="1:27" ht="13.5" thickBot="1" x14ac:dyDescent="0.25">
      <c r="A384" s="11" t="e">
        <f>#REF!</f>
        <v>#REF!</v>
      </c>
      <c r="B384" s="11" t="e">
        <f>#REF!</f>
        <v>#REF!</v>
      </c>
      <c r="C384" s="11" t="e">
        <f>#REF!</f>
        <v>#REF!</v>
      </c>
      <c r="D384" s="11" t="e">
        <f>#REF!</f>
        <v>#REF!</v>
      </c>
      <c r="E384" s="12" t="e">
        <f t="shared" si="65"/>
        <v>#REF!</v>
      </c>
      <c r="F384" s="49" t="e">
        <f t="shared" si="66"/>
        <v>#REF!</v>
      </c>
      <c r="G384" s="12" t="e">
        <f t="shared" si="69"/>
        <v>#REF!</v>
      </c>
      <c r="H384" s="49" t="e">
        <f t="shared" si="70"/>
        <v>#REF!</v>
      </c>
      <c r="I384" s="12" t="e">
        <f t="shared" si="62"/>
        <v>#REF!</v>
      </c>
      <c r="J384" s="49" t="e">
        <f t="shared" si="62"/>
        <v>#REF!</v>
      </c>
      <c r="K384" s="12" t="e">
        <f t="shared" si="63"/>
        <v>#REF!</v>
      </c>
      <c r="L384" s="49" t="e">
        <f t="shared" si="64"/>
        <v>#REF!</v>
      </c>
      <c r="M384" s="12" t="e">
        <f t="shared" si="71"/>
        <v>#REF!</v>
      </c>
      <c r="N384" s="49" t="e">
        <f t="shared" si="67"/>
        <v>#REF!</v>
      </c>
      <c r="Q384" s="14" t="e">
        <f t="shared" si="68"/>
        <v>#REF!</v>
      </c>
      <c r="R384" s="32" t="e">
        <f>B384*#REF!</f>
        <v>#REF!</v>
      </c>
      <c r="S384" s="16" t="e">
        <f>C384*#REF!</f>
        <v>#REF!</v>
      </c>
      <c r="T384" s="15" t="e">
        <f>E384*#REF!</f>
        <v>#REF!</v>
      </c>
      <c r="U384" s="50" t="e">
        <f>F384*#REF!</f>
        <v>#REF!</v>
      </c>
      <c r="V384" s="15" t="e">
        <f>G384*#REF!</f>
        <v>#REF!</v>
      </c>
      <c r="W384" s="50" t="e">
        <f>H384*#REF!</f>
        <v>#REF!</v>
      </c>
      <c r="X384" s="15" t="e">
        <f>I384*#REF!</f>
        <v>#REF!</v>
      </c>
      <c r="Y384" s="50" t="e">
        <f>J384*#REF!</f>
        <v>#REF!</v>
      </c>
      <c r="Z384" s="15" t="e">
        <f>K384*#REF!</f>
        <v>#REF!</v>
      </c>
      <c r="AA384" s="50" t="e">
        <f>L384*#REF!</f>
        <v>#REF!</v>
      </c>
    </row>
    <row r="385" spans="1:27" s="21" customFormat="1" ht="13.5" thickBot="1" x14ac:dyDescent="0.25">
      <c r="A385" s="11" t="e">
        <f>#REF!</f>
        <v>#REF!</v>
      </c>
      <c r="B385" s="11" t="e">
        <f>#REF!</f>
        <v>#REF!</v>
      </c>
      <c r="C385" s="11" t="e">
        <f>#REF!</f>
        <v>#REF!</v>
      </c>
      <c r="D385" s="11" t="e">
        <f>#REF!</f>
        <v>#REF!</v>
      </c>
      <c r="E385" s="12" t="e">
        <f t="shared" si="65"/>
        <v>#REF!</v>
      </c>
      <c r="F385" s="49" t="e">
        <f t="shared" si="66"/>
        <v>#REF!</v>
      </c>
      <c r="G385" s="12" t="e">
        <f t="shared" si="69"/>
        <v>#REF!</v>
      </c>
      <c r="H385" s="49" t="e">
        <f t="shared" si="70"/>
        <v>#REF!</v>
      </c>
      <c r="I385" s="12" t="e">
        <f t="shared" si="62"/>
        <v>#REF!</v>
      </c>
      <c r="J385" s="49" t="e">
        <f t="shared" si="62"/>
        <v>#REF!</v>
      </c>
      <c r="K385" s="12" t="e">
        <f t="shared" si="63"/>
        <v>#REF!</v>
      </c>
      <c r="L385" s="49" t="e">
        <f t="shared" si="64"/>
        <v>#REF!</v>
      </c>
      <c r="M385" s="12" t="e">
        <f t="shared" si="71"/>
        <v>#REF!</v>
      </c>
      <c r="N385" s="49" t="e">
        <f t="shared" si="67"/>
        <v>#REF!</v>
      </c>
      <c r="P385" s="244"/>
      <c r="Q385" s="14" t="e">
        <f t="shared" si="68"/>
        <v>#REF!</v>
      </c>
      <c r="R385" s="25" t="e">
        <f>B385*#REF!</f>
        <v>#REF!</v>
      </c>
      <c r="S385" s="16" t="e">
        <f>C385*#REF!</f>
        <v>#REF!</v>
      </c>
      <c r="T385" s="15" t="e">
        <f>E385*#REF!</f>
        <v>#REF!</v>
      </c>
      <c r="U385" s="50" t="e">
        <f>F385*#REF!</f>
        <v>#REF!</v>
      </c>
      <c r="V385" s="15" t="e">
        <f>G385*#REF!</f>
        <v>#REF!</v>
      </c>
      <c r="W385" s="50" t="e">
        <f>H385*#REF!</f>
        <v>#REF!</v>
      </c>
      <c r="X385" s="15" t="e">
        <f>I385*#REF!</f>
        <v>#REF!</v>
      </c>
      <c r="Y385" s="50" t="e">
        <f>J385*#REF!</f>
        <v>#REF!</v>
      </c>
      <c r="Z385" s="15" t="e">
        <f>K385*#REF!</f>
        <v>#REF!</v>
      </c>
      <c r="AA385" s="50" t="e">
        <f>L385*#REF!</f>
        <v>#REF!</v>
      </c>
    </row>
    <row r="386" spans="1:27" ht="13.5" thickBot="1" x14ac:dyDescent="0.25">
      <c r="A386" s="11" t="e">
        <f>#REF!</f>
        <v>#REF!</v>
      </c>
      <c r="B386" s="11" t="e">
        <f>#REF!</f>
        <v>#REF!</v>
      </c>
      <c r="C386" s="11" t="e">
        <f>#REF!</f>
        <v>#REF!</v>
      </c>
      <c r="D386" s="11" t="e">
        <f>#REF!</f>
        <v>#REF!</v>
      </c>
      <c r="E386" s="12" t="e">
        <f t="shared" si="65"/>
        <v>#REF!</v>
      </c>
      <c r="F386" s="49" t="e">
        <f t="shared" si="66"/>
        <v>#REF!</v>
      </c>
      <c r="G386" s="12" t="e">
        <f t="shared" si="69"/>
        <v>#REF!</v>
      </c>
      <c r="H386" s="49" t="e">
        <f t="shared" si="70"/>
        <v>#REF!</v>
      </c>
      <c r="I386" s="12" t="e">
        <f t="shared" si="62"/>
        <v>#REF!</v>
      </c>
      <c r="J386" s="49" t="e">
        <f t="shared" si="62"/>
        <v>#REF!</v>
      </c>
      <c r="K386" s="12" t="e">
        <f t="shared" si="63"/>
        <v>#REF!</v>
      </c>
      <c r="L386" s="49" t="e">
        <f t="shared" si="64"/>
        <v>#REF!</v>
      </c>
      <c r="M386" s="12" t="e">
        <f t="shared" si="71"/>
        <v>#REF!</v>
      </c>
      <c r="N386" s="49" t="e">
        <f t="shared" si="67"/>
        <v>#REF!</v>
      </c>
      <c r="Q386" s="14" t="e">
        <f t="shared" si="68"/>
        <v>#REF!</v>
      </c>
      <c r="R386" s="25" t="e">
        <f>B386*#REF!</f>
        <v>#REF!</v>
      </c>
      <c r="S386" s="16" t="e">
        <f>C386*#REF!</f>
        <v>#REF!</v>
      </c>
      <c r="T386" s="15" t="e">
        <f>E386*#REF!</f>
        <v>#REF!</v>
      </c>
      <c r="U386" s="50" t="e">
        <f>F386*#REF!</f>
        <v>#REF!</v>
      </c>
      <c r="V386" s="15" t="e">
        <f>G386*#REF!</f>
        <v>#REF!</v>
      </c>
      <c r="W386" s="50" t="e">
        <f>H386*#REF!</f>
        <v>#REF!</v>
      </c>
      <c r="X386" s="15" t="e">
        <f>I386*#REF!</f>
        <v>#REF!</v>
      </c>
      <c r="Y386" s="50" t="e">
        <f>J386*#REF!</f>
        <v>#REF!</v>
      </c>
      <c r="Z386" s="15" t="e">
        <f>K386*#REF!</f>
        <v>#REF!</v>
      </c>
      <c r="AA386" s="50" t="e">
        <f>L386*#REF!</f>
        <v>#REF!</v>
      </c>
    </row>
    <row r="387" spans="1:27" s="21" customFormat="1" ht="13.5" thickBot="1" x14ac:dyDescent="0.25">
      <c r="A387" s="11" t="e">
        <f>#REF!</f>
        <v>#REF!</v>
      </c>
      <c r="B387" s="11" t="e">
        <f>#REF!</f>
        <v>#REF!</v>
      </c>
      <c r="C387" s="11" t="e">
        <f>#REF!</f>
        <v>#REF!</v>
      </c>
      <c r="D387" s="11" t="e">
        <f>#REF!</f>
        <v>#REF!</v>
      </c>
      <c r="E387" s="12" t="e">
        <f t="shared" si="65"/>
        <v>#REF!</v>
      </c>
      <c r="F387" s="49" t="e">
        <f t="shared" si="66"/>
        <v>#REF!</v>
      </c>
      <c r="G387" s="12" t="e">
        <f t="shared" si="69"/>
        <v>#REF!</v>
      </c>
      <c r="H387" s="49" t="e">
        <f t="shared" si="70"/>
        <v>#REF!</v>
      </c>
      <c r="I387" s="12" t="e">
        <f t="shared" si="62"/>
        <v>#REF!</v>
      </c>
      <c r="J387" s="49" t="e">
        <f t="shared" si="62"/>
        <v>#REF!</v>
      </c>
      <c r="K387" s="12" t="e">
        <f t="shared" si="63"/>
        <v>#REF!</v>
      </c>
      <c r="L387" s="49" t="e">
        <f t="shared" si="64"/>
        <v>#REF!</v>
      </c>
      <c r="M387" s="12" t="e">
        <f t="shared" si="71"/>
        <v>#REF!</v>
      </c>
      <c r="N387" s="49" t="e">
        <f t="shared" si="67"/>
        <v>#REF!</v>
      </c>
      <c r="P387" s="244"/>
      <c r="Q387" s="14" t="e">
        <f t="shared" si="68"/>
        <v>#REF!</v>
      </c>
      <c r="R387" s="25" t="e">
        <f>B387*#REF!</f>
        <v>#REF!</v>
      </c>
      <c r="S387" s="16" t="e">
        <f>C387*#REF!</f>
        <v>#REF!</v>
      </c>
      <c r="T387" s="15" t="e">
        <f>E387*#REF!</f>
        <v>#REF!</v>
      </c>
      <c r="U387" s="50" t="e">
        <f>F387*#REF!</f>
        <v>#REF!</v>
      </c>
      <c r="V387" s="15" t="e">
        <f>G387*#REF!</f>
        <v>#REF!</v>
      </c>
      <c r="W387" s="50" t="e">
        <f>H387*#REF!</f>
        <v>#REF!</v>
      </c>
      <c r="X387" s="15" t="e">
        <f>I387*#REF!</f>
        <v>#REF!</v>
      </c>
      <c r="Y387" s="50" t="e">
        <f>J387*#REF!</f>
        <v>#REF!</v>
      </c>
      <c r="Z387" s="15" t="e">
        <f>K387*#REF!</f>
        <v>#REF!</v>
      </c>
      <c r="AA387" s="50" t="e">
        <f>L387*#REF!</f>
        <v>#REF!</v>
      </c>
    </row>
    <row r="388" spans="1:27" ht="13.5" thickBot="1" x14ac:dyDescent="0.25">
      <c r="A388" s="11" t="e">
        <f>#REF!</f>
        <v>#REF!</v>
      </c>
      <c r="B388" s="11" t="e">
        <f>#REF!</f>
        <v>#REF!</v>
      </c>
      <c r="C388" s="11" t="e">
        <f>#REF!</f>
        <v>#REF!</v>
      </c>
      <c r="D388" s="11" t="e">
        <f>#REF!</f>
        <v>#REF!</v>
      </c>
      <c r="E388" s="12" t="e">
        <f t="shared" si="65"/>
        <v>#REF!</v>
      </c>
      <c r="F388" s="49" t="e">
        <f t="shared" si="66"/>
        <v>#REF!</v>
      </c>
      <c r="G388" s="12" t="e">
        <f t="shared" si="69"/>
        <v>#REF!</v>
      </c>
      <c r="H388" s="49" t="e">
        <f t="shared" si="70"/>
        <v>#REF!</v>
      </c>
      <c r="I388" s="12" t="e">
        <f t="shared" ref="I388:J451" si="72">B388+($D388*$J$1)</f>
        <v>#REF!</v>
      </c>
      <c r="J388" s="49" t="e">
        <f t="shared" si="72"/>
        <v>#REF!</v>
      </c>
      <c r="K388" s="12" t="e">
        <f t="shared" ref="K388:K451" si="73">$B388+($D388*$L$1)</f>
        <v>#REF!</v>
      </c>
      <c r="L388" s="49" t="e">
        <f t="shared" ref="L388:L451" si="74">$C388+($D388*$L$1)</f>
        <v>#REF!</v>
      </c>
      <c r="M388" s="12" t="e">
        <f t="shared" si="71"/>
        <v>#REF!</v>
      </c>
      <c r="N388" s="49" t="e">
        <f t="shared" si="67"/>
        <v>#REF!</v>
      </c>
      <c r="Q388" s="14" t="e">
        <f t="shared" si="68"/>
        <v>#REF!</v>
      </c>
      <c r="R388" s="25" t="e">
        <f>B388*#REF!</f>
        <v>#REF!</v>
      </c>
      <c r="S388" s="16" t="e">
        <f>C388*#REF!</f>
        <v>#REF!</v>
      </c>
      <c r="T388" s="15" t="e">
        <f>E388*#REF!</f>
        <v>#REF!</v>
      </c>
      <c r="U388" s="50" t="e">
        <f>F388*#REF!</f>
        <v>#REF!</v>
      </c>
      <c r="V388" s="15" t="e">
        <f>G388*#REF!</f>
        <v>#REF!</v>
      </c>
      <c r="W388" s="50" t="e">
        <f>H388*#REF!</f>
        <v>#REF!</v>
      </c>
      <c r="X388" s="15" t="e">
        <f>I388*#REF!</f>
        <v>#REF!</v>
      </c>
      <c r="Y388" s="50" t="e">
        <f>J388*#REF!</f>
        <v>#REF!</v>
      </c>
      <c r="Z388" s="15" t="e">
        <f>K388*#REF!</f>
        <v>#REF!</v>
      </c>
      <c r="AA388" s="50" t="e">
        <f>L388*#REF!</f>
        <v>#REF!</v>
      </c>
    </row>
    <row r="389" spans="1:27" ht="13.5" thickBot="1" x14ac:dyDescent="0.25">
      <c r="A389" s="11" t="e">
        <f>#REF!</f>
        <v>#REF!</v>
      </c>
      <c r="B389" s="11" t="e">
        <f>#REF!</f>
        <v>#REF!</v>
      </c>
      <c r="C389" s="11" t="e">
        <f>#REF!</f>
        <v>#REF!</v>
      </c>
      <c r="D389" s="11" t="e">
        <f>#REF!</f>
        <v>#REF!</v>
      </c>
      <c r="E389" s="12" t="e">
        <f t="shared" si="65"/>
        <v>#REF!</v>
      </c>
      <c r="F389" s="49" t="e">
        <f t="shared" si="66"/>
        <v>#REF!</v>
      </c>
      <c r="G389" s="12" t="e">
        <f t="shared" si="69"/>
        <v>#REF!</v>
      </c>
      <c r="H389" s="49" t="e">
        <f t="shared" si="70"/>
        <v>#REF!</v>
      </c>
      <c r="I389" s="12" t="e">
        <f t="shared" si="72"/>
        <v>#REF!</v>
      </c>
      <c r="J389" s="49" t="e">
        <f t="shared" si="72"/>
        <v>#REF!</v>
      </c>
      <c r="K389" s="12" t="e">
        <f t="shared" si="73"/>
        <v>#REF!</v>
      </c>
      <c r="L389" s="49" t="e">
        <f t="shared" si="74"/>
        <v>#REF!</v>
      </c>
      <c r="M389" s="12" t="e">
        <f t="shared" si="71"/>
        <v>#REF!</v>
      </c>
      <c r="N389" s="49" t="e">
        <f t="shared" si="67"/>
        <v>#REF!</v>
      </c>
      <c r="Q389" s="14" t="e">
        <f t="shared" si="68"/>
        <v>#REF!</v>
      </c>
      <c r="R389" s="31" t="e">
        <f>B389*#REF!</f>
        <v>#REF!</v>
      </c>
      <c r="S389" s="16" t="e">
        <f>C389*#REF!</f>
        <v>#REF!</v>
      </c>
      <c r="T389" s="15" t="e">
        <f>E389*#REF!</f>
        <v>#REF!</v>
      </c>
      <c r="U389" s="50" t="e">
        <f>F389*#REF!</f>
        <v>#REF!</v>
      </c>
      <c r="V389" s="15" t="e">
        <f>G389*#REF!</f>
        <v>#REF!</v>
      </c>
      <c r="W389" s="50" t="e">
        <f>H389*#REF!</f>
        <v>#REF!</v>
      </c>
      <c r="X389" s="15" t="e">
        <f>I389*#REF!</f>
        <v>#REF!</v>
      </c>
      <c r="Y389" s="50" t="e">
        <f>J389*#REF!</f>
        <v>#REF!</v>
      </c>
      <c r="Z389" s="15" t="e">
        <f>K389*#REF!</f>
        <v>#REF!</v>
      </c>
      <c r="AA389" s="50" t="e">
        <f>L389*#REF!</f>
        <v>#REF!</v>
      </c>
    </row>
    <row r="390" spans="1:27" ht="13.5" thickBot="1" x14ac:dyDescent="0.25">
      <c r="A390" s="11" t="e">
        <f>#REF!</f>
        <v>#REF!</v>
      </c>
      <c r="B390" s="11" t="e">
        <f>#REF!</f>
        <v>#REF!</v>
      </c>
      <c r="C390" s="11" t="e">
        <f>#REF!</f>
        <v>#REF!</v>
      </c>
      <c r="D390" s="11" t="e">
        <f>#REF!</f>
        <v>#REF!</v>
      </c>
      <c r="E390" s="12" t="e">
        <f t="shared" si="65"/>
        <v>#REF!</v>
      </c>
      <c r="F390" s="49" t="e">
        <f t="shared" si="66"/>
        <v>#REF!</v>
      </c>
      <c r="G390" s="12" t="e">
        <f t="shared" si="69"/>
        <v>#REF!</v>
      </c>
      <c r="H390" s="49" t="e">
        <f t="shared" si="70"/>
        <v>#REF!</v>
      </c>
      <c r="I390" s="12" t="e">
        <f t="shared" si="72"/>
        <v>#REF!</v>
      </c>
      <c r="J390" s="49" t="e">
        <f t="shared" si="72"/>
        <v>#REF!</v>
      </c>
      <c r="K390" s="12" t="e">
        <f t="shared" si="73"/>
        <v>#REF!</v>
      </c>
      <c r="L390" s="49" t="e">
        <f t="shared" si="74"/>
        <v>#REF!</v>
      </c>
      <c r="M390" s="12" t="e">
        <f t="shared" si="71"/>
        <v>#REF!</v>
      </c>
      <c r="N390" s="49" t="e">
        <f t="shared" si="67"/>
        <v>#REF!</v>
      </c>
      <c r="Q390" s="14" t="e">
        <f t="shared" si="68"/>
        <v>#REF!</v>
      </c>
      <c r="R390" s="31" t="e">
        <f>B390*#REF!</f>
        <v>#REF!</v>
      </c>
      <c r="S390" s="16" t="e">
        <f>C390*#REF!</f>
        <v>#REF!</v>
      </c>
      <c r="T390" s="15" t="e">
        <f>E390*#REF!</f>
        <v>#REF!</v>
      </c>
      <c r="U390" s="50" t="e">
        <f>F390*#REF!</f>
        <v>#REF!</v>
      </c>
      <c r="V390" s="15" t="e">
        <f>G390*#REF!</f>
        <v>#REF!</v>
      </c>
      <c r="W390" s="50" t="e">
        <f>H390*#REF!</f>
        <v>#REF!</v>
      </c>
      <c r="X390" s="15" t="e">
        <f>I390*#REF!</f>
        <v>#REF!</v>
      </c>
      <c r="Y390" s="50" t="e">
        <f>J390*#REF!</f>
        <v>#REF!</v>
      </c>
      <c r="Z390" s="15" t="e">
        <f>K390*#REF!</f>
        <v>#REF!</v>
      </c>
      <c r="AA390" s="50" t="e">
        <f>L390*#REF!</f>
        <v>#REF!</v>
      </c>
    </row>
    <row r="391" spans="1:27" ht="13.5" thickBot="1" x14ac:dyDescent="0.25">
      <c r="A391" s="11" t="e">
        <f>#REF!</f>
        <v>#REF!</v>
      </c>
      <c r="B391" s="11" t="e">
        <f>#REF!</f>
        <v>#REF!</v>
      </c>
      <c r="C391" s="11" t="e">
        <f>#REF!</f>
        <v>#REF!</v>
      </c>
      <c r="D391" s="11" t="e">
        <f>#REF!</f>
        <v>#REF!</v>
      </c>
      <c r="E391" s="12" t="e">
        <f t="shared" ref="E391:E454" si="75">B391+(D391*$F$1)</f>
        <v>#REF!</v>
      </c>
      <c r="F391" s="49" t="e">
        <f t="shared" ref="F391:F454" si="76">C391+($D391*$F$1)</f>
        <v>#REF!</v>
      </c>
      <c r="G391" s="12" t="e">
        <f t="shared" si="69"/>
        <v>#REF!</v>
      </c>
      <c r="H391" s="49" t="e">
        <f t="shared" si="70"/>
        <v>#REF!</v>
      </c>
      <c r="I391" s="12" t="e">
        <f t="shared" si="72"/>
        <v>#REF!</v>
      </c>
      <c r="J391" s="49" t="e">
        <f t="shared" si="72"/>
        <v>#REF!</v>
      </c>
      <c r="K391" s="12" t="e">
        <f t="shared" si="73"/>
        <v>#REF!</v>
      </c>
      <c r="L391" s="49" t="e">
        <f t="shared" si="74"/>
        <v>#REF!</v>
      </c>
      <c r="M391" s="12" t="e">
        <f t="shared" si="71"/>
        <v>#REF!</v>
      </c>
      <c r="N391" s="49" t="e">
        <f t="shared" ref="N391:N454" si="77">$C391+($D391*$N$1)</f>
        <v>#REF!</v>
      </c>
      <c r="Q391" s="14" t="e">
        <f t="shared" ref="Q391:Q419" si="78">A391</f>
        <v>#REF!</v>
      </c>
      <c r="R391" s="31" t="e">
        <f>B391*#REF!</f>
        <v>#REF!</v>
      </c>
      <c r="S391" s="16" t="e">
        <f>C391*#REF!</f>
        <v>#REF!</v>
      </c>
      <c r="T391" s="15" t="e">
        <f>E391*#REF!</f>
        <v>#REF!</v>
      </c>
      <c r="U391" s="50" t="e">
        <f>F391*#REF!</f>
        <v>#REF!</v>
      </c>
      <c r="V391" s="15" t="e">
        <f>G391*#REF!</f>
        <v>#REF!</v>
      </c>
      <c r="W391" s="50" t="e">
        <f>H391*#REF!</f>
        <v>#REF!</v>
      </c>
      <c r="X391" s="15" t="e">
        <f>I391*#REF!</f>
        <v>#REF!</v>
      </c>
      <c r="Y391" s="50" t="e">
        <f>J391*#REF!</f>
        <v>#REF!</v>
      </c>
      <c r="Z391" s="15" t="e">
        <f>K391*#REF!</f>
        <v>#REF!</v>
      </c>
      <c r="AA391" s="50" t="e">
        <f>L391*#REF!</f>
        <v>#REF!</v>
      </c>
    </row>
    <row r="392" spans="1:27" ht="13.5" thickBot="1" x14ac:dyDescent="0.25">
      <c r="A392" s="11" t="e">
        <f>#REF!</f>
        <v>#REF!</v>
      </c>
      <c r="B392" s="11" t="e">
        <f>#REF!</f>
        <v>#REF!</v>
      </c>
      <c r="C392" s="11" t="e">
        <f>#REF!</f>
        <v>#REF!</v>
      </c>
      <c r="D392" s="11" t="e">
        <f>#REF!</f>
        <v>#REF!</v>
      </c>
      <c r="E392" s="12" t="e">
        <f t="shared" si="75"/>
        <v>#REF!</v>
      </c>
      <c r="F392" s="49" t="e">
        <f t="shared" si="76"/>
        <v>#REF!</v>
      </c>
      <c r="G392" s="12" t="e">
        <f t="shared" si="69"/>
        <v>#REF!</v>
      </c>
      <c r="H392" s="49" t="e">
        <f t="shared" si="70"/>
        <v>#REF!</v>
      </c>
      <c r="I392" s="12" t="e">
        <f t="shared" si="72"/>
        <v>#REF!</v>
      </c>
      <c r="J392" s="49" t="e">
        <f t="shared" si="72"/>
        <v>#REF!</v>
      </c>
      <c r="K392" s="12" t="e">
        <f t="shared" si="73"/>
        <v>#REF!</v>
      </c>
      <c r="L392" s="49" t="e">
        <f t="shared" si="74"/>
        <v>#REF!</v>
      </c>
      <c r="M392" s="12" t="e">
        <f t="shared" si="71"/>
        <v>#REF!</v>
      </c>
      <c r="N392" s="49" t="e">
        <f t="shared" si="77"/>
        <v>#REF!</v>
      </c>
      <c r="Q392" s="14" t="e">
        <f t="shared" si="78"/>
        <v>#REF!</v>
      </c>
      <c r="R392" s="31" t="e">
        <f>B392*#REF!</f>
        <v>#REF!</v>
      </c>
      <c r="S392" s="16" t="e">
        <f>C392*#REF!</f>
        <v>#REF!</v>
      </c>
      <c r="T392" s="15" t="e">
        <f>E392*#REF!</f>
        <v>#REF!</v>
      </c>
      <c r="U392" s="50" t="e">
        <f>F392*#REF!</f>
        <v>#REF!</v>
      </c>
      <c r="V392" s="15" t="e">
        <f>G392*#REF!</f>
        <v>#REF!</v>
      </c>
      <c r="W392" s="50" t="e">
        <f>H392*#REF!</f>
        <v>#REF!</v>
      </c>
      <c r="X392" s="15" t="e">
        <f>I392*#REF!</f>
        <v>#REF!</v>
      </c>
      <c r="Y392" s="50" t="e">
        <f>J392*#REF!</f>
        <v>#REF!</v>
      </c>
      <c r="Z392" s="15" t="e">
        <f>K392*#REF!</f>
        <v>#REF!</v>
      </c>
      <c r="AA392" s="50" t="e">
        <f>L392*#REF!</f>
        <v>#REF!</v>
      </c>
    </row>
    <row r="393" spans="1:27" ht="13.5" thickBot="1" x14ac:dyDescent="0.25">
      <c r="A393" s="11" t="e">
        <f>#REF!</f>
        <v>#REF!</v>
      </c>
      <c r="B393" s="11" t="e">
        <f>#REF!</f>
        <v>#REF!</v>
      </c>
      <c r="C393" s="11" t="e">
        <f>#REF!</f>
        <v>#REF!</v>
      </c>
      <c r="D393" s="11" t="e">
        <f>#REF!</f>
        <v>#REF!</v>
      </c>
      <c r="E393" s="12" t="e">
        <f t="shared" si="75"/>
        <v>#REF!</v>
      </c>
      <c r="F393" s="49" t="e">
        <f t="shared" si="76"/>
        <v>#REF!</v>
      </c>
      <c r="G393" s="12" t="e">
        <f t="shared" si="69"/>
        <v>#REF!</v>
      </c>
      <c r="H393" s="49" t="e">
        <f t="shared" si="70"/>
        <v>#REF!</v>
      </c>
      <c r="I393" s="12" t="e">
        <f t="shared" si="72"/>
        <v>#REF!</v>
      </c>
      <c r="J393" s="49" t="e">
        <f t="shared" si="72"/>
        <v>#REF!</v>
      </c>
      <c r="K393" s="12" t="e">
        <f t="shared" si="73"/>
        <v>#REF!</v>
      </c>
      <c r="L393" s="49" t="e">
        <f t="shared" si="74"/>
        <v>#REF!</v>
      </c>
      <c r="M393" s="12" t="e">
        <f t="shared" si="71"/>
        <v>#REF!</v>
      </c>
      <c r="N393" s="49" t="e">
        <f t="shared" si="77"/>
        <v>#REF!</v>
      </c>
      <c r="Q393" s="14" t="e">
        <f t="shared" si="78"/>
        <v>#REF!</v>
      </c>
      <c r="R393" s="31" t="e">
        <f>B393*#REF!</f>
        <v>#REF!</v>
      </c>
      <c r="S393" s="16" t="e">
        <f>C393*#REF!</f>
        <v>#REF!</v>
      </c>
      <c r="T393" s="15" t="e">
        <f>E393*#REF!</f>
        <v>#REF!</v>
      </c>
      <c r="U393" s="50" t="e">
        <f>F393*#REF!</f>
        <v>#REF!</v>
      </c>
      <c r="V393" s="15" t="e">
        <f>G393*#REF!</f>
        <v>#REF!</v>
      </c>
      <c r="W393" s="50" t="e">
        <f>H393*#REF!</f>
        <v>#REF!</v>
      </c>
      <c r="X393" s="15" t="e">
        <f>I393*#REF!</f>
        <v>#REF!</v>
      </c>
      <c r="Y393" s="50" t="e">
        <f>J393*#REF!</f>
        <v>#REF!</v>
      </c>
      <c r="Z393" s="15" t="e">
        <f>K393*#REF!</f>
        <v>#REF!</v>
      </c>
      <c r="AA393" s="50" t="e">
        <f>L393*#REF!</f>
        <v>#REF!</v>
      </c>
    </row>
    <row r="394" spans="1:27" ht="13.5" thickBot="1" x14ac:dyDescent="0.25">
      <c r="A394" s="11" t="e">
        <f>#REF!</f>
        <v>#REF!</v>
      </c>
      <c r="B394" s="11" t="e">
        <f>#REF!</f>
        <v>#REF!</v>
      </c>
      <c r="C394" s="11" t="e">
        <f>#REF!</f>
        <v>#REF!</v>
      </c>
      <c r="D394" s="11" t="e">
        <f>#REF!</f>
        <v>#REF!</v>
      </c>
      <c r="E394" s="12" t="e">
        <f t="shared" si="75"/>
        <v>#REF!</v>
      </c>
      <c r="F394" s="49" t="e">
        <f t="shared" si="76"/>
        <v>#REF!</v>
      </c>
      <c r="G394" s="12" t="e">
        <f t="shared" si="69"/>
        <v>#REF!</v>
      </c>
      <c r="H394" s="49" t="e">
        <f t="shared" si="70"/>
        <v>#REF!</v>
      </c>
      <c r="I394" s="12" t="e">
        <f t="shared" si="72"/>
        <v>#REF!</v>
      </c>
      <c r="J394" s="49" t="e">
        <f t="shared" si="72"/>
        <v>#REF!</v>
      </c>
      <c r="K394" s="12" t="e">
        <f t="shared" si="73"/>
        <v>#REF!</v>
      </c>
      <c r="L394" s="49" t="e">
        <f t="shared" si="74"/>
        <v>#REF!</v>
      </c>
      <c r="M394" s="12" t="e">
        <f t="shared" si="71"/>
        <v>#REF!</v>
      </c>
      <c r="N394" s="49" t="e">
        <f t="shared" si="77"/>
        <v>#REF!</v>
      </c>
      <c r="Q394" s="14" t="e">
        <f t="shared" si="78"/>
        <v>#REF!</v>
      </c>
      <c r="R394" s="31" t="e">
        <f>B394*#REF!</f>
        <v>#REF!</v>
      </c>
      <c r="S394" s="16" t="e">
        <f>C394*#REF!</f>
        <v>#REF!</v>
      </c>
      <c r="T394" s="15" t="e">
        <f>E394*#REF!</f>
        <v>#REF!</v>
      </c>
      <c r="U394" s="50" t="e">
        <f>F394*#REF!</f>
        <v>#REF!</v>
      </c>
      <c r="V394" s="15" t="e">
        <f>G394*#REF!</f>
        <v>#REF!</v>
      </c>
      <c r="W394" s="50" t="e">
        <f>H394*#REF!</f>
        <v>#REF!</v>
      </c>
      <c r="X394" s="15" t="e">
        <f>I394*#REF!</f>
        <v>#REF!</v>
      </c>
      <c r="Y394" s="50" t="e">
        <f>J394*#REF!</f>
        <v>#REF!</v>
      </c>
      <c r="Z394" s="15" t="e">
        <f>K394*#REF!</f>
        <v>#REF!</v>
      </c>
      <c r="AA394" s="50" t="e">
        <f>L394*#REF!</f>
        <v>#REF!</v>
      </c>
    </row>
    <row r="395" spans="1:27" ht="13.5" thickBot="1" x14ac:dyDescent="0.25">
      <c r="A395" s="11" t="e">
        <f>#REF!</f>
        <v>#REF!</v>
      </c>
      <c r="B395" s="11" t="e">
        <f>#REF!</f>
        <v>#REF!</v>
      </c>
      <c r="C395" s="11" t="e">
        <f>#REF!</f>
        <v>#REF!</v>
      </c>
      <c r="D395" s="11" t="e">
        <f>#REF!</f>
        <v>#REF!</v>
      </c>
      <c r="E395" s="12" t="e">
        <f t="shared" si="75"/>
        <v>#REF!</v>
      </c>
      <c r="F395" s="49" t="e">
        <f t="shared" si="76"/>
        <v>#REF!</v>
      </c>
      <c r="G395" s="12" t="e">
        <f t="shared" si="69"/>
        <v>#REF!</v>
      </c>
      <c r="H395" s="49" t="e">
        <f t="shared" si="70"/>
        <v>#REF!</v>
      </c>
      <c r="I395" s="12" t="e">
        <f t="shared" si="72"/>
        <v>#REF!</v>
      </c>
      <c r="J395" s="49" t="e">
        <f t="shared" si="72"/>
        <v>#REF!</v>
      </c>
      <c r="K395" s="12" t="e">
        <f t="shared" si="73"/>
        <v>#REF!</v>
      </c>
      <c r="L395" s="49" t="e">
        <f t="shared" si="74"/>
        <v>#REF!</v>
      </c>
      <c r="M395" s="12" t="e">
        <f t="shared" si="71"/>
        <v>#REF!</v>
      </c>
      <c r="N395" s="49" t="e">
        <f t="shared" si="77"/>
        <v>#REF!</v>
      </c>
      <c r="Q395" s="14" t="e">
        <f t="shared" si="78"/>
        <v>#REF!</v>
      </c>
      <c r="R395" s="31" t="e">
        <f>B395*#REF!</f>
        <v>#REF!</v>
      </c>
      <c r="S395" s="16" t="e">
        <f>C395*#REF!</f>
        <v>#REF!</v>
      </c>
      <c r="T395" s="15" t="e">
        <f>E395*#REF!</f>
        <v>#REF!</v>
      </c>
      <c r="U395" s="50" t="e">
        <f>F395*#REF!</f>
        <v>#REF!</v>
      </c>
      <c r="V395" s="15" t="e">
        <f>G395*#REF!</f>
        <v>#REF!</v>
      </c>
      <c r="W395" s="50" t="e">
        <f>H395*#REF!</f>
        <v>#REF!</v>
      </c>
      <c r="X395" s="15" t="e">
        <f>I395*#REF!</f>
        <v>#REF!</v>
      </c>
      <c r="Y395" s="50" t="e">
        <f>J395*#REF!</f>
        <v>#REF!</v>
      </c>
      <c r="Z395" s="15" t="e">
        <f>K395*#REF!</f>
        <v>#REF!</v>
      </c>
      <c r="AA395" s="50" t="e">
        <f>L395*#REF!</f>
        <v>#REF!</v>
      </c>
    </row>
    <row r="396" spans="1:27" ht="13.5" thickBot="1" x14ac:dyDescent="0.25">
      <c r="A396" s="11" t="e">
        <f>#REF!</f>
        <v>#REF!</v>
      </c>
      <c r="B396" s="11" t="e">
        <f>#REF!</f>
        <v>#REF!</v>
      </c>
      <c r="C396" s="11" t="e">
        <f>#REF!</f>
        <v>#REF!</v>
      </c>
      <c r="D396" s="11" t="e">
        <f>#REF!</f>
        <v>#REF!</v>
      </c>
      <c r="E396" s="12" t="e">
        <f t="shared" si="75"/>
        <v>#REF!</v>
      </c>
      <c r="F396" s="49" t="e">
        <f t="shared" si="76"/>
        <v>#REF!</v>
      </c>
      <c r="G396" s="12" t="e">
        <f t="shared" si="69"/>
        <v>#REF!</v>
      </c>
      <c r="H396" s="49" t="e">
        <f t="shared" si="70"/>
        <v>#REF!</v>
      </c>
      <c r="I396" s="12" t="e">
        <f t="shared" si="72"/>
        <v>#REF!</v>
      </c>
      <c r="J396" s="49" t="e">
        <f t="shared" si="72"/>
        <v>#REF!</v>
      </c>
      <c r="K396" s="12" t="e">
        <f t="shared" si="73"/>
        <v>#REF!</v>
      </c>
      <c r="L396" s="49" t="e">
        <f t="shared" si="74"/>
        <v>#REF!</v>
      </c>
      <c r="M396" s="12" t="e">
        <f t="shared" si="71"/>
        <v>#REF!</v>
      </c>
      <c r="N396" s="49" t="e">
        <f t="shared" si="77"/>
        <v>#REF!</v>
      </c>
      <c r="Q396" s="14" t="e">
        <f t="shared" si="78"/>
        <v>#REF!</v>
      </c>
      <c r="R396" s="31" t="e">
        <f>B396*#REF!</f>
        <v>#REF!</v>
      </c>
      <c r="S396" s="16" t="e">
        <f>C396*#REF!</f>
        <v>#REF!</v>
      </c>
      <c r="T396" s="15" t="e">
        <f>E396*#REF!</f>
        <v>#REF!</v>
      </c>
      <c r="U396" s="50" t="e">
        <f>F396*#REF!</f>
        <v>#REF!</v>
      </c>
      <c r="V396" s="15" t="e">
        <f>G396*#REF!</f>
        <v>#REF!</v>
      </c>
      <c r="W396" s="50" t="e">
        <f>H396*#REF!</f>
        <v>#REF!</v>
      </c>
      <c r="X396" s="15" t="e">
        <f>I396*#REF!</f>
        <v>#REF!</v>
      </c>
      <c r="Y396" s="50" t="e">
        <f>J396*#REF!</f>
        <v>#REF!</v>
      </c>
      <c r="Z396" s="15" t="e">
        <f>K396*#REF!</f>
        <v>#REF!</v>
      </c>
      <c r="AA396" s="50" t="e">
        <f>L396*#REF!</f>
        <v>#REF!</v>
      </c>
    </row>
    <row r="397" spans="1:27" ht="13.5" thickBot="1" x14ac:dyDescent="0.25">
      <c r="A397" s="11" t="e">
        <f>#REF!</f>
        <v>#REF!</v>
      </c>
      <c r="B397" s="11" t="e">
        <f>#REF!</f>
        <v>#REF!</v>
      </c>
      <c r="C397" s="11" t="e">
        <f>#REF!</f>
        <v>#REF!</v>
      </c>
      <c r="D397" s="11" t="e">
        <f>#REF!</f>
        <v>#REF!</v>
      </c>
      <c r="E397" s="12" t="e">
        <f t="shared" si="75"/>
        <v>#REF!</v>
      </c>
      <c r="F397" s="49" t="e">
        <f t="shared" si="76"/>
        <v>#REF!</v>
      </c>
      <c r="G397" s="12" t="e">
        <f t="shared" si="69"/>
        <v>#REF!</v>
      </c>
      <c r="H397" s="49" t="e">
        <f t="shared" si="70"/>
        <v>#REF!</v>
      </c>
      <c r="I397" s="12" t="e">
        <f t="shared" si="72"/>
        <v>#REF!</v>
      </c>
      <c r="J397" s="49" t="e">
        <f t="shared" si="72"/>
        <v>#REF!</v>
      </c>
      <c r="K397" s="12" t="e">
        <f t="shared" si="73"/>
        <v>#REF!</v>
      </c>
      <c r="L397" s="49" t="e">
        <f t="shared" si="74"/>
        <v>#REF!</v>
      </c>
      <c r="M397" s="12" t="e">
        <f t="shared" si="71"/>
        <v>#REF!</v>
      </c>
      <c r="N397" s="49" t="e">
        <f t="shared" si="77"/>
        <v>#REF!</v>
      </c>
      <c r="Q397" s="14" t="e">
        <f t="shared" si="78"/>
        <v>#REF!</v>
      </c>
      <c r="R397" s="31" t="e">
        <f>B397*#REF!</f>
        <v>#REF!</v>
      </c>
      <c r="S397" s="16" t="e">
        <f>C397*#REF!</f>
        <v>#REF!</v>
      </c>
      <c r="T397" s="15" t="e">
        <f>E397*#REF!</f>
        <v>#REF!</v>
      </c>
      <c r="U397" s="50" t="e">
        <f>F397*#REF!</f>
        <v>#REF!</v>
      </c>
      <c r="V397" s="15" t="e">
        <f>G397*#REF!</f>
        <v>#REF!</v>
      </c>
      <c r="W397" s="50" t="e">
        <f>H397*#REF!</f>
        <v>#REF!</v>
      </c>
      <c r="X397" s="15" t="e">
        <f>I397*#REF!</f>
        <v>#REF!</v>
      </c>
      <c r="Y397" s="50" t="e">
        <f>J397*#REF!</f>
        <v>#REF!</v>
      </c>
      <c r="Z397" s="15" t="e">
        <f>K397*#REF!</f>
        <v>#REF!</v>
      </c>
      <c r="AA397" s="50" t="e">
        <f>L397*#REF!</f>
        <v>#REF!</v>
      </c>
    </row>
    <row r="398" spans="1:27" ht="13.5" thickBot="1" x14ac:dyDescent="0.25">
      <c r="A398" s="11" t="e">
        <f>#REF!</f>
        <v>#REF!</v>
      </c>
      <c r="B398" s="11" t="e">
        <f>#REF!</f>
        <v>#REF!</v>
      </c>
      <c r="C398" s="11" t="e">
        <f>#REF!</f>
        <v>#REF!</v>
      </c>
      <c r="D398" s="11" t="e">
        <f>#REF!</f>
        <v>#REF!</v>
      </c>
      <c r="E398" s="12" t="e">
        <f t="shared" si="75"/>
        <v>#REF!</v>
      </c>
      <c r="F398" s="49" t="e">
        <f t="shared" si="76"/>
        <v>#REF!</v>
      </c>
      <c r="G398" s="12" t="e">
        <f t="shared" si="69"/>
        <v>#REF!</v>
      </c>
      <c r="H398" s="49" t="e">
        <f t="shared" si="70"/>
        <v>#REF!</v>
      </c>
      <c r="I398" s="12" t="e">
        <f t="shared" si="72"/>
        <v>#REF!</v>
      </c>
      <c r="J398" s="49" t="e">
        <f t="shared" si="72"/>
        <v>#REF!</v>
      </c>
      <c r="K398" s="12" t="e">
        <f t="shared" si="73"/>
        <v>#REF!</v>
      </c>
      <c r="L398" s="49" t="e">
        <f t="shared" si="74"/>
        <v>#REF!</v>
      </c>
      <c r="M398" s="12" t="e">
        <f t="shared" si="71"/>
        <v>#REF!</v>
      </c>
      <c r="N398" s="49" t="e">
        <f t="shared" si="77"/>
        <v>#REF!</v>
      </c>
      <c r="Q398" s="14" t="e">
        <f t="shared" si="78"/>
        <v>#REF!</v>
      </c>
      <c r="R398" s="31" t="e">
        <f>B398*#REF!</f>
        <v>#REF!</v>
      </c>
      <c r="S398" s="16" t="e">
        <f>C398*#REF!</f>
        <v>#REF!</v>
      </c>
      <c r="T398" s="15" t="e">
        <f>E398*#REF!</f>
        <v>#REF!</v>
      </c>
      <c r="U398" s="50" t="e">
        <f>F398*#REF!</f>
        <v>#REF!</v>
      </c>
      <c r="V398" s="15" t="e">
        <f>G398*#REF!</f>
        <v>#REF!</v>
      </c>
      <c r="W398" s="50" t="e">
        <f>H398*#REF!</f>
        <v>#REF!</v>
      </c>
      <c r="X398" s="15" t="e">
        <f>I398*#REF!</f>
        <v>#REF!</v>
      </c>
      <c r="Y398" s="50" t="e">
        <f>J398*#REF!</f>
        <v>#REF!</v>
      </c>
      <c r="Z398" s="15" t="e">
        <f>K398*#REF!</f>
        <v>#REF!</v>
      </c>
      <c r="AA398" s="50" t="e">
        <f>L398*#REF!</f>
        <v>#REF!</v>
      </c>
    </row>
    <row r="399" spans="1:27" ht="13.5" thickBot="1" x14ac:dyDescent="0.25">
      <c r="A399" s="11" t="e">
        <f>#REF!</f>
        <v>#REF!</v>
      </c>
      <c r="B399" s="11" t="e">
        <f>#REF!</f>
        <v>#REF!</v>
      </c>
      <c r="C399" s="11" t="e">
        <f>#REF!</f>
        <v>#REF!</v>
      </c>
      <c r="D399" s="11" t="e">
        <f>#REF!</f>
        <v>#REF!</v>
      </c>
      <c r="E399" s="12" t="e">
        <f t="shared" si="75"/>
        <v>#REF!</v>
      </c>
      <c r="F399" s="49" t="e">
        <f t="shared" si="76"/>
        <v>#REF!</v>
      </c>
      <c r="G399" s="12" t="e">
        <f t="shared" si="69"/>
        <v>#REF!</v>
      </c>
      <c r="H399" s="49" t="e">
        <f t="shared" si="70"/>
        <v>#REF!</v>
      </c>
      <c r="I399" s="12" t="e">
        <f t="shared" si="72"/>
        <v>#REF!</v>
      </c>
      <c r="J399" s="49" t="e">
        <f t="shared" si="72"/>
        <v>#REF!</v>
      </c>
      <c r="K399" s="12" t="e">
        <f t="shared" si="73"/>
        <v>#REF!</v>
      </c>
      <c r="L399" s="49" t="e">
        <f t="shared" si="74"/>
        <v>#REF!</v>
      </c>
      <c r="M399" s="12" t="e">
        <f t="shared" si="71"/>
        <v>#REF!</v>
      </c>
      <c r="N399" s="49" t="e">
        <f t="shared" si="77"/>
        <v>#REF!</v>
      </c>
      <c r="Q399" s="14" t="e">
        <f t="shared" si="78"/>
        <v>#REF!</v>
      </c>
      <c r="R399" s="31" t="e">
        <f>B399*#REF!</f>
        <v>#REF!</v>
      </c>
      <c r="S399" s="16" t="e">
        <f>C399*#REF!</f>
        <v>#REF!</v>
      </c>
      <c r="T399" s="15" t="e">
        <f>E399*#REF!</f>
        <v>#REF!</v>
      </c>
      <c r="U399" s="50" t="e">
        <f>F399*#REF!</f>
        <v>#REF!</v>
      </c>
      <c r="V399" s="15" t="e">
        <f>G399*#REF!</f>
        <v>#REF!</v>
      </c>
      <c r="W399" s="50" t="e">
        <f>H399*#REF!</f>
        <v>#REF!</v>
      </c>
      <c r="X399" s="15" t="e">
        <f>I399*#REF!</f>
        <v>#REF!</v>
      </c>
      <c r="Y399" s="50" t="e">
        <f>J399*#REF!</f>
        <v>#REF!</v>
      </c>
      <c r="Z399" s="15" t="e">
        <f>K399*#REF!</f>
        <v>#REF!</v>
      </c>
      <c r="AA399" s="50" t="e">
        <f>L399*#REF!</f>
        <v>#REF!</v>
      </c>
    </row>
    <row r="400" spans="1:27" ht="13.5" thickBot="1" x14ac:dyDescent="0.25">
      <c r="A400" s="11" t="e">
        <f>#REF!</f>
        <v>#REF!</v>
      </c>
      <c r="B400" s="11" t="e">
        <f>#REF!</f>
        <v>#REF!</v>
      </c>
      <c r="C400" s="11" t="e">
        <f>#REF!</f>
        <v>#REF!</v>
      </c>
      <c r="D400" s="11" t="e">
        <f>#REF!</f>
        <v>#REF!</v>
      </c>
      <c r="E400" s="12" t="e">
        <f t="shared" si="75"/>
        <v>#REF!</v>
      </c>
      <c r="F400" s="49" t="e">
        <f t="shared" si="76"/>
        <v>#REF!</v>
      </c>
      <c r="G400" s="12" t="e">
        <f t="shared" si="69"/>
        <v>#REF!</v>
      </c>
      <c r="H400" s="49" t="e">
        <f t="shared" si="70"/>
        <v>#REF!</v>
      </c>
      <c r="I400" s="12" t="e">
        <f t="shared" si="72"/>
        <v>#REF!</v>
      </c>
      <c r="J400" s="49" t="e">
        <f t="shared" si="72"/>
        <v>#REF!</v>
      </c>
      <c r="K400" s="12" t="e">
        <f t="shared" si="73"/>
        <v>#REF!</v>
      </c>
      <c r="L400" s="49" t="e">
        <f t="shared" si="74"/>
        <v>#REF!</v>
      </c>
      <c r="M400" s="12" t="e">
        <f t="shared" si="71"/>
        <v>#REF!</v>
      </c>
      <c r="N400" s="49" t="e">
        <f t="shared" si="77"/>
        <v>#REF!</v>
      </c>
      <c r="Q400" s="14" t="e">
        <f t="shared" si="78"/>
        <v>#REF!</v>
      </c>
      <c r="R400" s="31" t="e">
        <f>B400*#REF!</f>
        <v>#REF!</v>
      </c>
      <c r="S400" s="16" t="e">
        <f>C400*#REF!</f>
        <v>#REF!</v>
      </c>
      <c r="T400" s="15" t="e">
        <f>E400*#REF!</f>
        <v>#REF!</v>
      </c>
      <c r="U400" s="50" t="e">
        <f>F400*#REF!</f>
        <v>#REF!</v>
      </c>
      <c r="V400" s="15" t="e">
        <f>G400*#REF!</f>
        <v>#REF!</v>
      </c>
      <c r="W400" s="50" t="e">
        <f>H400*#REF!</f>
        <v>#REF!</v>
      </c>
      <c r="X400" s="15" t="e">
        <f>I400*#REF!</f>
        <v>#REF!</v>
      </c>
      <c r="Y400" s="50" t="e">
        <f>J400*#REF!</f>
        <v>#REF!</v>
      </c>
      <c r="Z400" s="15" t="e">
        <f>K400*#REF!</f>
        <v>#REF!</v>
      </c>
      <c r="AA400" s="50" t="e">
        <f>L400*#REF!</f>
        <v>#REF!</v>
      </c>
    </row>
    <row r="401" spans="1:27" ht="13.5" thickBot="1" x14ac:dyDescent="0.25">
      <c r="A401" s="11" t="e">
        <f>#REF!</f>
        <v>#REF!</v>
      </c>
      <c r="B401" s="11" t="e">
        <f>#REF!</f>
        <v>#REF!</v>
      </c>
      <c r="C401" s="11" t="e">
        <f>#REF!</f>
        <v>#REF!</v>
      </c>
      <c r="D401" s="11" t="e">
        <f>#REF!</f>
        <v>#REF!</v>
      </c>
      <c r="E401" s="12" t="e">
        <f t="shared" si="75"/>
        <v>#REF!</v>
      </c>
      <c r="F401" s="49" t="e">
        <f t="shared" si="76"/>
        <v>#REF!</v>
      </c>
      <c r="G401" s="12" t="e">
        <f t="shared" si="69"/>
        <v>#REF!</v>
      </c>
      <c r="H401" s="49" t="e">
        <f t="shared" si="70"/>
        <v>#REF!</v>
      </c>
      <c r="I401" s="12" t="e">
        <f t="shared" si="72"/>
        <v>#REF!</v>
      </c>
      <c r="J401" s="49" t="e">
        <f t="shared" si="72"/>
        <v>#REF!</v>
      </c>
      <c r="K401" s="12" t="e">
        <f t="shared" si="73"/>
        <v>#REF!</v>
      </c>
      <c r="L401" s="49" t="e">
        <f t="shared" si="74"/>
        <v>#REF!</v>
      </c>
      <c r="M401" s="12" t="e">
        <f t="shared" si="71"/>
        <v>#REF!</v>
      </c>
      <c r="N401" s="49" t="e">
        <f t="shared" si="77"/>
        <v>#REF!</v>
      </c>
      <c r="Q401" s="14" t="e">
        <f t="shared" si="78"/>
        <v>#REF!</v>
      </c>
      <c r="R401" s="31" t="e">
        <f>B401*#REF!</f>
        <v>#REF!</v>
      </c>
      <c r="S401" s="16" t="e">
        <f>C401*#REF!</f>
        <v>#REF!</v>
      </c>
      <c r="T401" s="15" t="e">
        <f>E401*#REF!</f>
        <v>#REF!</v>
      </c>
      <c r="U401" s="50" t="e">
        <f>F401*#REF!</f>
        <v>#REF!</v>
      </c>
      <c r="V401" s="15" t="e">
        <f>G401*#REF!</f>
        <v>#REF!</v>
      </c>
      <c r="W401" s="50" t="e">
        <f>H401*#REF!</f>
        <v>#REF!</v>
      </c>
      <c r="X401" s="15" t="e">
        <f>I401*#REF!</f>
        <v>#REF!</v>
      </c>
      <c r="Y401" s="50" t="e">
        <f>J401*#REF!</f>
        <v>#REF!</v>
      </c>
      <c r="Z401" s="15" t="e">
        <f>K401*#REF!</f>
        <v>#REF!</v>
      </c>
      <c r="AA401" s="50" t="e">
        <f>L401*#REF!</f>
        <v>#REF!</v>
      </c>
    </row>
    <row r="402" spans="1:27" ht="13.5" thickBot="1" x14ac:dyDescent="0.25">
      <c r="A402" s="11" t="e">
        <f>#REF!</f>
        <v>#REF!</v>
      </c>
      <c r="B402" s="11" t="e">
        <f>#REF!</f>
        <v>#REF!</v>
      </c>
      <c r="C402" s="11" t="e">
        <f>#REF!</f>
        <v>#REF!</v>
      </c>
      <c r="D402" s="11" t="e">
        <f>#REF!</f>
        <v>#REF!</v>
      </c>
      <c r="E402" s="12" t="e">
        <f t="shared" si="75"/>
        <v>#REF!</v>
      </c>
      <c r="F402" s="49" t="e">
        <f t="shared" si="76"/>
        <v>#REF!</v>
      </c>
      <c r="G402" s="12" t="e">
        <f t="shared" si="69"/>
        <v>#REF!</v>
      </c>
      <c r="H402" s="49" t="e">
        <f t="shared" si="70"/>
        <v>#REF!</v>
      </c>
      <c r="I402" s="12" t="e">
        <f t="shared" si="72"/>
        <v>#REF!</v>
      </c>
      <c r="J402" s="49" t="e">
        <f t="shared" si="72"/>
        <v>#REF!</v>
      </c>
      <c r="K402" s="12" t="e">
        <f t="shared" si="73"/>
        <v>#REF!</v>
      </c>
      <c r="L402" s="49" t="e">
        <f t="shared" si="74"/>
        <v>#REF!</v>
      </c>
      <c r="M402" s="12" t="e">
        <f t="shared" si="71"/>
        <v>#REF!</v>
      </c>
      <c r="N402" s="49" t="e">
        <f t="shared" si="77"/>
        <v>#REF!</v>
      </c>
      <c r="Q402" s="14" t="e">
        <f t="shared" si="78"/>
        <v>#REF!</v>
      </c>
      <c r="R402" s="31" t="e">
        <f>B402*#REF!</f>
        <v>#REF!</v>
      </c>
      <c r="S402" s="16" t="e">
        <f>C402*#REF!</f>
        <v>#REF!</v>
      </c>
      <c r="T402" s="15" t="e">
        <f>E402*#REF!</f>
        <v>#REF!</v>
      </c>
      <c r="U402" s="50" t="e">
        <f>F402*#REF!</f>
        <v>#REF!</v>
      </c>
      <c r="V402" s="15" t="e">
        <f>G402*#REF!</f>
        <v>#REF!</v>
      </c>
      <c r="W402" s="50" t="e">
        <f>H402*#REF!</f>
        <v>#REF!</v>
      </c>
      <c r="X402" s="15" t="e">
        <f>I402*#REF!</f>
        <v>#REF!</v>
      </c>
      <c r="Y402" s="50" t="e">
        <f>J402*#REF!</f>
        <v>#REF!</v>
      </c>
      <c r="Z402" s="15" t="e">
        <f>K402*#REF!</f>
        <v>#REF!</v>
      </c>
      <c r="AA402" s="50" t="e">
        <f>L402*#REF!</f>
        <v>#REF!</v>
      </c>
    </row>
    <row r="403" spans="1:27" ht="13.5" thickBot="1" x14ac:dyDescent="0.25">
      <c r="A403" s="11" t="e">
        <f>#REF!</f>
        <v>#REF!</v>
      </c>
      <c r="B403" s="11" t="e">
        <f>#REF!</f>
        <v>#REF!</v>
      </c>
      <c r="C403" s="11" t="e">
        <f>#REF!</f>
        <v>#REF!</v>
      </c>
      <c r="D403" s="11" t="e">
        <f>#REF!</f>
        <v>#REF!</v>
      </c>
      <c r="E403" s="12" t="e">
        <f t="shared" si="75"/>
        <v>#REF!</v>
      </c>
      <c r="F403" s="49" t="e">
        <f t="shared" si="76"/>
        <v>#REF!</v>
      </c>
      <c r="G403" s="12" t="e">
        <f t="shared" si="69"/>
        <v>#REF!</v>
      </c>
      <c r="H403" s="49" t="e">
        <f t="shared" si="70"/>
        <v>#REF!</v>
      </c>
      <c r="I403" s="12" t="e">
        <f t="shared" si="72"/>
        <v>#REF!</v>
      </c>
      <c r="J403" s="49" t="e">
        <f t="shared" si="72"/>
        <v>#REF!</v>
      </c>
      <c r="K403" s="12" t="e">
        <f t="shared" si="73"/>
        <v>#REF!</v>
      </c>
      <c r="L403" s="49" t="e">
        <f t="shared" si="74"/>
        <v>#REF!</v>
      </c>
      <c r="M403" s="12" t="e">
        <f t="shared" si="71"/>
        <v>#REF!</v>
      </c>
      <c r="N403" s="49" t="e">
        <f t="shared" si="77"/>
        <v>#REF!</v>
      </c>
      <c r="Q403" s="14" t="e">
        <f t="shared" si="78"/>
        <v>#REF!</v>
      </c>
      <c r="R403" s="31" t="e">
        <f>B403*#REF!</f>
        <v>#REF!</v>
      </c>
      <c r="S403" s="16" t="e">
        <f>C403*#REF!</f>
        <v>#REF!</v>
      </c>
      <c r="T403" s="15" t="e">
        <f>E403*#REF!</f>
        <v>#REF!</v>
      </c>
      <c r="U403" s="50" t="e">
        <f>F403*#REF!</f>
        <v>#REF!</v>
      </c>
      <c r="V403" s="15" t="e">
        <f>G403*#REF!</f>
        <v>#REF!</v>
      </c>
      <c r="W403" s="50" t="e">
        <f>H403*#REF!</f>
        <v>#REF!</v>
      </c>
      <c r="X403" s="15" t="e">
        <f>I403*#REF!</f>
        <v>#REF!</v>
      </c>
      <c r="Y403" s="50" t="e">
        <f>J403*#REF!</f>
        <v>#REF!</v>
      </c>
      <c r="Z403" s="15" t="e">
        <f>K403*#REF!</f>
        <v>#REF!</v>
      </c>
      <c r="AA403" s="50" t="e">
        <f>L403*#REF!</f>
        <v>#REF!</v>
      </c>
    </row>
    <row r="404" spans="1:27" ht="13.5" thickBot="1" x14ac:dyDescent="0.25">
      <c r="A404" s="11" t="e">
        <f>#REF!</f>
        <v>#REF!</v>
      </c>
      <c r="B404" s="11" t="e">
        <f>#REF!</f>
        <v>#REF!</v>
      </c>
      <c r="C404" s="11" t="e">
        <f>#REF!</f>
        <v>#REF!</v>
      </c>
      <c r="D404" s="11" t="e">
        <f>#REF!</f>
        <v>#REF!</v>
      </c>
      <c r="E404" s="12" t="e">
        <f t="shared" si="75"/>
        <v>#REF!</v>
      </c>
      <c r="F404" s="49" t="e">
        <f t="shared" si="76"/>
        <v>#REF!</v>
      </c>
      <c r="G404" s="12" t="e">
        <f t="shared" si="69"/>
        <v>#REF!</v>
      </c>
      <c r="H404" s="49" t="e">
        <f t="shared" si="70"/>
        <v>#REF!</v>
      </c>
      <c r="I404" s="12" t="e">
        <f t="shared" si="72"/>
        <v>#REF!</v>
      </c>
      <c r="J404" s="49" t="e">
        <f t="shared" si="72"/>
        <v>#REF!</v>
      </c>
      <c r="K404" s="12" t="e">
        <f t="shared" si="73"/>
        <v>#REF!</v>
      </c>
      <c r="L404" s="49" t="e">
        <f t="shared" si="74"/>
        <v>#REF!</v>
      </c>
      <c r="M404" s="12" t="e">
        <f t="shared" si="71"/>
        <v>#REF!</v>
      </c>
      <c r="N404" s="49" t="e">
        <f t="shared" si="77"/>
        <v>#REF!</v>
      </c>
      <c r="Q404" s="14" t="e">
        <f t="shared" si="78"/>
        <v>#REF!</v>
      </c>
      <c r="R404" s="31" t="e">
        <f>B404*#REF!</f>
        <v>#REF!</v>
      </c>
      <c r="S404" s="16" t="e">
        <f>C404*#REF!</f>
        <v>#REF!</v>
      </c>
      <c r="T404" s="15" t="e">
        <f>E404*#REF!</f>
        <v>#REF!</v>
      </c>
      <c r="U404" s="50" t="e">
        <f>F404*#REF!</f>
        <v>#REF!</v>
      </c>
      <c r="V404" s="15" t="e">
        <f>G404*#REF!</f>
        <v>#REF!</v>
      </c>
      <c r="W404" s="50" t="e">
        <f>H404*#REF!</f>
        <v>#REF!</v>
      </c>
      <c r="X404" s="15" t="e">
        <f>I404*#REF!</f>
        <v>#REF!</v>
      </c>
      <c r="Y404" s="50" t="e">
        <f>J404*#REF!</f>
        <v>#REF!</v>
      </c>
      <c r="Z404" s="15" t="e">
        <f>K404*#REF!</f>
        <v>#REF!</v>
      </c>
      <c r="AA404" s="50" t="e">
        <f>L404*#REF!</f>
        <v>#REF!</v>
      </c>
    </row>
    <row r="405" spans="1:27" ht="13.5" thickBot="1" x14ac:dyDescent="0.25">
      <c r="A405" s="11" t="e">
        <f>#REF!</f>
        <v>#REF!</v>
      </c>
      <c r="B405" s="11" t="e">
        <f>#REF!</f>
        <v>#REF!</v>
      </c>
      <c r="C405" s="11" t="e">
        <f>#REF!</f>
        <v>#REF!</v>
      </c>
      <c r="D405" s="11" t="e">
        <f>#REF!</f>
        <v>#REF!</v>
      </c>
      <c r="E405" s="12" t="e">
        <f t="shared" si="75"/>
        <v>#REF!</v>
      </c>
      <c r="F405" s="49" t="e">
        <f t="shared" si="76"/>
        <v>#REF!</v>
      </c>
      <c r="G405" s="12" t="e">
        <f t="shared" si="69"/>
        <v>#REF!</v>
      </c>
      <c r="H405" s="49" t="e">
        <f t="shared" si="70"/>
        <v>#REF!</v>
      </c>
      <c r="I405" s="12" t="e">
        <f t="shared" si="72"/>
        <v>#REF!</v>
      </c>
      <c r="J405" s="49" t="e">
        <f t="shared" si="72"/>
        <v>#REF!</v>
      </c>
      <c r="K405" s="12" t="e">
        <f t="shared" si="73"/>
        <v>#REF!</v>
      </c>
      <c r="L405" s="49" t="e">
        <f t="shared" si="74"/>
        <v>#REF!</v>
      </c>
      <c r="M405" s="12" t="e">
        <f t="shared" si="71"/>
        <v>#REF!</v>
      </c>
      <c r="N405" s="49" t="e">
        <f t="shared" si="77"/>
        <v>#REF!</v>
      </c>
      <c r="Q405" s="14" t="e">
        <f t="shared" si="78"/>
        <v>#REF!</v>
      </c>
      <c r="R405" s="31" t="e">
        <f>B405*#REF!</f>
        <v>#REF!</v>
      </c>
      <c r="S405" s="16" t="e">
        <f>C405*#REF!</f>
        <v>#REF!</v>
      </c>
      <c r="T405" s="15" t="e">
        <f>E405*#REF!</f>
        <v>#REF!</v>
      </c>
      <c r="U405" s="50" t="e">
        <f>F405*#REF!</f>
        <v>#REF!</v>
      </c>
      <c r="V405" s="15" t="e">
        <f>G405*#REF!</f>
        <v>#REF!</v>
      </c>
      <c r="W405" s="50" t="e">
        <f>H405*#REF!</f>
        <v>#REF!</v>
      </c>
      <c r="X405" s="15" t="e">
        <f>I405*#REF!</f>
        <v>#REF!</v>
      </c>
      <c r="Y405" s="50" t="e">
        <f>J405*#REF!</f>
        <v>#REF!</v>
      </c>
      <c r="Z405" s="15" t="e">
        <f>K405*#REF!</f>
        <v>#REF!</v>
      </c>
      <c r="AA405" s="50" t="e">
        <f>L405*#REF!</f>
        <v>#REF!</v>
      </c>
    </row>
    <row r="406" spans="1:27" ht="13.5" thickBot="1" x14ac:dyDescent="0.25">
      <c r="A406" s="11" t="e">
        <f>#REF!</f>
        <v>#REF!</v>
      </c>
      <c r="B406" s="11" t="e">
        <f>#REF!</f>
        <v>#REF!</v>
      </c>
      <c r="C406" s="11" t="e">
        <f>#REF!</f>
        <v>#REF!</v>
      </c>
      <c r="D406" s="11" t="e">
        <f>#REF!</f>
        <v>#REF!</v>
      </c>
      <c r="E406" s="12" t="e">
        <f t="shared" si="75"/>
        <v>#REF!</v>
      </c>
      <c r="F406" s="49" t="e">
        <f t="shared" si="76"/>
        <v>#REF!</v>
      </c>
      <c r="G406" s="12" t="e">
        <f t="shared" si="69"/>
        <v>#REF!</v>
      </c>
      <c r="H406" s="49" t="e">
        <f t="shared" si="70"/>
        <v>#REF!</v>
      </c>
      <c r="I406" s="12" t="e">
        <f t="shared" si="72"/>
        <v>#REF!</v>
      </c>
      <c r="J406" s="49" t="e">
        <f t="shared" si="72"/>
        <v>#REF!</v>
      </c>
      <c r="K406" s="12" t="e">
        <f t="shared" si="73"/>
        <v>#REF!</v>
      </c>
      <c r="L406" s="49" t="e">
        <f t="shared" si="74"/>
        <v>#REF!</v>
      </c>
      <c r="M406" s="12" t="e">
        <f t="shared" si="71"/>
        <v>#REF!</v>
      </c>
      <c r="N406" s="49" t="e">
        <f t="shared" si="77"/>
        <v>#REF!</v>
      </c>
      <c r="Q406" s="14" t="e">
        <f t="shared" si="78"/>
        <v>#REF!</v>
      </c>
      <c r="R406" s="31" t="e">
        <f>B406*#REF!</f>
        <v>#REF!</v>
      </c>
      <c r="S406" s="16" t="e">
        <f>C406*#REF!</f>
        <v>#REF!</v>
      </c>
      <c r="T406" s="15" t="e">
        <f>E406*#REF!</f>
        <v>#REF!</v>
      </c>
      <c r="U406" s="50" t="e">
        <f>F406*#REF!</f>
        <v>#REF!</v>
      </c>
      <c r="V406" s="15" t="e">
        <f>G406*#REF!</f>
        <v>#REF!</v>
      </c>
      <c r="W406" s="50" t="e">
        <f>H406*#REF!</f>
        <v>#REF!</v>
      </c>
      <c r="X406" s="15" t="e">
        <f>I406*#REF!</f>
        <v>#REF!</v>
      </c>
      <c r="Y406" s="50" t="e">
        <f>J406*#REF!</f>
        <v>#REF!</v>
      </c>
      <c r="Z406" s="15" t="e">
        <f>K406*#REF!</f>
        <v>#REF!</v>
      </c>
      <c r="AA406" s="50" t="e">
        <f>L406*#REF!</f>
        <v>#REF!</v>
      </c>
    </row>
    <row r="407" spans="1:27" ht="13.5" thickBot="1" x14ac:dyDescent="0.25">
      <c r="A407" s="11" t="e">
        <f>#REF!</f>
        <v>#REF!</v>
      </c>
      <c r="B407" s="11" t="e">
        <f>#REF!</f>
        <v>#REF!</v>
      </c>
      <c r="C407" s="11" t="e">
        <f>#REF!</f>
        <v>#REF!</v>
      </c>
      <c r="D407" s="11" t="e">
        <f>#REF!</f>
        <v>#REF!</v>
      </c>
      <c r="E407" s="12" t="e">
        <f t="shared" si="75"/>
        <v>#REF!</v>
      </c>
      <c r="F407" s="49" t="e">
        <f t="shared" si="76"/>
        <v>#REF!</v>
      </c>
      <c r="G407" s="12" t="e">
        <f t="shared" si="69"/>
        <v>#REF!</v>
      </c>
      <c r="H407" s="49" t="e">
        <f t="shared" si="70"/>
        <v>#REF!</v>
      </c>
      <c r="I407" s="12" t="e">
        <f t="shared" si="72"/>
        <v>#REF!</v>
      </c>
      <c r="J407" s="49" t="e">
        <f t="shared" si="72"/>
        <v>#REF!</v>
      </c>
      <c r="K407" s="12" t="e">
        <f t="shared" si="73"/>
        <v>#REF!</v>
      </c>
      <c r="L407" s="49" t="e">
        <f t="shared" si="74"/>
        <v>#REF!</v>
      </c>
      <c r="M407" s="12" t="e">
        <f t="shared" si="71"/>
        <v>#REF!</v>
      </c>
      <c r="N407" s="49" t="e">
        <f t="shared" si="77"/>
        <v>#REF!</v>
      </c>
      <c r="Q407" s="14" t="e">
        <f t="shared" si="78"/>
        <v>#REF!</v>
      </c>
      <c r="R407" s="31" t="e">
        <f>B407*#REF!</f>
        <v>#REF!</v>
      </c>
      <c r="S407" s="16" t="e">
        <f>C407*#REF!</f>
        <v>#REF!</v>
      </c>
      <c r="T407" s="15" t="e">
        <f>E407*#REF!</f>
        <v>#REF!</v>
      </c>
      <c r="U407" s="50" t="e">
        <f>F407*#REF!</f>
        <v>#REF!</v>
      </c>
      <c r="V407" s="15" t="e">
        <f>G407*#REF!</f>
        <v>#REF!</v>
      </c>
      <c r="W407" s="50" t="e">
        <f>H407*#REF!</f>
        <v>#REF!</v>
      </c>
      <c r="X407" s="15" t="e">
        <f>I407*#REF!</f>
        <v>#REF!</v>
      </c>
      <c r="Y407" s="50" t="e">
        <f>J407*#REF!</f>
        <v>#REF!</v>
      </c>
      <c r="Z407" s="15" t="e">
        <f>K407*#REF!</f>
        <v>#REF!</v>
      </c>
      <c r="AA407" s="50" t="e">
        <f>L407*#REF!</f>
        <v>#REF!</v>
      </c>
    </row>
    <row r="408" spans="1:27" ht="13.5" thickBot="1" x14ac:dyDescent="0.25">
      <c r="A408" s="11" t="e">
        <f>#REF!</f>
        <v>#REF!</v>
      </c>
      <c r="B408" s="11" t="e">
        <f>#REF!</f>
        <v>#REF!</v>
      </c>
      <c r="C408" s="11" t="e">
        <f>#REF!</f>
        <v>#REF!</v>
      </c>
      <c r="D408" s="11" t="e">
        <f>#REF!</f>
        <v>#REF!</v>
      </c>
      <c r="E408" s="12" t="e">
        <f t="shared" si="75"/>
        <v>#REF!</v>
      </c>
      <c r="F408" s="49" t="e">
        <f t="shared" si="76"/>
        <v>#REF!</v>
      </c>
      <c r="G408" s="12" t="e">
        <f t="shared" si="69"/>
        <v>#REF!</v>
      </c>
      <c r="H408" s="49" t="e">
        <f t="shared" si="70"/>
        <v>#REF!</v>
      </c>
      <c r="I408" s="12" t="e">
        <f t="shared" si="72"/>
        <v>#REF!</v>
      </c>
      <c r="J408" s="49" t="e">
        <f t="shared" si="72"/>
        <v>#REF!</v>
      </c>
      <c r="K408" s="12" t="e">
        <f t="shared" si="73"/>
        <v>#REF!</v>
      </c>
      <c r="L408" s="49" t="e">
        <f t="shared" si="74"/>
        <v>#REF!</v>
      </c>
      <c r="M408" s="12" t="e">
        <f t="shared" si="71"/>
        <v>#REF!</v>
      </c>
      <c r="N408" s="49" t="e">
        <f t="shared" si="77"/>
        <v>#REF!</v>
      </c>
      <c r="Q408" s="14" t="e">
        <f t="shared" si="78"/>
        <v>#REF!</v>
      </c>
      <c r="R408" s="31" t="e">
        <f>B408*#REF!</f>
        <v>#REF!</v>
      </c>
      <c r="S408" s="16" t="e">
        <f>C408*#REF!</f>
        <v>#REF!</v>
      </c>
      <c r="T408" s="15" t="e">
        <f>E408*#REF!</f>
        <v>#REF!</v>
      </c>
      <c r="U408" s="50" t="e">
        <f>F408*#REF!</f>
        <v>#REF!</v>
      </c>
      <c r="V408" s="15" t="e">
        <f>G408*#REF!</f>
        <v>#REF!</v>
      </c>
      <c r="W408" s="50" t="e">
        <f>H408*#REF!</f>
        <v>#REF!</v>
      </c>
      <c r="X408" s="15" t="e">
        <f>I408*#REF!</f>
        <v>#REF!</v>
      </c>
      <c r="Y408" s="50" t="e">
        <f>J408*#REF!</f>
        <v>#REF!</v>
      </c>
      <c r="Z408" s="15" t="e">
        <f>K408*#REF!</f>
        <v>#REF!</v>
      </c>
      <c r="AA408" s="50" t="e">
        <f>L408*#REF!</f>
        <v>#REF!</v>
      </c>
    </row>
    <row r="409" spans="1:27" ht="13.5" thickBot="1" x14ac:dyDescent="0.25">
      <c r="A409" s="11" t="e">
        <f>#REF!</f>
        <v>#REF!</v>
      </c>
      <c r="B409" s="11" t="e">
        <f>#REF!</f>
        <v>#REF!</v>
      </c>
      <c r="C409" s="11" t="e">
        <f>#REF!</f>
        <v>#REF!</v>
      </c>
      <c r="D409" s="11" t="e">
        <f>#REF!</f>
        <v>#REF!</v>
      </c>
      <c r="E409" s="12" t="e">
        <f t="shared" si="75"/>
        <v>#REF!</v>
      </c>
      <c r="F409" s="49" t="e">
        <f t="shared" si="76"/>
        <v>#REF!</v>
      </c>
      <c r="G409" s="12" t="e">
        <f t="shared" si="69"/>
        <v>#REF!</v>
      </c>
      <c r="H409" s="49" t="e">
        <f t="shared" si="70"/>
        <v>#REF!</v>
      </c>
      <c r="I409" s="12" t="e">
        <f t="shared" si="72"/>
        <v>#REF!</v>
      </c>
      <c r="J409" s="49" t="e">
        <f t="shared" si="72"/>
        <v>#REF!</v>
      </c>
      <c r="K409" s="12" t="e">
        <f t="shared" si="73"/>
        <v>#REF!</v>
      </c>
      <c r="L409" s="49" t="e">
        <f t="shared" si="74"/>
        <v>#REF!</v>
      </c>
      <c r="M409" s="12" t="e">
        <f t="shared" si="71"/>
        <v>#REF!</v>
      </c>
      <c r="N409" s="49" t="e">
        <f t="shared" si="77"/>
        <v>#REF!</v>
      </c>
      <c r="Q409" s="14" t="e">
        <f t="shared" si="78"/>
        <v>#REF!</v>
      </c>
      <c r="R409" s="31" t="e">
        <f>B409*#REF!</f>
        <v>#REF!</v>
      </c>
      <c r="S409" s="16" t="e">
        <f>C409*#REF!</f>
        <v>#REF!</v>
      </c>
      <c r="T409" s="15" t="e">
        <f>E409*#REF!</f>
        <v>#REF!</v>
      </c>
      <c r="U409" s="50" t="e">
        <f>F409*#REF!</f>
        <v>#REF!</v>
      </c>
      <c r="V409" s="15" t="e">
        <f>G409*#REF!</f>
        <v>#REF!</v>
      </c>
      <c r="W409" s="50" t="e">
        <f>H409*#REF!</f>
        <v>#REF!</v>
      </c>
      <c r="X409" s="15" t="e">
        <f>I409*#REF!</f>
        <v>#REF!</v>
      </c>
      <c r="Y409" s="50" t="e">
        <f>J409*#REF!</f>
        <v>#REF!</v>
      </c>
      <c r="Z409" s="15" t="e">
        <f>K409*#REF!</f>
        <v>#REF!</v>
      </c>
      <c r="AA409" s="50" t="e">
        <f>L409*#REF!</f>
        <v>#REF!</v>
      </c>
    </row>
    <row r="410" spans="1:27" ht="13.5" thickBot="1" x14ac:dyDescent="0.25">
      <c r="A410" s="11" t="e">
        <f>#REF!</f>
        <v>#REF!</v>
      </c>
      <c r="B410" s="11" t="e">
        <f>#REF!</f>
        <v>#REF!</v>
      </c>
      <c r="C410" s="11" t="e">
        <f>#REF!</f>
        <v>#REF!</v>
      </c>
      <c r="D410" s="11" t="e">
        <f>#REF!</f>
        <v>#REF!</v>
      </c>
      <c r="E410" s="12" t="e">
        <f t="shared" si="75"/>
        <v>#REF!</v>
      </c>
      <c r="F410" s="49" t="e">
        <f t="shared" si="76"/>
        <v>#REF!</v>
      </c>
      <c r="G410" s="12" t="e">
        <f t="shared" si="69"/>
        <v>#REF!</v>
      </c>
      <c r="H410" s="49" t="e">
        <f t="shared" si="70"/>
        <v>#REF!</v>
      </c>
      <c r="I410" s="12" t="e">
        <f t="shared" si="72"/>
        <v>#REF!</v>
      </c>
      <c r="J410" s="49" t="e">
        <f t="shared" si="72"/>
        <v>#REF!</v>
      </c>
      <c r="K410" s="12" t="e">
        <f t="shared" si="73"/>
        <v>#REF!</v>
      </c>
      <c r="L410" s="49" t="e">
        <f t="shared" si="74"/>
        <v>#REF!</v>
      </c>
      <c r="M410" s="12" t="e">
        <f t="shared" si="71"/>
        <v>#REF!</v>
      </c>
      <c r="N410" s="49" t="e">
        <f t="shared" si="77"/>
        <v>#REF!</v>
      </c>
      <c r="Q410" s="14" t="e">
        <f t="shared" si="78"/>
        <v>#REF!</v>
      </c>
      <c r="R410" s="31" t="e">
        <f>B410*#REF!</f>
        <v>#REF!</v>
      </c>
      <c r="S410" s="16" t="e">
        <f>C410*#REF!</f>
        <v>#REF!</v>
      </c>
      <c r="T410" s="15" t="e">
        <f>E410*#REF!</f>
        <v>#REF!</v>
      </c>
      <c r="U410" s="50" t="e">
        <f>F410*#REF!</f>
        <v>#REF!</v>
      </c>
      <c r="V410" s="15" t="e">
        <f>G410*#REF!</f>
        <v>#REF!</v>
      </c>
      <c r="W410" s="50" t="e">
        <f>H410*#REF!</f>
        <v>#REF!</v>
      </c>
      <c r="X410" s="15" t="e">
        <f>I410*#REF!</f>
        <v>#REF!</v>
      </c>
      <c r="Y410" s="50" t="e">
        <f>J410*#REF!</f>
        <v>#REF!</v>
      </c>
      <c r="Z410" s="15" t="e">
        <f>K410*#REF!</f>
        <v>#REF!</v>
      </c>
      <c r="AA410" s="50" t="e">
        <f>L410*#REF!</f>
        <v>#REF!</v>
      </c>
    </row>
    <row r="411" spans="1:27" ht="13.5" thickBot="1" x14ac:dyDescent="0.25">
      <c r="A411" s="11" t="e">
        <f>#REF!</f>
        <v>#REF!</v>
      </c>
      <c r="B411" s="11" t="e">
        <f>#REF!</f>
        <v>#REF!</v>
      </c>
      <c r="C411" s="11" t="e">
        <f>#REF!</f>
        <v>#REF!</v>
      </c>
      <c r="D411" s="11" t="e">
        <f>#REF!</f>
        <v>#REF!</v>
      </c>
      <c r="E411" s="12" t="e">
        <f t="shared" si="75"/>
        <v>#REF!</v>
      </c>
      <c r="F411" s="49" t="e">
        <f t="shared" si="76"/>
        <v>#REF!</v>
      </c>
      <c r="G411" s="12" t="e">
        <f t="shared" si="69"/>
        <v>#REF!</v>
      </c>
      <c r="H411" s="49" t="e">
        <f t="shared" si="70"/>
        <v>#REF!</v>
      </c>
      <c r="I411" s="12" t="e">
        <f t="shared" si="72"/>
        <v>#REF!</v>
      </c>
      <c r="J411" s="49" t="e">
        <f t="shared" si="72"/>
        <v>#REF!</v>
      </c>
      <c r="K411" s="12" t="e">
        <f t="shared" si="73"/>
        <v>#REF!</v>
      </c>
      <c r="L411" s="49" t="e">
        <f t="shared" si="74"/>
        <v>#REF!</v>
      </c>
      <c r="M411" s="12" t="e">
        <f t="shared" si="71"/>
        <v>#REF!</v>
      </c>
      <c r="N411" s="49" t="e">
        <f t="shared" si="77"/>
        <v>#REF!</v>
      </c>
      <c r="Q411" s="14" t="e">
        <f t="shared" si="78"/>
        <v>#REF!</v>
      </c>
      <c r="R411" s="31" t="e">
        <f>B411*#REF!</f>
        <v>#REF!</v>
      </c>
      <c r="S411" s="16" t="e">
        <f>C411*#REF!</f>
        <v>#REF!</v>
      </c>
      <c r="T411" s="15" t="e">
        <f>E411*#REF!</f>
        <v>#REF!</v>
      </c>
      <c r="U411" s="50" t="e">
        <f>F411*#REF!</f>
        <v>#REF!</v>
      </c>
      <c r="V411" s="15" t="e">
        <f>G411*#REF!</f>
        <v>#REF!</v>
      </c>
      <c r="W411" s="50" t="e">
        <f>H411*#REF!</f>
        <v>#REF!</v>
      </c>
      <c r="X411" s="15" t="e">
        <f>I411*#REF!</f>
        <v>#REF!</v>
      </c>
      <c r="Y411" s="50" t="e">
        <f>J411*#REF!</f>
        <v>#REF!</v>
      </c>
      <c r="Z411" s="15" t="e">
        <f>K411*#REF!</f>
        <v>#REF!</v>
      </c>
      <c r="AA411" s="50" t="e">
        <f>L411*#REF!</f>
        <v>#REF!</v>
      </c>
    </row>
    <row r="412" spans="1:27" ht="13.5" thickBot="1" x14ac:dyDescent="0.25">
      <c r="A412" s="11" t="e">
        <f>#REF!</f>
        <v>#REF!</v>
      </c>
      <c r="B412" s="11" t="e">
        <f>#REF!</f>
        <v>#REF!</v>
      </c>
      <c r="C412" s="11" t="e">
        <f>#REF!</f>
        <v>#REF!</v>
      </c>
      <c r="D412" s="11" t="e">
        <f>#REF!</f>
        <v>#REF!</v>
      </c>
      <c r="E412" s="12" t="e">
        <f t="shared" si="75"/>
        <v>#REF!</v>
      </c>
      <c r="F412" s="49" t="e">
        <f t="shared" si="76"/>
        <v>#REF!</v>
      </c>
      <c r="G412" s="12" t="e">
        <f t="shared" si="69"/>
        <v>#REF!</v>
      </c>
      <c r="H412" s="49" t="e">
        <f t="shared" si="70"/>
        <v>#REF!</v>
      </c>
      <c r="I412" s="12" t="e">
        <f t="shared" si="72"/>
        <v>#REF!</v>
      </c>
      <c r="J412" s="49" t="e">
        <f t="shared" si="72"/>
        <v>#REF!</v>
      </c>
      <c r="K412" s="12" t="e">
        <f t="shared" si="73"/>
        <v>#REF!</v>
      </c>
      <c r="L412" s="49" t="e">
        <f t="shared" si="74"/>
        <v>#REF!</v>
      </c>
      <c r="M412" s="12" t="e">
        <f t="shared" si="71"/>
        <v>#REF!</v>
      </c>
      <c r="N412" s="49" t="e">
        <f t="shared" si="77"/>
        <v>#REF!</v>
      </c>
      <c r="Q412" s="14" t="e">
        <f t="shared" si="78"/>
        <v>#REF!</v>
      </c>
      <c r="R412" s="31" t="e">
        <f>B412*#REF!</f>
        <v>#REF!</v>
      </c>
      <c r="S412" s="16" t="e">
        <f>C412*#REF!</f>
        <v>#REF!</v>
      </c>
      <c r="T412" s="15" t="e">
        <f>E412*#REF!</f>
        <v>#REF!</v>
      </c>
      <c r="U412" s="50" t="e">
        <f>F412*#REF!</f>
        <v>#REF!</v>
      </c>
      <c r="V412" s="15" t="e">
        <f>G412*#REF!</f>
        <v>#REF!</v>
      </c>
      <c r="W412" s="50" t="e">
        <f>H412*#REF!</f>
        <v>#REF!</v>
      </c>
      <c r="X412" s="15" t="e">
        <f>I412*#REF!</f>
        <v>#REF!</v>
      </c>
      <c r="Y412" s="50" t="e">
        <f>J412*#REF!</f>
        <v>#REF!</v>
      </c>
      <c r="Z412" s="15" t="e">
        <f>K412*#REF!</f>
        <v>#REF!</v>
      </c>
      <c r="AA412" s="50" t="e">
        <f>L412*#REF!</f>
        <v>#REF!</v>
      </c>
    </row>
    <row r="413" spans="1:27" ht="13.5" thickBot="1" x14ac:dyDescent="0.25">
      <c r="A413" s="11" t="e">
        <f>#REF!</f>
        <v>#REF!</v>
      </c>
      <c r="B413" s="11" t="e">
        <f>#REF!</f>
        <v>#REF!</v>
      </c>
      <c r="C413" s="11" t="e">
        <f>#REF!</f>
        <v>#REF!</v>
      </c>
      <c r="D413" s="11" t="e">
        <f>#REF!</f>
        <v>#REF!</v>
      </c>
      <c r="E413" s="12" t="e">
        <f t="shared" si="75"/>
        <v>#REF!</v>
      </c>
      <c r="F413" s="49" t="e">
        <f t="shared" si="76"/>
        <v>#REF!</v>
      </c>
      <c r="G413" s="12" t="e">
        <f t="shared" si="69"/>
        <v>#REF!</v>
      </c>
      <c r="H413" s="49" t="e">
        <f t="shared" si="70"/>
        <v>#REF!</v>
      </c>
      <c r="I413" s="12" t="e">
        <f t="shared" si="72"/>
        <v>#REF!</v>
      </c>
      <c r="J413" s="49" t="e">
        <f t="shared" si="72"/>
        <v>#REF!</v>
      </c>
      <c r="K413" s="12" t="e">
        <f t="shared" si="73"/>
        <v>#REF!</v>
      </c>
      <c r="L413" s="49" t="e">
        <f t="shared" si="74"/>
        <v>#REF!</v>
      </c>
      <c r="M413" s="12" t="e">
        <f t="shared" si="71"/>
        <v>#REF!</v>
      </c>
      <c r="N413" s="49" t="e">
        <f t="shared" si="77"/>
        <v>#REF!</v>
      </c>
      <c r="Q413" s="14" t="e">
        <f t="shared" si="78"/>
        <v>#REF!</v>
      </c>
      <c r="R413" s="31" t="e">
        <f>B413*#REF!</f>
        <v>#REF!</v>
      </c>
      <c r="S413" s="16" t="e">
        <f>C413*#REF!</f>
        <v>#REF!</v>
      </c>
      <c r="T413" s="15" t="e">
        <f>E413*#REF!</f>
        <v>#REF!</v>
      </c>
      <c r="U413" s="50" t="e">
        <f>F413*#REF!</f>
        <v>#REF!</v>
      </c>
      <c r="V413" s="15" t="e">
        <f>G413*#REF!</f>
        <v>#REF!</v>
      </c>
      <c r="W413" s="50" t="e">
        <f>H413*#REF!</f>
        <v>#REF!</v>
      </c>
      <c r="X413" s="15" t="e">
        <f>I413*#REF!</f>
        <v>#REF!</v>
      </c>
      <c r="Y413" s="50" t="e">
        <f>J413*#REF!</f>
        <v>#REF!</v>
      </c>
      <c r="Z413" s="15" t="e">
        <f>K413*#REF!</f>
        <v>#REF!</v>
      </c>
      <c r="AA413" s="50" t="e">
        <f>L413*#REF!</f>
        <v>#REF!</v>
      </c>
    </row>
    <row r="414" spans="1:27" ht="13.5" thickBot="1" x14ac:dyDescent="0.25">
      <c r="A414" s="11" t="e">
        <f>#REF!</f>
        <v>#REF!</v>
      </c>
      <c r="B414" s="11" t="e">
        <f>#REF!</f>
        <v>#REF!</v>
      </c>
      <c r="C414" s="11" t="e">
        <f>#REF!</f>
        <v>#REF!</v>
      </c>
      <c r="D414" s="11" t="e">
        <f>#REF!</f>
        <v>#REF!</v>
      </c>
      <c r="E414" s="12" t="e">
        <f t="shared" si="75"/>
        <v>#REF!</v>
      </c>
      <c r="F414" s="49" t="e">
        <f t="shared" si="76"/>
        <v>#REF!</v>
      </c>
      <c r="G414" s="12" t="e">
        <f t="shared" si="69"/>
        <v>#REF!</v>
      </c>
      <c r="H414" s="49" t="e">
        <f t="shared" si="70"/>
        <v>#REF!</v>
      </c>
      <c r="I414" s="12" t="e">
        <f t="shared" si="72"/>
        <v>#REF!</v>
      </c>
      <c r="J414" s="49" t="e">
        <f t="shared" si="72"/>
        <v>#REF!</v>
      </c>
      <c r="K414" s="12" t="e">
        <f t="shared" si="73"/>
        <v>#REF!</v>
      </c>
      <c r="L414" s="49" t="e">
        <f t="shared" si="74"/>
        <v>#REF!</v>
      </c>
      <c r="M414" s="12" t="e">
        <f t="shared" si="71"/>
        <v>#REF!</v>
      </c>
      <c r="N414" s="49" t="e">
        <f t="shared" si="77"/>
        <v>#REF!</v>
      </c>
      <c r="Q414" s="14" t="e">
        <f t="shared" si="78"/>
        <v>#REF!</v>
      </c>
      <c r="R414" s="31" t="e">
        <f>B414*#REF!</f>
        <v>#REF!</v>
      </c>
      <c r="S414" s="16" t="e">
        <f>C414*#REF!</f>
        <v>#REF!</v>
      </c>
      <c r="T414" s="15" t="e">
        <f>E414*#REF!</f>
        <v>#REF!</v>
      </c>
      <c r="U414" s="50" t="e">
        <f>F414*#REF!</f>
        <v>#REF!</v>
      </c>
      <c r="V414" s="15" t="e">
        <f>G414*#REF!</f>
        <v>#REF!</v>
      </c>
      <c r="W414" s="50" t="e">
        <f>H414*#REF!</f>
        <v>#REF!</v>
      </c>
      <c r="X414" s="15" t="e">
        <f>I414*#REF!</f>
        <v>#REF!</v>
      </c>
      <c r="Y414" s="50" t="e">
        <f>J414*#REF!</f>
        <v>#REF!</v>
      </c>
      <c r="Z414" s="15" t="e">
        <f>K414*#REF!</f>
        <v>#REF!</v>
      </c>
      <c r="AA414" s="50" t="e">
        <f>L414*#REF!</f>
        <v>#REF!</v>
      </c>
    </row>
    <row r="415" spans="1:27" ht="13.5" thickBot="1" x14ac:dyDescent="0.25">
      <c r="A415" s="11" t="e">
        <f>#REF!</f>
        <v>#REF!</v>
      </c>
      <c r="B415" s="11" t="e">
        <f>#REF!</f>
        <v>#REF!</v>
      </c>
      <c r="C415" s="11" t="e">
        <f>#REF!</f>
        <v>#REF!</v>
      </c>
      <c r="D415" s="11" t="e">
        <f>#REF!</f>
        <v>#REF!</v>
      </c>
      <c r="E415" s="12" t="e">
        <f t="shared" si="75"/>
        <v>#REF!</v>
      </c>
      <c r="F415" s="49" t="e">
        <f t="shared" si="76"/>
        <v>#REF!</v>
      </c>
      <c r="G415" s="12" t="e">
        <f t="shared" si="69"/>
        <v>#REF!</v>
      </c>
      <c r="H415" s="49" t="e">
        <f t="shared" si="70"/>
        <v>#REF!</v>
      </c>
      <c r="I415" s="12" t="e">
        <f t="shared" si="72"/>
        <v>#REF!</v>
      </c>
      <c r="J415" s="49" t="e">
        <f t="shared" si="72"/>
        <v>#REF!</v>
      </c>
      <c r="K415" s="12" t="e">
        <f t="shared" si="73"/>
        <v>#REF!</v>
      </c>
      <c r="L415" s="49" t="e">
        <f t="shared" si="74"/>
        <v>#REF!</v>
      </c>
      <c r="M415" s="12" t="e">
        <f t="shared" si="71"/>
        <v>#REF!</v>
      </c>
      <c r="N415" s="49" t="e">
        <f t="shared" si="77"/>
        <v>#REF!</v>
      </c>
      <c r="Q415" s="14" t="e">
        <f t="shared" si="78"/>
        <v>#REF!</v>
      </c>
      <c r="R415" s="31" t="e">
        <f>B415*#REF!</f>
        <v>#REF!</v>
      </c>
      <c r="S415" s="16" t="e">
        <f>C415*#REF!</f>
        <v>#REF!</v>
      </c>
      <c r="T415" s="15" t="e">
        <f>E415*#REF!</f>
        <v>#REF!</v>
      </c>
      <c r="U415" s="50" t="e">
        <f>F415*#REF!</f>
        <v>#REF!</v>
      </c>
      <c r="V415" s="15" t="e">
        <f>G415*#REF!</f>
        <v>#REF!</v>
      </c>
      <c r="W415" s="50" t="e">
        <f>H415*#REF!</f>
        <v>#REF!</v>
      </c>
      <c r="X415" s="15" t="e">
        <f>I415*#REF!</f>
        <v>#REF!</v>
      </c>
      <c r="Y415" s="50" t="e">
        <f>J415*#REF!</f>
        <v>#REF!</v>
      </c>
      <c r="Z415" s="15" t="e">
        <f>K415*#REF!</f>
        <v>#REF!</v>
      </c>
      <c r="AA415" s="50" t="e">
        <f>L415*#REF!</f>
        <v>#REF!</v>
      </c>
    </row>
    <row r="416" spans="1:27" ht="13.5" thickBot="1" x14ac:dyDescent="0.25">
      <c r="A416" s="11" t="e">
        <f>#REF!</f>
        <v>#REF!</v>
      </c>
      <c r="B416" s="11" t="e">
        <f>#REF!</f>
        <v>#REF!</v>
      </c>
      <c r="C416" s="11" t="e">
        <f>#REF!</f>
        <v>#REF!</v>
      </c>
      <c r="D416" s="11" t="e">
        <f>#REF!</f>
        <v>#REF!</v>
      </c>
      <c r="E416" s="12" t="e">
        <f t="shared" si="75"/>
        <v>#REF!</v>
      </c>
      <c r="F416" s="49" t="e">
        <f t="shared" si="76"/>
        <v>#REF!</v>
      </c>
      <c r="G416" s="12" t="e">
        <f t="shared" si="69"/>
        <v>#REF!</v>
      </c>
      <c r="H416" s="49" t="e">
        <f t="shared" si="70"/>
        <v>#REF!</v>
      </c>
      <c r="I416" s="12" t="e">
        <f t="shared" si="72"/>
        <v>#REF!</v>
      </c>
      <c r="J416" s="49" t="e">
        <f t="shared" si="72"/>
        <v>#REF!</v>
      </c>
      <c r="K416" s="12" t="e">
        <f t="shared" si="73"/>
        <v>#REF!</v>
      </c>
      <c r="L416" s="49" t="e">
        <f t="shared" si="74"/>
        <v>#REF!</v>
      </c>
      <c r="M416" s="12" t="e">
        <f t="shared" si="71"/>
        <v>#REF!</v>
      </c>
      <c r="N416" s="49" t="e">
        <f t="shared" si="77"/>
        <v>#REF!</v>
      </c>
      <c r="Q416" s="14" t="e">
        <f t="shared" si="78"/>
        <v>#REF!</v>
      </c>
      <c r="R416" s="31" t="e">
        <f>B416*#REF!</f>
        <v>#REF!</v>
      </c>
      <c r="S416" s="16" t="e">
        <f>C416*#REF!</f>
        <v>#REF!</v>
      </c>
      <c r="T416" s="15" t="e">
        <f>E416*#REF!</f>
        <v>#REF!</v>
      </c>
      <c r="U416" s="50" t="e">
        <f>F416*#REF!</f>
        <v>#REF!</v>
      </c>
      <c r="V416" s="15" t="e">
        <f>G416*#REF!</f>
        <v>#REF!</v>
      </c>
      <c r="W416" s="50" t="e">
        <f>H416*#REF!</f>
        <v>#REF!</v>
      </c>
      <c r="X416" s="15" t="e">
        <f>I416*#REF!</f>
        <v>#REF!</v>
      </c>
      <c r="Y416" s="50" t="e">
        <f>J416*#REF!</f>
        <v>#REF!</v>
      </c>
      <c r="Z416" s="15" t="e">
        <f>K416*#REF!</f>
        <v>#REF!</v>
      </c>
      <c r="AA416" s="50" t="e">
        <f>L416*#REF!</f>
        <v>#REF!</v>
      </c>
    </row>
    <row r="417" spans="1:27" ht="13.5" thickBot="1" x14ac:dyDescent="0.25">
      <c r="A417" s="11" t="e">
        <f>#REF!</f>
        <v>#REF!</v>
      </c>
      <c r="B417" s="11" t="e">
        <f>#REF!</f>
        <v>#REF!</v>
      </c>
      <c r="C417" s="11" t="e">
        <f>#REF!</f>
        <v>#REF!</v>
      </c>
      <c r="D417" s="11" t="e">
        <f>#REF!</f>
        <v>#REF!</v>
      </c>
      <c r="E417" s="12" t="e">
        <f t="shared" si="75"/>
        <v>#REF!</v>
      </c>
      <c r="F417" s="49" t="e">
        <f t="shared" si="76"/>
        <v>#REF!</v>
      </c>
      <c r="G417" s="12" t="e">
        <f t="shared" si="69"/>
        <v>#REF!</v>
      </c>
      <c r="H417" s="49" t="e">
        <f t="shared" si="70"/>
        <v>#REF!</v>
      </c>
      <c r="I417" s="12" t="e">
        <f t="shared" si="72"/>
        <v>#REF!</v>
      </c>
      <c r="J417" s="49" t="e">
        <f t="shared" si="72"/>
        <v>#REF!</v>
      </c>
      <c r="K417" s="12" t="e">
        <f t="shared" si="73"/>
        <v>#REF!</v>
      </c>
      <c r="L417" s="49" t="e">
        <f t="shared" si="74"/>
        <v>#REF!</v>
      </c>
      <c r="M417" s="12" t="e">
        <f t="shared" si="71"/>
        <v>#REF!</v>
      </c>
      <c r="N417" s="49" t="e">
        <f t="shared" si="77"/>
        <v>#REF!</v>
      </c>
      <c r="Q417" s="51" t="e">
        <f t="shared" si="78"/>
        <v>#REF!</v>
      </c>
      <c r="R417" s="29" t="e">
        <f>B417*#REF!</f>
        <v>#REF!</v>
      </c>
      <c r="S417" s="52" t="e">
        <f>C417*#REF!</f>
        <v>#REF!</v>
      </c>
      <c r="T417" s="15" t="e">
        <f>E417*#REF!</f>
        <v>#REF!</v>
      </c>
      <c r="U417" s="50" t="e">
        <f>F417*#REF!</f>
        <v>#REF!</v>
      </c>
      <c r="V417" s="53" t="e">
        <f>G417*#REF!</f>
        <v>#REF!</v>
      </c>
      <c r="W417" s="54" t="e">
        <f>H417*#REF!</f>
        <v>#REF!</v>
      </c>
      <c r="X417" s="53" t="e">
        <f>I417*#REF!</f>
        <v>#REF!</v>
      </c>
      <c r="Y417" s="54" t="e">
        <f>J417*#REF!</f>
        <v>#REF!</v>
      </c>
      <c r="Z417" s="53" t="e">
        <f>K417*#REF!</f>
        <v>#REF!</v>
      </c>
      <c r="AA417" s="54" t="e">
        <f>L417*#REF!</f>
        <v>#REF!</v>
      </c>
    </row>
    <row r="418" spans="1:27" ht="59.25" customHeight="1" thickBot="1" x14ac:dyDescent="0.25">
      <c r="A418" s="11" t="e">
        <f>#REF!</f>
        <v>#REF!</v>
      </c>
      <c r="B418" s="11" t="e">
        <f>#REF!</f>
        <v>#REF!</v>
      </c>
      <c r="C418" s="11" t="e">
        <f>#REF!</f>
        <v>#REF!</v>
      </c>
      <c r="D418" s="11" t="e">
        <f>#REF!</f>
        <v>#REF!</v>
      </c>
      <c r="E418" s="12" t="e">
        <f t="shared" si="75"/>
        <v>#REF!</v>
      </c>
      <c r="F418" s="49" t="e">
        <f t="shared" si="76"/>
        <v>#REF!</v>
      </c>
      <c r="G418" s="12" t="e">
        <f t="shared" si="69"/>
        <v>#REF!</v>
      </c>
      <c r="H418" s="49" t="e">
        <f t="shared" si="70"/>
        <v>#REF!</v>
      </c>
      <c r="I418" s="12" t="e">
        <f t="shared" si="72"/>
        <v>#REF!</v>
      </c>
      <c r="J418" s="49" t="e">
        <f t="shared" si="72"/>
        <v>#REF!</v>
      </c>
      <c r="K418" s="12" t="e">
        <f t="shared" si="73"/>
        <v>#REF!</v>
      </c>
      <c r="L418" s="49" t="e">
        <f t="shared" si="74"/>
        <v>#REF!</v>
      </c>
      <c r="M418" s="12" t="e">
        <f t="shared" si="71"/>
        <v>#REF!</v>
      </c>
      <c r="N418" s="49" t="e">
        <f t="shared" si="77"/>
        <v>#REF!</v>
      </c>
      <c r="P418" s="94"/>
      <c r="Q418" s="14" t="e">
        <f t="shared" si="78"/>
        <v>#REF!</v>
      </c>
      <c r="R418" s="39" t="e">
        <f>B418*#REF!</f>
        <v>#REF!</v>
      </c>
      <c r="S418" s="62" t="e">
        <f>C418*#REF!</f>
        <v>#REF!</v>
      </c>
      <c r="T418" s="15" t="e">
        <f>E418*#REF!</f>
        <v>#REF!</v>
      </c>
      <c r="U418" s="50" t="e">
        <f>F418*#REF!</f>
        <v>#REF!</v>
      </c>
      <c r="V418" s="15" t="e">
        <f>G418*#REF!</f>
        <v>#REF!</v>
      </c>
      <c r="W418" s="50" t="e">
        <f>H418*#REF!</f>
        <v>#REF!</v>
      </c>
      <c r="X418" s="15" t="e">
        <f>I418*#REF!</f>
        <v>#REF!</v>
      </c>
      <c r="Y418" s="50" t="e">
        <f>J418*#REF!</f>
        <v>#REF!</v>
      </c>
      <c r="Z418" s="15" t="e">
        <f>K418*#REF!</f>
        <v>#REF!</v>
      </c>
      <c r="AA418" s="50" t="e">
        <f>L418*#REF!</f>
        <v>#REF!</v>
      </c>
    </row>
    <row r="419" spans="1:27" ht="59.25" customHeight="1" thickBot="1" x14ac:dyDescent="0.25">
      <c r="A419" s="11" t="e">
        <f>#REF!</f>
        <v>#REF!</v>
      </c>
      <c r="B419" s="11" t="e">
        <f>#REF!</f>
        <v>#REF!</v>
      </c>
      <c r="C419" s="11" t="e">
        <f>#REF!</f>
        <v>#REF!</v>
      </c>
      <c r="D419" s="11" t="e">
        <f>#REF!</f>
        <v>#REF!</v>
      </c>
      <c r="E419" s="12" t="e">
        <f t="shared" si="75"/>
        <v>#REF!</v>
      </c>
      <c r="F419" s="49" t="e">
        <f t="shared" si="76"/>
        <v>#REF!</v>
      </c>
      <c r="G419" s="12" t="e">
        <f t="shared" si="69"/>
        <v>#REF!</v>
      </c>
      <c r="H419" s="49" t="e">
        <f t="shared" si="70"/>
        <v>#REF!</v>
      </c>
      <c r="I419" s="12" t="e">
        <f t="shared" si="72"/>
        <v>#REF!</v>
      </c>
      <c r="J419" s="49" t="e">
        <f t="shared" si="72"/>
        <v>#REF!</v>
      </c>
      <c r="K419" s="12" t="e">
        <f t="shared" si="73"/>
        <v>#REF!</v>
      </c>
      <c r="L419" s="49" t="e">
        <f t="shared" si="74"/>
        <v>#REF!</v>
      </c>
      <c r="M419" s="12" t="e">
        <f t="shared" si="71"/>
        <v>#REF!</v>
      </c>
      <c r="N419" s="49" t="e">
        <f t="shared" si="77"/>
        <v>#REF!</v>
      </c>
      <c r="P419" s="247"/>
      <c r="Q419" s="63" t="e">
        <f t="shared" si="78"/>
        <v>#REF!</v>
      </c>
      <c r="R419" s="31" t="e">
        <f>B419*#REF!</f>
        <v>#REF!</v>
      </c>
      <c r="S419" s="64" t="e">
        <f>C419*#REF!</f>
        <v>#REF!</v>
      </c>
      <c r="T419" s="15" t="e">
        <f>E419*#REF!</f>
        <v>#REF!</v>
      </c>
      <c r="U419" s="50" t="e">
        <f>F419*#REF!</f>
        <v>#REF!</v>
      </c>
      <c r="V419" s="65" t="e">
        <f>G419*#REF!</f>
        <v>#REF!</v>
      </c>
      <c r="W419" s="66" t="e">
        <f>H419*#REF!</f>
        <v>#REF!</v>
      </c>
      <c r="X419" s="65" t="e">
        <f>I419*#REF!</f>
        <v>#REF!</v>
      </c>
      <c r="Y419" s="66" t="e">
        <f>J419*#REF!</f>
        <v>#REF!</v>
      </c>
      <c r="Z419" s="65" t="e">
        <f>K419*#REF!</f>
        <v>#REF!</v>
      </c>
      <c r="AA419" s="66" t="e">
        <f>L419*#REF!</f>
        <v>#REF!</v>
      </c>
    </row>
    <row r="420" spans="1:27" ht="13.5" thickBot="1" x14ac:dyDescent="0.25">
      <c r="A420" s="11" t="e">
        <f>#REF!</f>
        <v>#REF!</v>
      </c>
      <c r="B420" s="11" t="e">
        <f>#REF!</f>
        <v>#REF!</v>
      </c>
      <c r="C420" s="11" t="e">
        <f>#REF!</f>
        <v>#REF!</v>
      </c>
      <c r="D420" s="11" t="e">
        <f>#REF!</f>
        <v>#REF!</v>
      </c>
      <c r="E420" s="12" t="e">
        <f t="shared" si="75"/>
        <v>#REF!</v>
      </c>
      <c r="F420" s="49" t="e">
        <f t="shared" si="76"/>
        <v>#REF!</v>
      </c>
      <c r="G420" s="12" t="e">
        <f t="shared" si="69"/>
        <v>#REF!</v>
      </c>
      <c r="H420" s="49" t="e">
        <f t="shared" si="70"/>
        <v>#REF!</v>
      </c>
      <c r="I420" s="12" t="e">
        <f t="shared" si="72"/>
        <v>#REF!</v>
      </c>
      <c r="J420" s="49" t="e">
        <f t="shared" si="72"/>
        <v>#REF!</v>
      </c>
      <c r="K420" s="12" t="e">
        <f t="shared" si="73"/>
        <v>#REF!</v>
      </c>
      <c r="L420" s="49" t="e">
        <f t="shared" si="74"/>
        <v>#REF!</v>
      </c>
      <c r="M420" s="12" t="e">
        <f t="shared" si="71"/>
        <v>#REF!</v>
      </c>
      <c r="N420" s="49" t="e">
        <f t="shared" si="77"/>
        <v>#REF!</v>
      </c>
      <c r="Q420" s="60"/>
      <c r="R420" s="33"/>
      <c r="S420" s="16"/>
      <c r="T420" s="19"/>
      <c r="U420" s="61"/>
      <c r="V420" s="19"/>
      <c r="W420" s="61"/>
      <c r="X420" s="19"/>
      <c r="Y420" s="61"/>
      <c r="Z420" s="19"/>
      <c r="AA420" s="61"/>
    </row>
    <row r="421" spans="1:27" ht="13.5" thickBot="1" x14ac:dyDescent="0.25">
      <c r="A421" s="11" t="e">
        <f>#REF!</f>
        <v>#REF!</v>
      </c>
      <c r="B421" s="11" t="e">
        <f>#REF!</f>
        <v>#REF!</v>
      </c>
      <c r="C421" s="11" t="e">
        <f>#REF!</f>
        <v>#REF!</v>
      </c>
      <c r="D421" s="11" t="e">
        <f>#REF!</f>
        <v>#REF!</v>
      </c>
      <c r="E421" s="12" t="e">
        <f t="shared" si="75"/>
        <v>#REF!</v>
      </c>
      <c r="F421" s="49" t="e">
        <f t="shared" si="76"/>
        <v>#REF!</v>
      </c>
      <c r="G421" s="12" t="e">
        <f t="shared" si="69"/>
        <v>#REF!</v>
      </c>
      <c r="H421" s="49" t="e">
        <f t="shared" si="70"/>
        <v>#REF!</v>
      </c>
      <c r="I421" s="12" t="e">
        <f t="shared" si="72"/>
        <v>#REF!</v>
      </c>
      <c r="J421" s="49" t="e">
        <f t="shared" si="72"/>
        <v>#REF!</v>
      </c>
      <c r="K421" s="12" t="e">
        <f t="shared" si="73"/>
        <v>#REF!</v>
      </c>
      <c r="L421" s="49" t="e">
        <f t="shared" si="74"/>
        <v>#REF!</v>
      </c>
      <c r="M421" s="12" t="e">
        <f t="shared" si="71"/>
        <v>#REF!</v>
      </c>
      <c r="N421" s="49" t="e">
        <f t="shared" si="77"/>
        <v>#REF!</v>
      </c>
    </row>
    <row r="422" spans="1:27" ht="13.5" thickBot="1" x14ac:dyDescent="0.25">
      <c r="A422" s="11" t="e">
        <f>#REF!</f>
        <v>#REF!</v>
      </c>
      <c r="B422" s="11" t="e">
        <f>#REF!</f>
        <v>#REF!</v>
      </c>
      <c r="C422" s="11" t="e">
        <f>#REF!</f>
        <v>#REF!</v>
      </c>
      <c r="D422" s="11" t="e">
        <f>#REF!</f>
        <v>#REF!</v>
      </c>
      <c r="E422" s="12" t="e">
        <f t="shared" si="75"/>
        <v>#REF!</v>
      </c>
      <c r="F422" s="49" t="e">
        <f t="shared" si="76"/>
        <v>#REF!</v>
      </c>
      <c r="G422" s="12" t="e">
        <f t="shared" si="69"/>
        <v>#REF!</v>
      </c>
      <c r="H422" s="49" t="e">
        <f t="shared" si="70"/>
        <v>#REF!</v>
      </c>
      <c r="I422" s="12" t="e">
        <f t="shared" si="72"/>
        <v>#REF!</v>
      </c>
      <c r="J422" s="49" t="e">
        <f t="shared" si="72"/>
        <v>#REF!</v>
      </c>
      <c r="K422" s="12" t="e">
        <f t="shared" si="73"/>
        <v>#REF!</v>
      </c>
      <c r="L422" s="49" t="e">
        <f t="shared" si="74"/>
        <v>#REF!</v>
      </c>
      <c r="M422" s="12" t="e">
        <f t="shared" si="71"/>
        <v>#REF!</v>
      </c>
      <c r="N422" s="49" t="e">
        <f t="shared" si="77"/>
        <v>#REF!</v>
      </c>
    </row>
    <row r="423" spans="1:27" ht="13.5" thickBot="1" x14ac:dyDescent="0.25">
      <c r="A423" s="11" t="e">
        <f>#REF!</f>
        <v>#REF!</v>
      </c>
      <c r="B423" s="11" t="e">
        <f>#REF!</f>
        <v>#REF!</v>
      </c>
      <c r="C423" s="11" t="e">
        <f>#REF!</f>
        <v>#REF!</v>
      </c>
      <c r="D423" s="11" t="e">
        <f>#REF!</f>
        <v>#REF!</v>
      </c>
      <c r="E423" s="12" t="e">
        <f t="shared" si="75"/>
        <v>#REF!</v>
      </c>
      <c r="F423" s="49" t="e">
        <f t="shared" si="76"/>
        <v>#REF!</v>
      </c>
      <c r="G423" s="12" t="e">
        <f t="shared" si="69"/>
        <v>#REF!</v>
      </c>
      <c r="H423" s="49" t="e">
        <f t="shared" si="70"/>
        <v>#REF!</v>
      </c>
      <c r="I423" s="12" t="e">
        <f t="shared" si="72"/>
        <v>#REF!</v>
      </c>
      <c r="J423" s="49" t="e">
        <f t="shared" si="72"/>
        <v>#REF!</v>
      </c>
      <c r="K423" s="12" t="e">
        <f t="shared" si="73"/>
        <v>#REF!</v>
      </c>
      <c r="L423" s="49" t="e">
        <f t="shared" si="74"/>
        <v>#REF!</v>
      </c>
      <c r="M423" s="12" t="e">
        <f t="shared" si="71"/>
        <v>#REF!</v>
      </c>
      <c r="N423" s="49" t="e">
        <f t="shared" si="77"/>
        <v>#REF!</v>
      </c>
    </row>
    <row r="424" spans="1:27" ht="13.5" thickBot="1" x14ac:dyDescent="0.25">
      <c r="A424" s="11" t="e">
        <f>#REF!</f>
        <v>#REF!</v>
      </c>
      <c r="B424" s="11" t="e">
        <f>#REF!</f>
        <v>#REF!</v>
      </c>
      <c r="C424" s="11" t="e">
        <f>#REF!</f>
        <v>#REF!</v>
      </c>
      <c r="D424" s="11" t="e">
        <f>#REF!</f>
        <v>#REF!</v>
      </c>
      <c r="E424" s="12" t="e">
        <f t="shared" si="75"/>
        <v>#REF!</v>
      </c>
      <c r="F424" s="49" t="e">
        <f t="shared" si="76"/>
        <v>#REF!</v>
      </c>
      <c r="G424" s="12" t="e">
        <f t="shared" si="69"/>
        <v>#REF!</v>
      </c>
      <c r="H424" s="49" t="e">
        <f t="shared" si="70"/>
        <v>#REF!</v>
      </c>
      <c r="I424" s="12" t="e">
        <f t="shared" si="72"/>
        <v>#REF!</v>
      </c>
      <c r="J424" s="49" t="e">
        <f t="shared" si="72"/>
        <v>#REF!</v>
      </c>
      <c r="K424" s="12" t="e">
        <f t="shared" si="73"/>
        <v>#REF!</v>
      </c>
      <c r="L424" s="49" t="e">
        <f t="shared" si="74"/>
        <v>#REF!</v>
      </c>
      <c r="M424" s="12" t="e">
        <f t="shared" si="71"/>
        <v>#REF!</v>
      </c>
      <c r="N424" s="49" t="e">
        <f t="shared" si="77"/>
        <v>#REF!</v>
      </c>
    </row>
    <row r="425" spans="1:27" ht="13.5" thickBot="1" x14ac:dyDescent="0.25">
      <c r="A425" s="11" t="e">
        <f>#REF!</f>
        <v>#REF!</v>
      </c>
      <c r="B425" s="11" t="e">
        <f>#REF!</f>
        <v>#REF!</v>
      </c>
      <c r="C425" s="11" t="e">
        <f>#REF!</f>
        <v>#REF!</v>
      </c>
      <c r="D425" s="11" t="e">
        <f>#REF!</f>
        <v>#REF!</v>
      </c>
      <c r="E425" s="12" t="e">
        <f t="shared" si="75"/>
        <v>#REF!</v>
      </c>
      <c r="F425" s="49" t="e">
        <f t="shared" si="76"/>
        <v>#REF!</v>
      </c>
      <c r="G425" s="12" t="e">
        <f t="shared" si="69"/>
        <v>#REF!</v>
      </c>
      <c r="H425" s="49" t="e">
        <f t="shared" si="70"/>
        <v>#REF!</v>
      </c>
      <c r="I425" s="12" t="e">
        <f t="shared" si="72"/>
        <v>#REF!</v>
      </c>
      <c r="J425" s="49" t="e">
        <f t="shared" si="72"/>
        <v>#REF!</v>
      </c>
      <c r="K425" s="12" t="e">
        <f t="shared" si="73"/>
        <v>#REF!</v>
      </c>
      <c r="L425" s="49" t="e">
        <f t="shared" si="74"/>
        <v>#REF!</v>
      </c>
      <c r="M425" s="12" t="e">
        <f t="shared" si="71"/>
        <v>#REF!</v>
      </c>
      <c r="N425" s="49" t="e">
        <f t="shared" si="77"/>
        <v>#REF!</v>
      </c>
    </row>
    <row r="426" spans="1:27" ht="13.5" thickBot="1" x14ac:dyDescent="0.25">
      <c r="A426" s="11" t="e">
        <f>#REF!</f>
        <v>#REF!</v>
      </c>
      <c r="B426" s="11" t="e">
        <f>#REF!</f>
        <v>#REF!</v>
      </c>
      <c r="C426" s="11" t="e">
        <f>#REF!</f>
        <v>#REF!</v>
      </c>
      <c r="D426" s="11" t="e">
        <f>#REF!</f>
        <v>#REF!</v>
      </c>
      <c r="E426" s="12" t="e">
        <f t="shared" si="75"/>
        <v>#REF!</v>
      </c>
      <c r="F426" s="49" t="e">
        <f t="shared" si="76"/>
        <v>#REF!</v>
      </c>
      <c r="G426" s="12" t="e">
        <f t="shared" si="69"/>
        <v>#REF!</v>
      </c>
      <c r="H426" s="49" t="e">
        <f t="shared" si="70"/>
        <v>#REF!</v>
      </c>
      <c r="I426" s="12" t="e">
        <f t="shared" si="72"/>
        <v>#REF!</v>
      </c>
      <c r="J426" s="49" t="e">
        <f t="shared" si="72"/>
        <v>#REF!</v>
      </c>
      <c r="K426" s="12" t="e">
        <f t="shared" si="73"/>
        <v>#REF!</v>
      </c>
      <c r="L426" s="49" t="e">
        <f t="shared" si="74"/>
        <v>#REF!</v>
      </c>
      <c r="M426" s="12" t="e">
        <f t="shared" si="71"/>
        <v>#REF!</v>
      </c>
      <c r="N426" s="49" t="e">
        <f t="shared" si="77"/>
        <v>#REF!</v>
      </c>
    </row>
    <row r="427" spans="1:27" ht="13.5" thickBot="1" x14ac:dyDescent="0.25">
      <c r="A427" s="11" t="e">
        <f>#REF!</f>
        <v>#REF!</v>
      </c>
      <c r="B427" s="11" t="e">
        <f>#REF!</f>
        <v>#REF!</v>
      </c>
      <c r="C427" s="11" t="e">
        <f>#REF!</f>
        <v>#REF!</v>
      </c>
      <c r="D427" s="11" t="e">
        <f>#REF!</f>
        <v>#REF!</v>
      </c>
      <c r="E427" s="12" t="e">
        <f t="shared" si="75"/>
        <v>#REF!</v>
      </c>
      <c r="F427" s="49" t="e">
        <f t="shared" si="76"/>
        <v>#REF!</v>
      </c>
      <c r="G427" s="12" t="e">
        <f t="shared" si="69"/>
        <v>#REF!</v>
      </c>
      <c r="H427" s="49" t="e">
        <f t="shared" si="70"/>
        <v>#REF!</v>
      </c>
      <c r="I427" s="12" t="e">
        <f t="shared" si="72"/>
        <v>#REF!</v>
      </c>
      <c r="J427" s="49" t="e">
        <f t="shared" si="72"/>
        <v>#REF!</v>
      </c>
      <c r="K427" s="12" t="e">
        <f t="shared" si="73"/>
        <v>#REF!</v>
      </c>
      <c r="L427" s="49" t="e">
        <f t="shared" si="74"/>
        <v>#REF!</v>
      </c>
      <c r="M427" s="12" t="e">
        <f t="shared" si="71"/>
        <v>#REF!</v>
      </c>
      <c r="N427" s="49" t="e">
        <f t="shared" si="77"/>
        <v>#REF!</v>
      </c>
    </row>
    <row r="428" spans="1:27" ht="13.5" thickBot="1" x14ac:dyDescent="0.25">
      <c r="A428" s="11" t="e">
        <f>#REF!</f>
        <v>#REF!</v>
      </c>
      <c r="B428" s="11" t="e">
        <f>#REF!</f>
        <v>#REF!</v>
      </c>
      <c r="C428" s="11" t="e">
        <f>#REF!</f>
        <v>#REF!</v>
      </c>
      <c r="D428" s="11" t="e">
        <f>#REF!</f>
        <v>#REF!</v>
      </c>
      <c r="E428" s="12" t="e">
        <f t="shared" si="75"/>
        <v>#REF!</v>
      </c>
      <c r="F428" s="49" t="e">
        <f t="shared" si="76"/>
        <v>#REF!</v>
      </c>
      <c r="G428" s="12" t="e">
        <f t="shared" si="69"/>
        <v>#REF!</v>
      </c>
      <c r="H428" s="49" t="e">
        <f t="shared" si="70"/>
        <v>#REF!</v>
      </c>
      <c r="I428" s="12" t="e">
        <f t="shared" si="72"/>
        <v>#REF!</v>
      </c>
      <c r="J428" s="49" t="e">
        <f t="shared" si="72"/>
        <v>#REF!</v>
      </c>
      <c r="K428" s="12" t="e">
        <f t="shared" si="73"/>
        <v>#REF!</v>
      </c>
      <c r="L428" s="49" t="e">
        <f t="shared" si="74"/>
        <v>#REF!</v>
      </c>
      <c r="M428" s="12" t="e">
        <f t="shared" si="71"/>
        <v>#REF!</v>
      </c>
      <c r="N428" s="49" t="e">
        <f t="shared" si="77"/>
        <v>#REF!</v>
      </c>
    </row>
    <row r="429" spans="1:27" ht="13.5" thickBot="1" x14ac:dyDescent="0.25">
      <c r="A429" s="11" t="e">
        <f>#REF!</f>
        <v>#REF!</v>
      </c>
      <c r="B429" s="11" t="e">
        <f>#REF!</f>
        <v>#REF!</v>
      </c>
      <c r="C429" s="11" t="e">
        <f>#REF!</f>
        <v>#REF!</v>
      </c>
      <c r="D429" s="11" t="e">
        <f>#REF!</f>
        <v>#REF!</v>
      </c>
      <c r="E429" s="12" t="e">
        <f t="shared" si="75"/>
        <v>#REF!</v>
      </c>
      <c r="F429" s="49" t="e">
        <f t="shared" si="76"/>
        <v>#REF!</v>
      </c>
      <c r="G429" s="12" t="e">
        <f t="shared" si="69"/>
        <v>#REF!</v>
      </c>
      <c r="H429" s="49" t="e">
        <f t="shared" si="70"/>
        <v>#REF!</v>
      </c>
      <c r="I429" s="12" t="e">
        <f t="shared" si="72"/>
        <v>#REF!</v>
      </c>
      <c r="J429" s="49" t="e">
        <f t="shared" si="72"/>
        <v>#REF!</v>
      </c>
      <c r="K429" s="12" t="e">
        <f t="shared" si="73"/>
        <v>#REF!</v>
      </c>
      <c r="L429" s="49" t="e">
        <f t="shared" si="74"/>
        <v>#REF!</v>
      </c>
      <c r="M429" s="12" t="e">
        <f t="shared" si="71"/>
        <v>#REF!</v>
      </c>
      <c r="N429" s="49" t="e">
        <f t="shared" si="77"/>
        <v>#REF!</v>
      </c>
    </row>
    <row r="430" spans="1:27" ht="13.5" thickBot="1" x14ac:dyDescent="0.25">
      <c r="A430" s="11" t="e">
        <f>#REF!</f>
        <v>#REF!</v>
      </c>
      <c r="B430" s="11" t="e">
        <f>#REF!</f>
        <v>#REF!</v>
      </c>
      <c r="C430" s="11" t="e">
        <f>#REF!</f>
        <v>#REF!</v>
      </c>
      <c r="D430" s="11" t="e">
        <f>#REF!</f>
        <v>#REF!</v>
      </c>
      <c r="E430" s="12" t="e">
        <f t="shared" si="75"/>
        <v>#REF!</v>
      </c>
      <c r="F430" s="49" t="e">
        <f t="shared" si="76"/>
        <v>#REF!</v>
      </c>
      <c r="G430" s="12" t="e">
        <f t="shared" si="69"/>
        <v>#REF!</v>
      </c>
      <c r="H430" s="49" t="e">
        <f t="shared" si="70"/>
        <v>#REF!</v>
      </c>
      <c r="I430" s="12" t="e">
        <f t="shared" si="72"/>
        <v>#REF!</v>
      </c>
      <c r="J430" s="49" t="e">
        <f t="shared" si="72"/>
        <v>#REF!</v>
      </c>
      <c r="K430" s="12" t="e">
        <f t="shared" si="73"/>
        <v>#REF!</v>
      </c>
      <c r="L430" s="49" t="e">
        <f t="shared" si="74"/>
        <v>#REF!</v>
      </c>
      <c r="M430" s="12" t="e">
        <f t="shared" si="71"/>
        <v>#REF!</v>
      </c>
      <c r="N430" s="49" t="e">
        <f t="shared" si="77"/>
        <v>#REF!</v>
      </c>
    </row>
    <row r="431" spans="1:27" ht="13.5" thickBot="1" x14ac:dyDescent="0.25">
      <c r="A431" s="11" t="e">
        <f>#REF!</f>
        <v>#REF!</v>
      </c>
      <c r="B431" s="11" t="e">
        <f>#REF!</f>
        <v>#REF!</v>
      </c>
      <c r="C431" s="11" t="e">
        <f>#REF!</f>
        <v>#REF!</v>
      </c>
      <c r="D431" s="11" t="e">
        <f>#REF!</f>
        <v>#REF!</v>
      </c>
      <c r="E431" s="12" t="e">
        <f t="shared" si="75"/>
        <v>#REF!</v>
      </c>
      <c r="F431" s="49" t="e">
        <f t="shared" si="76"/>
        <v>#REF!</v>
      </c>
      <c r="G431" s="12" t="e">
        <f t="shared" si="69"/>
        <v>#REF!</v>
      </c>
      <c r="H431" s="49" t="e">
        <f t="shared" si="70"/>
        <v>#REF!</v>
      </c>
      <c r="I431" s="12" t="e">
        <f t="shared" si="72"/>
        <v>#REF!</v>
      </c>
      <c r="J431" s="49" t="e">
        <f t="shared" si="72"/>
        <v>#REF!</v>
      </c>
      <c r="K431" s="12" t="e">
        <f t="shared" si="73"/>
        <v>#REF!</v>
      </c>
      <c r="L431" s="49" t="e">
        <f t="shared" si="74"/>
        <v>#REF!</v>
      </c>
      <c r="M431" s="12" t="e">
        <f t="shared" si="71"/>
        <v>#REF!</v>
      </c>
      <c r="N431" s="49" t="e">
        <f t="shared" si="77"/>
        <v>#REF!</v>
      </c>
    </row>
    <row r="432" spans="1:27" ht="13.5" thickBot="1" x14ac:dyDescent="0.25">
      <c r="A432" s="11" t="e">
        <f>#REF!</f>
        <v>#REF!</v>
      </c>
      <c r="B432" s="11" t="e">
        <f>#REF!</f>
        <v>#REF!</v>
      </c>
      <c r="C432" s="11" t="e">
        <f>#REF!</f>
        <v>#REF!</v>
      </c>
      <c r="D432" s="11" t="e">
        <f>#REF!</f>
        <v>#REF!</v>
      </c>
      <c r="E432" s="12" t="e">
        <f t="shared" si="75"/>
        <v>#REF!</v>
      </c>
      <c r="F432" s="49" t="e">
        <f t="shared" si="76"/>
        <v>#REF!</v>
      </c>
      <c r="G432" s="12" t="e">
        <f t="shared" si="69"/>
        <v>#REF!</v>
      </c>
      <c r="H432" s="49" t="e">
        <f t="shared" si="70"/>
        <v>#REF!</v>
      </c>
      <c r="I432" s="12" t="e">
        <f t="shared" si="72"/>
        <v>#REF!</v>
      </c>
      <c r="J432" s="49" t="e">
        <f t="shared" si="72"/>
        <v>#REF!</v>
      </c>
      <c r="K432" s="12" t="e">
        <f t="shared" si="73"/>
        <v>#REF!</v>
      </c>
      <c r="L432" s="49" t="e">
        <f t="shared" si="74"/>
        <v>#REF!</v>
      </c>
      <c r="M432" s="12" t="e">
        <f t="shared" si="71"/>
        <v>#REF!</v>
      </c>
      <c r="N432" s="49" t="e">
        <f t="shared" si="77"/>
        <v>#REF!</v>
      </c>
    </row>
    <row r="433" spans="1:14" ht="13.5" thickBot="1" x14ac:dyDescent="0.25">
      <c r="A433" s="11" t="e">
        <f>#REF!</f>
        <v>#REF!</v>
      </c>
      <c r="B433" s="11" t="e">
        <f>#REF!</f>
        <v>#REF!</v>
      </c>
      <c r="C433" s="11" t="e">
        <f>#REF!</f>
        <v>#REF!</v>
      </c>
      <c r="D433" s="11" t="e">
        <f>#REF!</f>
        <v>#REF!</v>
      </c>
      <c r="E433" s="12" t="e">
        <f t="shared" si="75"/>
        <v>#REF!</v>
      </c>
      <c r="F433" s="49" t="e">
        <f t="shared" si="76"/>
        <v>#REF!</v>
      </c>
      <c r="G433" s="12" t="e">
        <f t="shared" si="69"/>
        <v>#REF!</v>
      </c>
      <c r="H433" s="49" t="e">
        <f t="shared" si="70"/>
        <v>#REF!</v>
      </c>
      <c r="I433" s="12" t="e">
        <f t="shared" si="72"/>
        <v>#REF!</v>
      </c>
      <c r="J433" s="49" t="e">
        <f t="shared" si="72"/>
        <v>#REF!</v>
      </c>
      <c r="K433" s="12" t="e">
        <f t="shared" si="73"/>
        <v>#REF!</v>
      </c>
      <c r="L433" s="49" t="e">
        <f t="shared" si="74"/>
        <v>#REF!</v>
      </c>
      <c r="M433" s="12" t="e">
        <f t="shared" si="71"/>
        <v>#REF!</v>
      </c>
      <c r="N433" s="49" t="e">
        <f t="shared" si="77"/>
        <v>#REF!</v>
      </c>
    </row>
    <row r="434" spans="1:14" ht="13.5" thickBot="1" x14ac:dyDescent="0.25">
      <c r="A434" s="11" t="e">
        <f>#REF!</f>
        <v>#REF!</v>
      </c>
      <c r="B434" s="11" t="e">
        <f>#REF!</f>
        <v>#REF!</v>
      </c>
      <c r="C434" s="11" t="e">
        <f>#REF!</f>
        <v>#REF!</v>
      </c>
      <c r="D434" s="11" t="e">
        <f>#REF!</f>
        <v>#REF!</v>
      </c>
      <c r="E434" s="12" t="e">
        <f t="shared" si="75"/>
        <v>#REF!</v>
      </c>
      <c r="F434" s="49" t="e">
        <f t="shared" si="76"/>
        <v>#REF!</v>
      </c>
      <c r="G434" s="12" t="e">
        <f t="shared" si="69"/>
        <v>#REF!</v>
      </c>
      <c r="H434" s="49" t="e">
        <f t="shared" si="70"/>
        <v>#REF!</v>
      </c>
      <c r="I434" s="12" t="e">
        <f t="shared" si="72"/>
        <v>#REF!</v>
      </c>
      <c r="J434" s="49" t="e">
        <f t="shared" si="72"/>
        <v>#REF!</v>
      </c>
      <c r="K434" s="12" t="e">
        <f t="shared" si="73"/>
        <v>#REF!</v>
      </c>
      <c r="L434" s="49" t="e">
        <f t="shared" si="74"/>
        <v>#REF!</v>
      </c>
      <c r="M434" s="12" t="e">
        <f t="shared" si="71"/>
        <v>#REF!</v>
      </c>
      <c r="N434" s="49" t="e">
        <f t="shared" si="77"/>
        <v>#REF!</v>
      </c>
    </row>
    <row r="435" spans="1:14" ht="13.5" thickBot="1" x14ac:dyDescent="0.25">
      <c r="A435" s="11" t="e">
        <f>#REF!</f>
        <v>#REF!</v>
      </c>
      <c r="B435" s="11" t="e">
        <f>#REF!</f>
        <v>#REF!</v>
      </c>
      <c r="C435" s="11" t="e">
        <f>#REF!</f>
        <v>#REF!</v>
      </c>
      <c r="D435" s="11" t="e">
        <f>#REF!</f>
        <v>#REF!</v>
      </c>
      <c r="E435" s="12" t="e">
        <f t="shared" si="75"/>
        <v>#REF!</v>
      </c>
      <c r="F435" s="49" t="e">
        <f t="shared" si="76"/>
        <v>#REF!</v>
      </c>
      <c r="G435" s="12" t="e">
        <f t="shared" si="69"/>
        <v>#REF!</v>
      </c>
      <c r="H435" s="49" t="e">
        <f t="shared" si="70"/>
        <v>#REF!</v>
      </c>
      <c r="I435" s="12" t="e">
        <f t="shared" si="72"/>
        <v>#REF!</v>
      </c>
      <c r="J435" s="49" t="e">
        <f t="shared" si="72"/>
        <v>#REF!</v>
      </c>
      <c r="K435" s="12" t="e">
        <f t="shared" si="73"/>
        <v>#REF!</v>
      </c>
      <c r="L435" s="49" t="e">
        <f t="shared" si="74"/>
        <v>#REF!</v>
      </c>
      <c r="M435" s="12" t="e">
        <f t="shared" si="71"/>
        <v>#REF!</v>
      </c>
      <c r="N435" s="49" t="e">
        <f t="shared" si="77"/>
        <v>#REF!</v>
      </c>
    </row>
    <row r="436" spans="1:14" ht="13.5" thickBot="1" x14ac:dyDescent="0.25">
      <c r="A436" s="11" t="e">
        <f>#REF!</f>
        <v>#REF!</v>
      </c>
      <c r="B436" s="11" t="e">
        <f>#REF!</f>
        <v>#REF!</v>
      </c>
      <c r="C436" s="11" t="e">
        <f>#REF!</f>
        <v>#REF!</v>
      </c>
      <c r="D436" s="11" t="e">
        <f>#REF!</f>
        <v>#REF!</v>
      </c>
      <c r="E436" s="12" t="e">
        <f t="shared" si="75"/>
        <v>#REF!</v>
      </c>
      <c r="F436" s="49" t="e">
        <f t="shared" si="76"/>
        <v>#REF!</v>
      </c>
      <c r="G436" s="12" t="e">
        <f t="shared" si="69"/>
        <v>#REF!</v>
      </c>
      <c r="H436" s="49" t="e">
        <f t="shared" si="70"/>
        <v>#REF!</v>
      </c>
      <c r="I436" s="12" t="e">
        <f t="shared" si="72"/>
        <v>#REF!</v>
      </c>
      <c r="J436" s="49" t="e">
        <f t="shared" si="72"/>
        <v>#REF!</v>
      </c>
      <c r="K436" s="12" t="e">
        <f t="shared" si="73"/>
        <v>#REF!</v>
      </c>
      <c r="L436" s="49" t="e">
        <f t="shared" si="74"/>
        <v>#REF!</v>
      </c>
      <c r="M436" s="12" t="e">
        <f t="shared" si="71"/>
        <v>#REF!</v>
      </c>
      <c r="N436" s="49" t="e">
        <f t="shared" si="77"/>
        <v>#REF!</v>
      </c>
    </row>
    <row r="437" spans="1:14" ht="13.5" thickBot="1" x14ac:dyDescent="0.25">
      <c r="A437" s="11" t="e">
        <f>#REF!</f>
        <v>#REF!</v>
      </c>
      <c r="B437" s="11" t="e">
        <f>#REF!</f>
        <v>#REF!</v>
      </c>
      <c r="C437" s="11" t="e">
        <f>#REF!</f>
        <v>#REF!</v>
      </c>
      <c r="D437" s="11" t="e">
        <f>#REF!</f>
        <v>#REF!</v>
      </c>
      <c r="E437" s="12" t="e">
        <f t="shared" si="75"/>
        <v>#REF!</v>
      </c>
      <c r="F437" s="49" t="e">
        <f t="shared" si="76"/>
        <v>#REF!</v>
      </c>
      <c r="G437" s="12" t="e">
        <f t="shared" si="69"/>
        <v>#REF!</v>
      </c>
      <c r="H437" s="49" t="e">
        <f t="shared" si="70"/>
        <v>#REF!</v>
      </c>
      <c r="I437" s="12" t="e">
        <f t="shared" si="72"/>
        <v>#REF!</v>
      </c>
      <c r="J437" s="49" t="e">
        <f t="shared" si="72"/>
        <v>#REF!</v>
      </c>
      <c r="K437" s="12" t="e">
        <f t="shared" si="73"/>
        <v>#REF!</v>
      </c>
      <c r="L437" s="49" t="e">
        <f t="shared" si="74"/>
        <v>#REF!</v>
      </c>
      <c r="M437" s="12" t="e">
        <f t="shared" si="71"/>
        <v>#REF!</v>
      </c>
      <c r="N437" s="49" t="e">
        <f t="shared" si="77"/>
        <v>#REF!</v>
      </c>
    </row>
    <row r="438" spans="1:14" ht="13.5" thickBot="1" x14ac:dyDescent="0.25">
      <c r="A438" s="11" t="e">
        <f>#REF!</f>
        <v>#REF!</v>
      </c>
      <c r="B438" s="11" t="e">
        <f>#REF!</f>
        <v>#REF!</v>
      </c>
      <c r="C438" s="11" t="e">
        <f>#REF!</f>
        <v>#REF!</v>
      </c>
      <c r="D438" s="11" t="e">
        <f>#REF!</f>
        <v>#REF!</v>
      </c>
      <c r="E438" s="12" t="e">
        <f t="shared" si="75"/>
        <v>#REF!</v>
      </c>
      <c r="F438" s="49" t="e">
        <f t="shared" si="76"/>
        <v>#REF!</v>
      </c>
      <c r="G438" s="12" t="e">
        <f t="shared" si="69"/>
        <v>#REF!</v>
      </c>
      <c r="H438" s="49" t="e">
        <f t="shared" si="70"/>
        <v>#REF!</v>
      </c>
      <c r="I438" s="12" t="e">
        <f t="shared" si="72"/>
        <v>#REF!</v>
      </c>
      <c r="J438" s="49" t="e">
        <f t="shared" si="72"/>
        <v>#REF!</v>
      </c>
      <c r="K438" s="12" t="e">
        <f t="shared" si="73"/>
        <v>#REF!</v>
      </c>
      <c r="L438" s="49" t="e">
        <f t="shared" si="74"/>
        <v>#REF!</v>
      </c>
      <c r="M438" s="12" t="e">
        <f t="shared" si="71"/>
        <v>#REF!</v>
      </c>
      <c r="N438" s="49" t="e">
        <f t="shared" si="77"/>
        <v>#REF!</v>
      </c>
    </row>
    <row r="439" spans="1:14" ht="13.5" thickBot="1" x14ac:dyDescent="0.25">
      <c r="A439" s="11" t="e">
        <f>#REF!</f>
        <v>#REF!</v>
      </c>
      <c r="B439" s="11" t="e">
        <f>#REF!</f>
        <v>#REF!</v>
      </c>
      <c r="C439" s="11" t="e">
        <f>#REF!</f>
        <v>#REF!</v>
      </c>
      <c r="D439" s="11" t="e">
        <f>#REF!</f>
        <v>#REF!</v>
      </c>
      <c r="E439" s="12" t="e">
        <f t="shared" si="75"/>
        <v>#REF!</v>
      </c>
      <c r="F439" s="49" t="e">
        <f t="shared" si="76"/>
        <v>#REF!</v>
      </c>
      <c r="G439" s="12" t="e">
        <f t="shared" si="69"/>
        <v>#REF!</v>
      </c>
      <c r="H439" s="49" t="e">
        <f t="shared" si="70"/>
        <v>#REF!</v>
      </c>
      <c r="I439" s="12" t="e">
        <f t="shared" si="72"/>
        <v>#REF!</v>
      </c>
      <c r="J439" s="49" t="e">
        <f t="shared" si="72"/>
        <v>#REF!</v>
      </c>
      <c r="K439" s="12" t="e">
        <f t="shared" si="73"/>
        <v>#REF!</v>
      </c>
      <c r="L439" s="49" t="e">
        <f t="shared" si="74"/>
        <v>#REF!</v>
      </c>
      <c r="M439" s="12" t="e">
        <f t="shared" si="71"/>
        <v>#REF!</v>
      </c>
      <c r="N439" s="49" t="e">
        <f t="shared" si="77"/>
        <v>#REF!</v>
      </c>
    </row>
    <row r="440" spans="1:14" ht="13.5" thickBot="1" x14ac:dyDescent="0.25">
      <c r="A440" s="11" t="e">
        <f>#REF!</f>
        <v>#REF!</v>
      </c>
      <c r="B440" s="11" t="e">
        <f>#REF!</f>
        <v>#REF!</v>
      </c>
      <c r="C440" s="11" t="e">
        <f>#REF!</f>
        <v>#REF!</v>
      </c>
      <c r="D440" s="11" t="e">
        <f>#REF!</f>
        <v>#REF!</v>
      </c>
      <c r="E440" s="12" t="e">
        <f t="shared" si="75"/>
        <v>#REF!</v>
      </c>
      <c r="F440" s="49" t="e">
        <f t="shared" si="76"/>
        <v>#REF!</v>
      </c>
      <c r="G440" s="12" t="e">
        <f t="shared" si="69"/>
        <v>#REF!</v>
      </c>
      <c r="H440" s="49" t="e">
        <f t="shared" si="70"/>
        <v>#REF!</v>
      </c>
      <c r="I440" s="12" t="e">
        <f t="shared" si="72"/>
        <v>#REF!</v>
      </c>
      <c r="J440" s="49" t="e">
        <f t="shared" si="72"/>
        <v>#REF!</v>
      </c>
      <c r="K440" s="12" t="e">
        <f t="shared" si="73"/>
        <v>#REF!</v>
      </c>
      <c r="L440" s="49" t="e">
        <f t="shared" si="74"/>
        <v>#REF!</v>
      </c>
      <c r="M440" s="12" t="e">
        <f t="shared" si="71"/>
        <v>#REF!</v>
      </c>
      <c r="N440" s="49" t="e">
        <f t="shared" si="77"/>
        <v>#REF!</v>
      </c>
    </row>
    <row r="441" spans="1:14" ht="13.5" thickBot="1" x14ac:dyDescent="0.25">
      <c r="A441" s="11" t="e">
        <f>#REF!</f>
        <v>#REF!</v>
      </c>
      <c r="B441" s="11" t="e">
        <f>#REF!</f>
        <v>#REF!</v>
      </c>
      <c r="C441" s="11" t="e">
        <f>#REF!</f>
        <v>#REF!</v>
      </c>
      <c r="D441" s="11" t="e">
        <f>#REF!</f>
        <v>#REF!</v>
      </c>
      <c r="E441" s="12" t="e">
        <f t="shared" si="75"/>
        <v>#REF!</v>
      </c>
      <c r="F441" s="49" t="e">
        <f t="shared" si="76"/>
        <v>#REF!</v>
      </c>
      <c r="G441" s="12" t="e">
        <f t="shared" si="69"/>
        <v>#REF!</v>
      </c>
      <c r="H441" s="49" t="e">
        <f t="shared" si="70"/>
        <v>#REF!</v>
      </c>
      <c r="I441" s="12" t="e">
        <f t="shared" si="72"/>
        <v>#REF!</v>
      </c>
      <c r="J441" s="49" t="e">
        <f t="shared" si="72"/>
        <v>#REF!</v>
      </c>
      <c r="K441" s="12" t="e">
        <f t="shared" si="73"/>
        <v>#REF!</v>
      </c>
      <c r="L441" s="49" t="e">
        <f t="shared" si="74"/>
        <v>#REF!</v>
      </c>
      <c r="M441" s="12" t="e">
        <f t="shared" si="71"/>
        <v>#REF!</v>
      </c>
      <c r="N441" s="49" t="e">
        <f t="shared" si="77"/>
        <v>#REF!</v>
      </c>
    </row>
    <row r="442" spans="1:14" ht="13.5" thickBot="1" x14ac:dyDescent="0.25">
      <c r="A442" s="11" t="e">
        <f>#REF!</f>
        <v>#REF!</v>
      </c>
      <c r="B442" s="11" t="e">
        <f>#REF!</f>
        <v>#REF!</v>
      </c>
      <c r="C442" s="11" t="e">
        <f>#REF!</f>
        <v>#REF!</v>
      </c>
      <c r="D442" s="11" t="e">
        <f>#REF!</f>
        <v>#REF!</v>
      </c>
      <c r="E442" s="12" t="e">
        <f t="shared" si="75"/>
        <v>#REF!</v>
      </c>
      <c r="F442" s="49" t="e">
        <f t="shared" si="76"/>
        <v>#REF!</v>
      </c>
      <c r="G442" s="12" t="e">
        <f t="shared" si="69"/>
        <v>#REF!</v>
      </c>
      <c r="H442" s="49" t="e">
        <f t="shared" si="70"/>
        <v>#REF!</v>
      </c>
      <c r="I442" s="12" t="e">
        <f t="shared" si="72"/>
        <v>#REF!</v>
      </c>
      <c r="J442" s="49" t="e">
        <f t="shared" si="72"/>
        <v>#REF!</v>
      </c>
      <c r="K442" s="12" t="e">
        <f t="shared" si="73"/>
        <v>#REF!</v>
      </c>
      <c r="L442" s="49" t="e">
        <f t="shared" si="74"/>
        <v>#REF!</v>
      </c>
      <c r="M442" s="12" t="e">
        <f t="shared" si="71"/>
        <v>#REF!</v>
      </c>
      <c r="N442" s="49" t="e">
        <f t="shared" si="77"/>
        <v>#REF!</v>
      </c>
    </row>
    <row r="443" spans="1:14" ht="13.5" thickBot="1" x14ac:dyDescent="0.25">
      <c r="A443" s="11" t="e">
        <f>#REF!</f>
        <v>#REF!</v>
      </c>
      <c r="B443" s="11" t="e">
        <f>#REF!</f>
        <v>#REF!</v>
      </c>
      <c r="C443" s="11" t="e">
        <f>#REF!</f>
        <v>#REF!</v>
      </c>
      <c r="D443" s="11" t="e">
        <f>#REF!</f>
        <v>#REF!</v>
      </c>
      <c r="E443" s="12" t="e">
        <f t="shared" si="75"/>
        <v>#REF!</v>
      </c>
      <c r="F443" s="49" t="e">
        <f t="shared" si="76"/>
        <v>#REF!</v>
      </c>
      <c r="G443" s="12" t="e">
        <f t="shared" si="69"/>
        <v>#REF!</v>
      </c>
      <c r="H443" s="49" t="e">
        <f t="shared" si="70"/>
        <v>#REF!</v>
      </c>
      <c r="I443" s="12" t="e">
        <f t="shared" si="72"/>
        <v>#REF!</v>
      </c>
      <c r="J443" s="49" t="e">
        <f t="shared" si="72"/>
        <v>#REF!</v>
      </c>
      <c r="K443" s="12" t="e">
        <f t="shared" si="73"/>
        <v>#REF!</v>
      </c>
      <c r="L443" s="49" t="e">
        <f t="shared" si="74"/>
        <v>#REF!</v>
      </c>
      <c r="M443" s="12" t="e">
        <f t="shared" si="71"/>
        <v>#REF!</v>
      </c>
      <c r="N443" s="49" t="e">
        <f t="shared" si="77"/>
        <v>#REF!</v>
      </c>
    </row>
    <row r="444" spans="1:14" ht="13.5" thickBot="1" x14ac:dyDescent="0.25">
      <c r="A444" s="11" t="e">
        <f>#REF!</f>
        <v>#REF!</v>
      </c>
      <c r="B444" s="11" t="e">
        <f>#REF!</f>
        <v>#REF!</v>
      </c>
      <c r="C444" s="11" t="e">
        <f>#REF!</f>
        <v>#REF!</v>
      </c>
      <c r="D444" s="11" t="e">
        <f>#REF!</f>
        <v>#REF!</v>
      </c>
      <c r="E444" s="12" t="e">
        <f t="shared" si="75"/>
        <v>#REF!</v>
      </c>
      <c r="F444" s="49" t="e">
        <f t="shared" si="76"/>
        <v>#REF!</v>
      </c>
      <c r="G444" s="12" t="e">
        <f t="shared" ref="G444:G492" si="79">B444+(D444*$H$1)</f>
        <v>#REF!</v>
      </c>
      <c r="H444" s="49" t="e">
        <f t="shared" ref="H444:H492" si="80">C444+($D444*$H$1)</f>
        <v>#REF!</v>
      </c>
      <c r="I444" s="12" t="e">
        <f t="shared" si="72"/>
        <v>#REF!</v>
      </c>
      <c r="J444" s="49" t="e">
        <f t="shared" si="72"/>
        <v>#REF!</v>
      </c>
      <c r="K444" s="12" t="e">
        <f t="shared" si="73"/>
        <v>#REF!</v>
      </c>
      <c r="L444" s="49" t="e">
        <f t="shared" si="74"/>
        <v>#REF!</v>
      </c>
      <c r="M444" s="12" t="e">
        <f t="shared" ref="M444:M492" si="81">$B444+($D444*$N$1)</f>
        <v>#REF!</v>
      </c>
      <c r="N444" s="49" t="e">
        <f t="shared" si="77"/>
        <v>#REF!</v>
      </c>
    </row>
    <row r="445" spans="1:14" ht="13.5" thickBot="1" x14ac:dyDescent="0.25">
      <c r="A445" s="11" t="e">
        <f>#REF!</f>
        <v>#REF!</v>
      </c>
      <c r="B445" s="11" t="e">
        <f>#REF!</f>
        <v>#REF!</v>
      </c>
      <c r="C445" s="11" t="e">
        <f>#REF!</f>
        <v>#REF!</v>
      </c>
      <c r="D445" s="11" t="e">
        <f>#REF!</f>
        <v>#REF!</v>
      </c>
      <c r="E445" s="12" t="e">
        <f t="shared" si="75"/>
        <v>#REF!</v>
      </c>
      <c r="F445" s="49" t="e">
        <f t="shared" si="76"/>
        <v>#REF!</v>
      </c>
      <c r="G445" s="12" t="e">
        <f t="shared" si="79"/>
        <v>#REF!</v>
      </c>
      <c r="H445" s="49" t="e">
        <f t="shared" si="80"/>
        <v>#REF!</v>
      </c>
      <c r="I445" s="12" t="e">
        <f t="shared" si="72"/>
        <v>#REF!</v>
      </c>
      <c r="J445" s="49" t="e">
        <f t="shared" si="72"/>
        <v>#REF!</v>
      </c>
      <c r="K445" s="12" t="e">
        <f t="shared" si="73"/>
        <v>#REF!</v>
      </c>
      <c r="L445" s="49" t="e">
        <f t="shared" si="74"/>
        <v>#REF!</v>
      </c>
      <c r="M445" s="12" t="e">
        <f t="shared" si="81"/>
        <v>#REF!</v>
      </c>
      <c r="N445" s="49" t="e">
        <f t="shared" si="77"/>
        <v>#REF!</v>
      </c>
    </row>
    <row r="446" spans="1:14" ht="13.5" thickBot="1" x14ac:dyDescent="0.25">
      <c r="A446" s="11" t="e">
        <f>#REF!</f>
        <v>#REF!</v>
      </c>
      <c r="B446" s="11" t="e">
        <f>#REF!</f>
        <v>#REF!</v>
      </c>
      <c r="C446" s="11" t="e">
        <f>#REF!</f>
        <v>#REF!</v>
      </c>
      <c r="D446" s="11" t="e">
        <f>#REF!</f>
        <v>#REF!</v>
      </c>
      <c r="E446" s="12" t="e">
        <f t="shared" si="75"/>
        <v>#REF!</v>
      </c>
      <c r="F446" s="49" t="e">
        <f t="shared" si="76"/>
        <v>#REF!</v>
      </c>
      <c r="G446" s="12" t="e">
        <f t="shared" si="79"/>
        <v>#REF!</v>
      </c>
      <c r="H446" s="49" t="e">
        <f t="shared" si="80"/>
        <v>#REF!</v>
      </c>
      <c r="I446" s="12" t="e">
        <f t="shared" si="72"/>
        <v>#REF!</v>
      </c>
      <c r="J446" s="49" t="e">
        <f t="shared" si="72"/>
        <v>#REF!</v>
      </c>
      <c r="K446" s="12" t="e">
        <f t="shared" si="73"/>
        <v>#REF!</v>
      </c>
      <c r="L446" s="49" t="e">
        <f t="shared" si="74"/>
        <v>#REF!</v>
      </c>
      <c r="M446" s="12" t="e">
        <f t="shared" si="81"/>
        <v>#REF!</v>
      </c>
      <c r="N446" s="49" t="e">
        <f t="shared" si="77"/>
        <v>#REF!</v>
      </c>
    </row>
    <row r="447" spans="1:14" ht="13.5" thickBot="1" x14ac:dyDescent="0.25">
      <c r="A447" s="11" t="e">
        <f>#REF!</f>
        <v>#REF!</v>
      </c>
      <c r="B447" s="11" t="e">
        <f>#REF!</f>
        <v>#REF!</v>
      </c>
      <c r="C447" s="11" t="e">
        <f>#REF!</f>
        <v>#REF!</v>
      </c>
      <c r="D447" s="11" t="e">
        <f>#REF!</f>
        <v>#REF!</v>
      </c>
      <c r="E447" s="12" t="e">
        <f t="shared" si="75"/>
        <v>#REF!</v>
      </c>
      <c r="F447" s="49" t="e">
        <f t="shared" si="76"/>
        <v>#REF!</v>
      </c>
      <c r="G447" s="12" t="e">
        <f t="shared" si="79"/>
        <v>#REF!</v>
      </c>
      <c r="H447" s="49" t="e">
        <f t="shared" si="80"/>
        <v>#REF!</v>
      </c>
      <c r="I447" s="12" t="e">
        <f t="shared" si="72"/>
        <v>#REF!</v>
      </c>
      <c r="J447" s="49" t="e">
        <f t="shared" si="72"/>
        <v>#REF!</v>
      </c>
      <c r="K447" s="12" t="e">
        <f t="shared" si="73"/>
        <v>#REF!</v>
      </c>
      <c r="L447" s="49" t="e">
        <f t="shared" si="74"/>
        <v>#REF!</v>
      </c>
      <c r="M447" s="12" t="e">
        <f t="shared" si="81"/>
        <v>#REF!</v>
      </c>
      <c r="N447" s="49" t="e">
        <f t="shared" si="77"/>
        <v>#REF!</v>
      </c>
    </row>
    <row r="448" spans="1:14" ht="13.5" thickBot="1" x14ac:dyDescent="0.25">
      <c r="A448" s="11" t="e">
        <f>#REF!</f>
        <v>#REF!</v>
      </c>
      <c r="B448" s="11" t="e">
        <f>#REF!</f>
        <v>#REF!</v>
      </c>
      <c r="C448" s="11" t="e">
        <f>#REF!</f>
        <v>#REF!</v>
      </c>
      <c r="D448" s="11" t="e">
        <f>#REF!</f>
        <v>#REF!</v>
      </c>
      <c r="E448" s="12" t="e">
        <f t="shared" si="75"/>
        <v>#REF!</v>
      </c>
      <c r="F448" s="49" t="e">
        <f t="shared" si="76"/>
        <v>#REF!</v>
      </c>
      <c r="G448" s="12" t="e">
        <f t="shared" si="79"/>
        <v>#REF!</v>
      </c>
      <c r="H448" s="49" t="e">
        <f t="shared" si="80"/>
        <v>#REF!</v>
      </c>
      <c r="I448" s="12" t="e">
        <f t="shared" si="72"/>
        <v>#REF!</v>
      </c>
      <c r="J448" s="49" t="e">
        <f t="shared" si="72"/>
        <v>#REF!</v>
      </c>
      <c r="K448" s="12" t="e">
        <f t="shared" si="73"/>
        <v>#REF!</v>
      </c>
      <c r="L448" s="49" t="e">
        <f t="shared" si="74"/>
        <v>#REF!</v>
      </c>
      <c r="M448" s="12" t="e">
        <f t="shared" si="81"/>
        <v>#REF!</v>
      </c>
      <c r="N448" s="49" t="e">
        <f t="shared" si="77"/>
        <v>#REF!</v>
      </c>
    </row>
    <row r="449" spans="1:14" ht="13.5" thickBot="1" x14ac:dyDescent="0.25">
      <c r="A449" s="11" t="e">
        <f>#REF!</f>
        <v>#REF!</v>
      </c>
      <c r="B449" s="11" t="e">
        <f>#REF!</f>
        <v>#REF!</v>
      </c>
      <c r="C449" s="11" t="e">
        <f>#REF!</f>
        <v>#REF!</v>
      </c>
      <c r="D449" s="11" t="e">
        <f>#REF!</f>
        <v>#REF!</v>
      </c>
      <c r="E449" s="12" t="e">
        <f t="shared" si="75"/>
        <v>#REF!</v>
      </c>
      <c r="F449" s="49" t="e">
        <f t="shared" si="76"/>
        <v>#REF!</v>
      </c>
      <c r="G449" s="12" t="e">
        <f t="shared" si="79"/>
        <v>#REF!</v>
      </c>
      <c r="H449" s="49" t="e">
        <f t="shared" si="80"/>
        <v>#REF!</v>
      </c>
      <c r="I449" s="12" t="e">
        <f t="shared" si="72"/>
        <v>#REF!</v>
      </c>
      <c r="J449" s="49" t="e">
        <f t="shared" si="72"/>
        <v>#REF!</v>
      </c>
      <c r="K449" s="12" t="e">
        <f t="shared" si="73"/>
        <v>#REF!</v>
      </c>
      <c r="L449" s="49" t="e">
        <f t="shared" si="74"/>
        <v>#REF!</v>
      </c>
      <c r="M449" s="12" t="e">
        <f t="shared" si="81"/>
        <v>#REF!</v>
      </c>
      <c r="N449" s="49" t="e">
        <f t="shared" si="77"/>
        <v>#REF!</v>
      </c>
    </row>
    <row r="450" spans="1:14" ht="13.5" thickBot="1" x14ac:dyDescent="0.25">
      <c r="A450" s="11" t="e">
        <f>#REF!</f>
        <v>#REF!</v>
      </c>
      <c r="B450" s="11" t="e">
        <f>#REF!</f>
        <v>#REF!</v>
      </c>
      <c r="C450" s="11" t="e">
        <f>#REF!</f>
        <v>#REF!</v>
      </c>
      <c r="D450" s="11" t="e">
        <f>#REF!</f>
        <v>#REF!</v>
      </c>
      <c r="E450" s="12" t="e">
        <f t="shared" si="75"/>
        <v>#REF!</v>
      </c>
      <c r="F450" s="49" t="e">
        <f t="shared" si="76"/>
        <v>#REF!</v>
      </c>
      <c r="G450" s="12" t="e">
        <f t="shared" si="79"/>
        <v>#REF!</v>
      </c>
      <c r="H450" s="49" t="e">
        <f t="shared" si="80"/>
        <v>#REF!</v>
      </c>
      <c r="I450" s="12" t="e">
        <f t="shared" si="72"/>
        <v>#REF!</v>
      </c>
      <c r="J450" s="49" t="e">
        <f t="shared" si="72"/>
        <v>#REF!</v>
      </c>
      <c r="K450" s="12" t="e">
        <f t="shared" si="73"/>
        <v>#REF!</v>
      </c>
      <c r="L450" s="49" t="e">
        <f t="shared" si="74"/>
        <v>#REF!</v>
      </c>
      <c r="M450" s="12" t="e">
        <f t="shared" si="81"/>
        <v>#REF!</v>
      </c>
      <c r="N450" s="49" t="e">
        <f t="shared" si="77"/>
        <v>#REF!</v>
      </c>
    </row>
    <row r="451" spans="1:14" ht="13.5" thickBot="1" x14ac:dyDescent="0.25">
      <c r="A451" s="11" t="e">
        <f>#REF!</f>
        <v>#REF!</v>
      </c>
      <c r="B451" s="11" t="e">
        <f>#REF!</f>
        <v>#REF!</v>
      </c>
      <c r="C451" s="11" t="e">
        <f>#REF!</f>
        <v>#REF!</v>
      </c>
      <c r="D451" s="11" t="e">
        <f>#REF!</f>
        <v>#REF!</v>
      </c>
      <c r="E451" s="12" t="e">
        <f t="shared" si="75"/>
        <v>#REF!</v>
      </c>
      <c r="F451" s="49" t="e">
        <f t="shared" si="76"/>
        <v>#REF!</v>
      </c>
      <c r="G451" s="12" t="e">
        <f t="shared" si="79"/>
        <v>#REF!</v>
      </c>
      <c r="H451" s="49" t="e">
        <f t="shared" si="80"/>
        <v>#REF!</v>
      </c>
      <c r="I451" s="12" t="e">
        <f t="shared" si="72"/>
        <v>#REF!</v>
      </c>
      <c r="J451" s="49" t="e">
        <f t="shared" si="72"/>
        <v>#REF!</v>
      </c>
      <c r="K451" s="12" t="e">
        <f t="shared" si="73"/>
        <v>#REF!</v>
      </c>
      <c r="L451" s="49" t="e">
        <f t="shared" si="74"/>
        <v>#REF!</v>
      </c>
      <c r="M451" s="12" t="e">
        <f t="shared" si="81"/>
        <v>#REF!</v>
      </c>
      <c r="N451" s="49" t="e">
        <f t="shared" si="77"/>
        <v>#REF!</v>
      </c>
    </row>
    <row r="452" spans="1:14" ht="13.5" thickBot="1" x14ac:dyDescent="0.25">
      <c r="A452" s="11" t="e">
        <f>#REF!</f>
        <v>#REF!</v>
      </c>
      <c r="B452" s="11" t="e">
        <f>#REF!</f>
        <v>#REF!</v>
      </c>
      <c r="C452" s="11" t="e">
        <f>#REF!</f>
        <v>#REF!</v>
      </c>
      <c r="D452" s="11" t="e">
        <f>#REF!</f>
        <v>#REF!</v>
      </c>
      <c r="E452" s="12" t="e">
        <f t="shared" si="75"/>
        <v>#REF!</v>
      </c>
      <c r="F452" s="49" t="e">
        <f t="shared" si="76"/>
        <v>#REF!</v>
      </c>
      <c r="G452" s="12" t="e">
        <f t="shared" si="79"/>
        <v>#REF!</v>
      </c>
      <c r="H452" s="49" t="e">
        <f t="shared" si="80"/>
        <v>#REF!</v>
      </c>
      <c r="I452" s="12" t="e">
        <f t="shared" ref="I452:J492" si="82">B452+($D452*$J$1)</f>
        <v>#REF!</v>
      </c>
      <c r="J452" s="49" t="e">
        <f t="shared" si="82"/>
        <v>#REF!</v>
      </c>
      <c r="K452" s="12" t="e">
        <f t="shared" ref="K452:K492" si="83">$B452+($D452*$L$1)</f>
        <v>#REF!</v>
      </c>
      <c r="L452" s="49" t="e">
        <f t="shared" ref="L452:L492" si="84">$C452+($D452*$L$1)</f>
        <v>#REF!</v>
      </c>
      <c r="M452" s="12" t="e">
        <f t="shared" si="81"/>
        <v>#REF!</v>
      </c>
      <c r="N452" s="49" t="e">
        <f t="shared" si="77"/>
        <v>#REF!</v>
      </c>
    </row>
    <row r="453" spans="1:14" ht="13.5" thickBot="1" x14ac:dyDescent="0.25">
      <c r="A453" s="11" t="e">
        <f>#REF!</f>
        <v>#REF!</v>
      </c>
      <c r="B453" s="11" t="e">
        <f>#REF!</f>
        <v>#REF!</v>
      </c>
      <c r="C453" s="11" t="e">
        <f>#REF!</f>
        <v>#REF!</v>
      </c>
      <c r="D453" s="11" t="e">
        <f>#REF!</f>
        <v>#REF!</v>
      </c>
      <c r="E453" s="12" t="e">
        <f t="shared" si="75"/>
        <v>#REF!</v>
      </c>
      <c r="F453" s="49" t="e">
        <f t="shared" si="76"/>
        <v>#REF!</v>
      </c>
      <c r="G453" s="12" t="e">
        <f t="shared" si="79"/>
        <v>#REF!</v>
      </c>
      <c r="H453" s="49" t="e">
        <f t="shared" si="80"/>
        <v>#REF!</v>
      </c>
      <c r="I453" s="12" t="e">
        <f t="shared" si="82"/>
        <v>#REF!</v>
      </c>
      <c r="J453" s="49" t="e">
        <f t="shared" si="82"/>
        <v>#REF!</v>
      </c>
      <c r="K453" s="12" t="e">
        <f t="shared" si="83"/>
        <v>#REF!</v>
      </c>
      <c r="L453" s="49" t="e">
        <f t="shared" si="84"/>
        <v>#REF!</v>
      </c>
      <c r="M453" s="12" t="e">
        <f t="shared" si="81"/>
        <v>#REF!</v>
      </c>
      <c r="N453" s="49" t="e">
        <f t="shared" si="77"/>
        <v>#REF!</v>
      </c>
    </row>
    <row r="454" spans="1:14" ht="13.5" thickBot="1" x14ac:dyDescent="0.25">
      <c r="A454" s="11" t="e">
        <f>#REF!</f>
        <v>#REF!</v>
      </c>
      <c r="B454" s="11" t="e">
        <f>#REF!</f>
        <v>#REF!</v>
      </c>
      <c r="C454" s="11" t="e">
        <f>#REF!</f>
        <v>#REF!</v>
      </c>
      <c r="D454" s="11" t="e">
        <f>#REF!</f>
        <v>#REF!</v>
      </c>
      <c r="E454" s="12" t="e">
        <f t="shared" si="75"/>
        <v>#REF!</v>
      </c>
      <c r="F454" s="49" t="e">
        <f t="shared" si="76"/>
        <v>#REF!</v>
      </c>
      <c r="G454" s="12" t="e">
        <f t="shared" si="79"/>
        <v>#REF!</v>
      </c>
      <c r="H454" s="49" t="e">
        <f t="shared" si="80"/>
        <v>#REF!</v>
      </c>
      <c r="I454" s="12" t="e">
        <f t="shared" si="82"/>
        <v>#REF!</v>
      </c>
      <c r="J454" s="49" t="e">
        <f t="shared" si="82"/>
        <v>#REF!</v>
      </c>
      <c r="K454" s="12" t="e">
        <f t="shared" si="83"/>
        <v>#REF!</v>
      </c>
      <c r="L454" s="49" t="e">
        <f t="shared" si="84"/>
        <v>#REF!</v>
      </c>
      <c r="M454" s="12" t="e">
        <f t="shared" si="81"/>
        <v>#REF!</v>
      </c>
      <c r="N454" s="49" t="e">
        <f t="shared" si="77"/>
        <v>#REF!</v>
      </c>
    </row>
    <row r="455" spans="1:14" ht="13.5" thickBot="1" x14ac:dyDescent="0.25">
      <c r="A455" s="11" t="e">
        <f>#REF!</f>
        <v>#REF!</v>
      </c>
      <c r="B455" s="11" t="e">
        <f>#REF!</f>
        <v>#REF!</v>
      </c>
      <c r="C455" s="11" t="e">
        <f>#REF!</f>
        <v>#REF!</v>
      </c>
      <c r="D455" s="11" t="e">
        <f>#REF!</f>
        <v>#REF!</v>
      </c>
      <c r="E455" s="12" t="e">
        <f t="shared" ref="E455:E491" si="85">B455+(D455*$F$1)</f>
        <v>#REF!</v>
      </c>
      <c r="F455" s="49" t="e">
        <f t="shared" ref="F455:F491" si="86">C455+($D455*$F$1)</f>
        <v>#REF!</v>
      </c>
      <c r="G455" s="12" t="e">
        <f t="shared" si="79"/>
        <v>#REF!</v>
      </c>
      <c r="H455" s="49" t="e">
        <f t="shared" si="80"/>
        <v>#REF!</v>
      </c>
      <c r="I455" s="12" t="e">
        <f t="shared" si="82"/>
        <v>#REF!</v>
      </c>
      <c r="J455" s="49" t="e">
        <f t="shared" si="82"/>
        <v>#REF!</v>
      </c>
      <c r="K455" s="12" t="e">
        <f t="shared" si="83"/>
        <v>#REF!</v>
      </c>
      <c r="L455" s="49" t="e">
        <f t="shared" si="84"/>
        <v>#REF!</v>
      </c>
      <c r="M455" s="12" t="e">
        <f t="shared" si="81"/>
        <v>#REF!</v>
      </c>
      <c r="N455" s="49" t="e">
        <f t="shared" ref="N455:N492" si="87">$C455+($D455*$N$1)</f>
        <v>#REF!</v>
      </c>
    </row>
    <row r="456" spans="1:14" ht="13.5" thickBot="1" x14ac:dyDescent="0.25">
      <c r="A456" s="11" t="e">
        <f>#REF!</f>
        <v>#REF!</v>
      </c>
      <c r="B456" s="11" t="e">
        <f>#REF!</f>
        <v>#REF!</v>
      </c>
      <c r="C456" s="11" t="e">
        <f>#REF!</f>
        <v>#REF!</v>
      </c>
      <c r="D456" s="11" t="e">
        <f>#REF!</f>
        <v>#REF!</v>
      </c>
      <c r="E456" s="12" t="e">
        <f t="shared" si="85"/>
        <v>#REF!</v>
      </c>
      <c r="F456" s="49" t="e">
        <f t="shared" si="86"/>
        <v>#REF!</v>
      </c>
      <c r="G456" s="12" t="e">
        <f t="shared" si="79"/>
        <v>#REF!</v>
      </c>
      <c r="H456" s="49" t="e">
        <f t="shared" si="80"/>
        <v>#REF!</v>
      </c>
      <c r="I456" s="12" t="e">
        <f t="shared" si="82"/>
        <v>#REF!</v>
      </c>
      <c r="J456" s="49" t="e">
        <f t="shared" si="82"/>
        <v>#REF!</v>
      </c>
      <c r="K456" s="12" t="e">
        <f t="shared" si="83"/>
        <v>#REF!</v>
      </c>
      <c r="L456" s="49" t="e">
        <f t="shared" si="84"/>
        <v>#REF!</v>
      </c>
      <c r="M456" s="12" t="e">
        <f t="shared" si="81"/>
        <v>#REF!</v>
      </c>
      <c r="N456" s="49" t="e">
        <f t="shared" si="87"/>
        <v>#REF!</v>
      </c>
    </row>
    <row r="457" spans="1:14" ht="13.5" thickBot="1" x14ac:dyDescent="0.25">
      <c r="A457" s="11" t="e">
        <f>#REF!</f>
        <v>#REF!</v>
      </c>
      <c r="B457" s="11" t="e">
        <f>#REF!</f>
        <v>#REF!</v>
      </c>
      <c r="C457" s="11" t="e">
        <f>#REF!</f>
        <v>#REF!</v>
      </c>
      <c r="D457" s="11" t="e">
        <f>#REF!</f>
        <v>#REF!</v>
      </c>
      <c r="E457" s="12" t="e">
        <f t="shared" si="85"/>
        <v>#REF!</v>
      </c>
      <c r="F457" s="49" t="e">
        <f t="shared" si="86"/>
        <v>#REF!</v>
      </c>
      <c r="G457" s="12" t="e">
        <f t="shared" si="79"/>
        <v>#REF!</v>
      </c>
      <c r="H457" s="49" t="e">
        <f t="shared" si="80"/>
        <v>#REF!</v>
      </c>
      <c r="I457" s="12" t="e">
        <f t="shared" si="82"/>
        <v>#REF!</v>
      </c>
      <c r="J457" s="49" t="e">
        <f t="shared" si="82"/>
        <v>#REF!</v>
      </c>
      <c r="K457" s="12" t="e">
        <f t="shared" si="83"/>
        <v>#REF!</v>
      </c>
      <c r="L457" s="49" t="e">
        <f t="shared" si="84"/>
        <v>#REF!</v>
      </c>
      <c r="M457" s="12" t="e">
        <f t="shared" si="81"/>
        <v>#REF!</v>
      </c>
      <c r="N457" s="49" t="e">
        <f t="shared" si="87"/>
        <v>#REF!</v>
      </c>
    </row>
    <row r="458" spans="1:14" ht="13.5" thickBot="1" x14ac:dyDescent="0.25">
      <c r="A458" s="11" t="e">
        <f>#REF!</f>
        <v>#REF!</v>
      </c>
      <c r="B458" s="11" t="e">
        <f>#REF!</f>
        <v>#REF!</v>
      </c>
      <c r="C458" s="11" t="e">
        <f>#REF!</f>
        <v>#REF!</v>
      </c>
      <c r="D458" s="11" t="e">
        <f>#REF!</f>
        <v>#REF!</v>
      </c>
      <c r="E458" s="12" t="e">
        <f t="shared" si="85"/>
        <v>#REF!</v>
      </c>
      <c r="F458" s="49" t="e">
        <f t="shared" si="86"/>
        <v>#REF!</v>
      </c>
      <c r="G458" s="12" t="e">
        <f t="shared" si="79"/>
        <v>#REF!</v>
      </c>
      <c r="H458" s="49" t="e">
        <f t="shared" si="80"/>
        <v>#REF!</v>
      </c>
      <c r="I458" s="12" t="e">
        <f t="shared" si="82"/>
        <v>#REF!</v>
      </c>
      <c r="J458" s="49" t="e">
        <f t="shared" si="82"/>
        <v>#REF!</v>
      </c>
      <c r="K458" s="12" t="e">
        <f t="shared" si="83"/>
        <v>#REF!</v>
      </c>
      <c r="L458" s="49" t="e">
        <f t="shared" si="84"/>
        <v>#REF!</v>
      </c>
      <c r="M458" s="12" t="e">
        <f t="shared" si="81"/>
        <v>#REF!</v>
      </c>
      <c r="N458" s="49" t="e">
        <f t="shared" si="87"/>
        <v>#REF!</v>
      </c>
    </row>
    <row r="459" spans="1:14" ht="13.5" thickBot="1" x14ac:dyDescent="0.25">
      <c r="A459" s="11" t="e">
        <f>#REF!</f>
        <v>#REF!</v>
      </c>
      <c r="B459" s="11" t="e">
        <f>#REF!</f>
        <v>#REF!</v>
      </c>
      <c r="C459" s="11" t="e">
        <f>#REF!</f>
        <v>#REF!</v>
      </c>
      <c r="D459" s="11" t="e">
        <f>#REF!</f>
        <v>#REF!</v>
      </c>
      <c r="E459" s="12" t="e">
        <f t="shared" si="85"/>
        <v>#REF!</v>
      </c>
      <c r="F459" s="49" t="e">
        <f t="shared" si="86"/>
        <v>#REF!</v>
      </c>
      <c r="G459" s="12" t="e">
        <f t="shared" si="79"/>
        <v>#REF!</v>
      </c>
      <c r="H459" s="49" t="e">
        <f t="shared" si="80"/>
        <v>#REF!</v>
      </c>
      <c r="I459" s="12" t="e">
        <f t="shared" si="82"/>
        <v>#REF!</v>
      </c>
      <c r="J459" s="49" t="e">
        <f t="shared" si="82"/>
        <v>#REF!</v>
      </c>
      <c r="K459" s="12" t="e">
        <f t="shared" si="83"/>
        <v>#REF!</v>
      </c>
      <c r="L459" s="49" t="e">
        <f t="shared" si="84"/>
        <v>#REF!</v>
      </c>
      <c r="M459" s="12" t="e">
        <f t="shared" si="81"/>
        <v>#REF!</v>
      </c>
      <c r="N459" s="49" t="e">
        <f t="shared" si="87"/>
        <v>#REF!</v>
      </c>
    </row>
    <row r="460" spans="1:14" ht="13.5" thickBot="1" x14ac:dyDescent="0.25">
      <c r="A460" s="11" t="e">
        <f>#REF!</f>
        <v>#REF!</v>
      </c>
      <c r="B460" s="11" t="e">
        <f>#REF!</f>
        <v>#REF!</v>
      </c>
      <c r="C460" s="11" t="e">
        <f>#REF!</f>
        <v>#REF!</v>
      </c>
      <c r="D460" s="11" t="e">
        <f>#REF!</f>
        <v>#REF!</v>
      </c>
      <c r="E460" s="12" t="e">
        <f t="shared" si="85"/>
        <v>#REF!</v>
      </c>
      <c r="F460" s="49" t="e">
        <f t="shared" si="86"/>
        <v>#REF!</v>
      </c>
      <c r="G460" s="12" t="e">
        <f t="shared" si="79"/>
        <v>#REF!</v>
      </c>
      <c r="H460" s="49" t="e">
        <f t="shared" si="80"/>
        <v>#REF!</v>
      </c>
      <c r="I460" s="12" t="e">
        <f t="shared" si="82"/>
        <v>#REF!</v>
      </c>
      <c r="J460" s="49" t="e">
        <f t="shared" si="82"/>
        <v>#REF!</v>
      </c>
      <c r="K460" s="12" t="e">
        <f t="shared" si="83"/>
        <v>#REF!</v>
      </c>
      <c r="L460" s="49" t="e">
        <f t="shared" si="84"/>
        <v>#REF!</v>
      </c>
      <c r="M460" s="12" t="e">
        <f t="shared" si="81"/>
        <v>#REF!</v>
      </c>
      <c r="N460" s="49" t="e">
        <f t="shared" si="87"/>
        <v>#REF!</v>
      </c>
    </row>
    <row r="461" spans="1:14" ht="13.5" thickBot="1" x14ac:dyDescent="0.25">
      <c r="A461" s="11" t="e">
        <f>#REF!</f>
        <v>#REF!</v>
      </c>
      <c r="B461" s="11" t="e">
        <f>#REF!</f>
        <v>#REF!</v>
      </c>
      <c r="C461" s="11" t="e">
        <f>#REF!</f>
        <v>#REF!</v>
      </c>
      <c r="D461" s="11" t="e">
        <f>#REF!</f>
        <v>#REF!</v>
      </c>
      <c r="E461" s="12" t="e">
        <f t="shared" si="85"/>
        <v>#REF!</v>
      </c>
      <c r="F461" s="49" t="e">
        <f t="shared" si="86"/>
        <v>#REF!</v>
      </c>
      <c r="G461" s="12" t="e">
        <f t="shared" si="79"/>
        <v>#REF!</v>
      </c>
      <c r="H461" s="49" t="e">
        <f t="shared" si="80"/>
        <v>#REF!</v>
      </c>
      <c r="I461" s="12" t="e">
        <f t="shared" si="82"/>
        <v>#REF!</v>
      </c>
      <c r="J461" s="49" t="e">
        <f t="shared" si="82"/>
        <v>#REF!</v>
      </c>
      <c r="K461" s="12" t="e">
        <f t="shared" si="83"/>
        <v>#REF!</v>
      </c>
      <c r="L461" s="49" t="e">
        <f t="shared" si="84"/>
        <v>#REF!</v>
      </c>
      <c r="M461" s="12" t="e">
        <f t="shared" si="81"/>
        <v>#REF!</v>
      </c>
      <c r="N461" s="49" t="e">
        <f t="shared" si="87"/>
        <v>#REF!</v>
      </c>
    </row>
    <row r="462" spans="1:14" ht="13.5" thickBot="1" x14ac:dyDescent="0.25">
      <c r="A462" s="11" t="e">
        <f>#REF!</f>
        <v>#REF!</v>
      </c>
      <c r="B462" s="11" t="e">
        <f>#REF!</f>
        <v>#REF!</v>
      </c>
      <c r="C462" s="11" t="e">
        <f>#REF!</f>
        <v>#REF!</v>
      </c>
      <c r="D462" s="11" t="e">
        <f>#REF!</f>
        <v>#REF!</v>
      </c>
      <c r="E462" s="12" t="e">
        <f t="shared" si="85"/>
        <v>#REF!</v>
      </c>
      <c r="F462" s="49" t="e">
        <f t="shared" si="86"/>
        <v>#REF!</v>
      </c>
      <c r="G462" s="12" t="e">
        <f t="shared" si="79"/>
        <v>#REF!</v>
      </c>
      <c r="H462" s="49" t="e">
        <f t="shared" si="80"/>
        <v>#REF!</v>
      </c>
      <c r="I462" s="12" t="e">
        <f t="shared" si="82"/>
        <v>#REF!</v>
      </c>
      <c r="J462" s="49" t="e">
        <f t="shared" si="82"/>
        <v>#REF!</v>
      </c>
      <c r="K462" s="12" t="e">
        <f t="shared" si="83"/>
        <v>#REF!</v>
      </c>
      <c r="L462" s="49" t="e">
        <f t="shared" si="84"/>
        <v>#REF!</v>
      </c>
      <c r="M462" s="12" t="e">
        <f t="shared" si="81"/>
        <v>#REF!</v>
      </c>
      <c r="N462" s="49" t="e">
        <f t="shared" si="87"/>
        <v>#REF!</v>
      </c>
    </row>
    <row r="463" spans="1:14" ht="13.5" thickBot="1" x14ac:dyDescent="0.25">
      <c r="A463" s="11" t="e">
        <f>#REF!</f>
        <v>#REF!</v>
      </c>
      <c r="B463" s="11" t="e">
        <f>#REF!</f>
        <v>#REF!</v>
      </c>
      <c r="C463" s="11" t="e">
        <f>#REF!</f>
        <v>#REF!</v>
      </c>
      <c r="D463" s="11" t="e">
        <f>#REF!</f>
        <v>#REF!</v>
      </c>
      <c r="E463" s="12" t="e">
        <f t="shared" si="85"/>
        <v>#REF!</v>
      </c>
      <c r="F463" s="49" t="e">
        <f t="shared" si="86"/>
        <v>#REF!</v>
      </c>
      <c r="G463" s="12" t="e">
        <f t="shared" si="79"/>
        <v>#REF!</v>
      </c>
      <c r="H463" s="49" t="e">
        <f t="shared" si="80"/>
        <v>#REF!</v>
      </c>
      <c r="I463" s="12" t="e">
        <f t="shared" si="82"/>
        <v>#REF!</v>
      </c>
      <c r="J463" s="49" t="e">
        <f t="shared" si="82"/>
        <v>#REF!</v>
      </c>
      <c r="K463" s="12" t="e">
        <f t="shared" si="83"/>
        <v>#REF!</v>
      </c>
      <c r="L463" s="49" t="e">
        <f t="shared" si="84"/>
        <v>#REF!</v>
      </c>
      <c r="M463" s="12" t="e">
        <f t="shared" si="81"/>
        <v>#REF!</v>
      </c>
      <c r="N463" s="49" t="e">
        <f t="shared" si="87"/>
        <v>#REF!</v>
      </c>
    </row>
    <row r="464" spans="1:14" ht="13.5" thickBot="1" x14ac:dyDescent="0.25">
      <c r="A464" s="11" t="e">
        <f>#REF!</f>
        <v>#REF!</v>
      </c>
      <c r="B464" s="11" t="e">
        <f>#REF!</f>
        <v>#REF!</v>
      </c>
      <c r="C464" s="11" t="e">
        <f>#REF!</f>
        <v>#REF!</v>
      </c>
      <c r="D464" s="11" t="e">
        <f>#REF!</f>
        <v>#REF!</v>
      </c>
      <c r="E464" s="12" t="e">
        <f t="shared" si="85"/>
        <v>#REF!</v>
      </c>
      <c r="F464" s="49" t="e">
        <f t="shared" si="86"/>
        <v>#REF!</v>
      </c>
      <c r="G464" s="12" t="e">
        <f t="shared" si="79"/>
        <v>#REF!</v>
      </c>
      <c r="H464" s="49" t="e">
        <f t="shared" si="80"/>
        <v>#REF!</v>
      </c>
      <c r="I464" s="12" t="e">
        <f t="shared" si="82"/>
        <v>#REF!</v>
      </c>
      <c r="J464" s="49" t="e">
        <f t="shared" si="82"/>
        <v>#REF!</v>
      </c>
      <c r="K464" s="12" t="e">
        <f t="shared" si="83"/>
        <v>#REF!</v>
      </c>
      <c r="L464" s="49" t="e">
        <f t="shared" si="84"/>
        <v>#REF!</v>
      </c>
      <c r="M464" s="12" t="e">
        <f t="shared" si="81"/>
        <v>#REF!</v>
      </c>
      <c r="N464" s="49" t="e">
        <f t="shared" si="87"/>
        <v>#REF!</v>
      </c>
    </row>
    <row r="465" spans="1:14" ht="13.5" thickBot="1" x14ac:dyDescent="0.25">
      <c r="A465" s="11" t="e">
        <f>#REF!</f>
        <v>#REF!</v>
      </c>
      <c r="B465" s="11" t="e">
        <f>#REF!</f>
        <v>#REF!</v>
      </c>
      <c r="C465" s="11" t="e">
        <f>#REF!</f>
        <v>#REF!</v>
      </c>
      <c r="D465" s="11" t="e">
        <f>#REF!</f>
        <v>#REF!</v>
      </c>
      <c r="E465" s="12" t="e">
        <f t="shared" si="85"/>
        <v>#REF!</v>
      </c>
      <c r="F465" s="49" t="e">
        <f t="shared" si="86"/>
        <v>#REF!</v>
      </c>
      <c r="G465" s="12" t="e">
        <f t="shared" si="79"/>
        <v>#REF!</v>
      </c>
      <c r="H465" s="49" t="e">
        <f t="shared" si="80"/>
        <v>#REF!</v>
      </c>
      <c r="I465" s="12" t="e">
        <f t="shared" si="82"/>
        <v>#REF!</v>
      </c>
      <c r="J465" s="49" t="e">
        <f t="shared" si="82"/>
        <v>#REF!</v>
      </c>
      <c r="K465" s="12" t="e">
        <f t="shared" si="83"/>
        <v>#REF!</v>
      </c>
      <c r="L465" s="49" t="e">
        <f t="shared" si="84"/>
        <v>#REF!</v>
      </c>
      <c r="M465" s="12" t="e">
        <f t="shared" si="81"/>
        <v>#REF!</v>
      </c>
      <c r="N465" s="49" t="e">
        <f t="shared" si="87"/>
        <v>#REF!</v>
      </c>
    </row>
    <row r="466" spans="1:14" ht="13.5" thickBot="1" x14ac:dyDescent="0.25">
      <c r="A466" s="11" t="e">
        <f>#REF!</f>
        <v>#REF!</v>
      </c>
      <c r="B466" s="11" t="e">
        <f>#REF!</f>
        <v>#REF!</v>
      </c>
      <c r="C466" s="11" t="e">
        <f>#REF!</f>
        <v>#REF!</v>
      </c>
      <c r="D466" s="11" t="e">
        <f>#REF!</f>
        <v>#REF!</v>
      </c>
      <c r="E466" s="12" t="e">
        <f t="shared" si="85"/>
        <v>#REF!</v>
      </c>
      <c r="F466" s="49" t="e">
        <f t="shared" si="86"/>
        <v>#REF!</v>
      </c>
      <c r="G466" s="12" t="e">
        <f t="shared" si="79"/>
        <v>#REF!</v>
      </c>
      <c r="H466" s="49" t="e">
        <f t="shared" si="80"/>
        <v>#REF!</v>
      </c>
      <c r="I466" s="12" t="e">
        <f t="shared" si="82"/>
        <v>#REF!</v>
      </c>
      <c r="J466" s="49" t="e">
        <f t="shared" si="82"/>
        <v>#REF!</v>
      </c>
      <c r="K466" s="12" t="e">
        <f t="shared" si="83"/>
        <v>#REF!</v>
      </c>
      <c r="L466" s="49" t="e">
        <f t="shared" si="84"/>
        <v>#REF!</v>
      </c>
      <c r="M466" s="12" t="e">
        <f t="shared" si="81"/>
        <v>#REF!</v>
      </c>
      <c r="N466" s="49" t="e">
        <f t="shared" si="87"/>
        <v>#REF!</v>
      </c>
    </row>
    <row r="467" spans="1:14" ht="13.5" thickBot="1" x14ac:dyDescent="0.25">
      <c r="A467" s="11" t="e">
        <f>#REF!</f>
        <v>#REF!</v>
      </c>
      <c r="B467" s="11" t="e">
        <f>#REF!</f>
        <v>#REF!</v>
      </c>
      <c r="C467" s="11" t="e">
        <f>#REF!</f>
        <v>#REF!</v>
      </c>
      <c r="D467" s="11" t="e">
        <f>#REF!</f>
        <v>#REF!</v>
      </c>
      <c r="E467" s="12" t="e">
        <f t="shared" si="85"/>
        <v>#REF!</v>
      </c>
      <c r="F467" s="49" t="e">
        <f t="shared" si="86"/>
        <v>#REF!</v>
      </c>
      <c r="G467" s="12" t="e">
        <f t="shared" si="79"/>
        <v>#REF!</v>
      </c>
      <c r="H467" s="49" t="e">
        <f t="shared" si="80"/>
        <v>#REF!</v>
      </c>
      <c r="I467" s="12" t="e">
        <f t="shared" si="82"/>
        <v>#REF!</v>
      </c>
      <c r="J467" s="49" t="e">
        <f t="shared" si="82"/>
        <v>#REF!</v>
      </c>
      <c r="K467" s="12" t="e">
        <f t="shared" si="83"/>
        <v>#REF!</v>
      </c>
      <c r="L467" s="49" t="e">
        <f t="shared" si="84"/>
        <v>#REF!</v>
      </c>
      <c r="M467" s="12" t="e">
        <f t="shared" si="81"/>
        <v>#REF!</v>
      </c>
      <c r="N467" s="49" t="e">
        <f t="shared" si="87"/>
        <v>#REF!</v>
      </c>
    </row>
    <row r="468" spans="1:14" ht="13.5" thickBot="1" x14ac:dyDescent="0.25">
      <c r="A468" s="11" t="e">
        <f>#REF!</f>
        <v>#REF!</v>
      </c>
      <c r="B468" s="11" t="e">
        <f>#REF!</f>
        <v>#REF!</v>
      </c>
      <c r="C468" s="11" t="e">
        <f>#REF!</f>
        <v>#REF!</v>
      </c>
      <c r="D468" s="11" t="e">
        <f>#REF!</f>
        <v>#REF!</v>
      </c>
      <c r="E468" s="12" t="e">
        <f t="shared" si="85"/>
        <v>#REF!</v>
      </c>
      <c r="F468" s="49" t="e">
        <f t="shared" si="86"/>
        <v>#REF!</v>
      </c>
      <c r="G468" s="12" t="e">
        <f t="shared" si="79"/>
        <v>#REF!</v>
      </c>
      <c r="H468" s="49" t="e">
        <f t="shared" si="80"/>
        <v>#REF!</v>
      </c>
      <c r="I468" s="12" t="e">
        <f t="shared" si="82"/>
        <v>#REF!</v>
      </c>
      <c r="J468" s="49" t="e">
        <f t="shared" si="82"/>
        <v>#REF!</v>
      </c>
      <c r="K468" s="12" t="e">
        <f t="shared" si="83"/>
        <v>#REF!</v>
      </c>
      <c r="L468" s="49" t="e">
        <f t="shared" si="84"/>
        <v>#REF!</v>
      </c>
      <c r="M468" s="12" t="e">
        <f t="shared" si="81"/>
        <v>#REF!</v>
      </c>
      <c r="N468" s="49" t="e">
        <f t="shared" si="87"/>
        <v>#REF!</v>
      </c>
    </row>
    <row r="469" spans="1:14" ht="13.5" thickBot="1" x14ac:dyDescent="0.25">
      <c r="A469" s="11" t="e">
        <f>#REF!</f>
        <v>#REF!</v>
      </c>
      <c r="B469" s="11" t="e">
        <f>#REF!</f>
        <v>#REF!</v>
      </c>
      <c r="C469" s="11" t="e">
        <f>#REF!</f>
        <v>#REF!</v>
      </c>
      <c r="D469" s="11" t="e">
        <f>#REF!</f>
        <v>#REF!</v>
      </c>
      <c r="E469" s="12" t="e">
        <f t="shared" si="85"/>
        <v>#REF!</v>
      </c>
      <c r="F469" s="49" t="e">
        <f t="shared" si="86"/>
        <v>#REF!</v>
      </c>
      <c r="G469" s="12" t="e">
        <f t="shared" si="79"/>
        <v>#REF!</v>
      </c>
      <c r="H469" s="49" t="e">
        <f t="shared" si="80"/>
        <v>#REF!</v>
      </c>
      <c r="I469" s="12" t="e">
        <f t="shared" si="82"/>
        <v>#REF!</v>
      </c>
      <c r="J469" s="49" t="e">
        <f t="shared" si="82"/>
        <v>#REF!</v>
      </c>
      <c r="K469" s="12" t="e">
        <f t="shared" si="83"/>
        <v>#REF!</v>
      </c>
      <c r="L469" s="49" t="e">
        <f t="shared" si="84"/>
        <v>#REF!</v>
      </c>
      <c r="M469" s="12" t="e">
        <f t="shared" si="81"/>
        <v>#REF!</v>
      </c>
      <c r="N469" s="49" t="e">
        <f t="shared" si="87"/>
        <v>#REF!</v>
      </c>
    </row>
    <row r="470" spans="1:14" ht="13.5" thickBot="1" x14ac:dyDescent="0.25">
      <c r="A470" s="11" t="e">
        <f>#REF!</f>
        <v>#REF!</v>
      </c>
      <c r="B470" s="11" t="e">
        <f>#REF!</f>
        <v>#REF!</v>
      </c>
      <c r="C470" s="11" t="e">
        <f>#REF!</f>
        <v>#REF!</v>
      </c>
      <c r="D470" s="11" t="e">
        <f>#REF!</f>
        <v>#REF!</v>
      </c>
      <c r="E470" s="12" t="e">
        <f t="shared" si="85"/>
        <v>#REF!</v>
      </c>
      <c r="F470" s="49" t="e">
        <f t="shared" si="86"/>
        <v>#REF!</v>
      </c>
      <c r="G470" s="12" t="e">
        <f t="shared" si="79"/>
        <v>#REF!</v>
      </c>
      <c r="H470" s="49" t="e">
        <f t="shared" si="80"/>
        <v>#REF!</v>
      </c>
      <c r="I470" s="12" t="e">
        <f t="shared" si="82"/>
        <v>#REF!</v>
      </c>
      <c r="J470" s="49" t="e">
        <f t="shared" si="82"/>
        <v>#REF!</v>
      </c>
      <c r="K470" s="12" t="e">
        <f t="shared" si="83"/>
        <v>#REF!</v>
      </c>
      <c r="L470" s="49" t="e">
        <f t="shared" si="84"/>
        <v>#REF!</v>
      </c>
      <c r="M470" s="12" t="e">
        <f t="shared" si="81"/>
        <v>#REF!</v>
      </c>
      <c r="N470" s="49" t="e">
        <f t="shared" si="87"/>
        <v>#REF!</v>
      </c>
    </row>
    <row r="471" spans="1:14" ht="13.5" thickBot="1" x14ac:dyDescent="0.25">
      <c r="A471" s="11" t="e">
        <f>#REF!</f>
        <v>#REF!</v>
      </c>
      <c r="B471" s="11" t="e">
        <f>#REF!</f>
        <v>#REF!</v>
      </c>
      <c r="C471" s="11" t="e">
        <f>#REF!</f>
        <v>#REF!</v>
      </c>
      <c r="D471" s="11" t="e">
        <f>#REF!</f>
        <v>#REF!</v>
      </c>
      <c r="E471" s="12" t="e">
        <f t="shared" si="85"/>
        <v>#REF!</v>
      </c>
      <c r="F471" s="49" t="e">
        <f t="shared" si="86"/>
        <v>#REF!</v>
      </c>
      <c r="G471" s="12" t="e">
        <f t="shared" si="79"/>
        <v>#REF!</v>
      </c>
      <c r="H471" s="49" t="e">
        <f t="shared" si="80"/>
        <v>#REF!</v>
      </c>
      <c r="I471" s="12" t="e">
        <f t="shared" si="82"/>
        <v>#REF!</v>
      </c>
      <c r="J471" s="49" t="e">
        <f t="shared" si="82"/>
        <v>#REF!</v>
      </c>
      <c r="K471" s="12" t="e">
        <f t="shared" si="83"/>
        <v>#REF!</v>
      </c>
      <c r="L471" s="49" t="e">
        <f t="shared" si="84"/>
        <v>#REF!</v>
      </c>
      <c r="M471" s="12" t="e">
        <f t="shared" si="81"/>
        <v>#REF!</v>
      </c>
      <c r="N471" s="49" t="e">
        <f t="shared" si="87"/>
        <v>#REF!</v>
      </c>
    </row>
    <row r="472" spans="1:14" ht="13.5" thickBot="1" x14ac:dyDescent="0.25">
      <c r="A472" s="11" t="e">
        <f>#REF!</f>
        <v>#REF!</v>
      </c>
      <c r="B472" s="11" t="e">
        <f>#REF!</f>
        <v>#REF!</v>
      </c>
      <c r="C472" s="11" t="e">
        <f>#REF!</f>
        <v>#REF!</v>
      </c>
      <c r="D472" s="11" t="e">
        <f>#REF!</f>
        <v>#REF!</v>
      </c>
      <c r="E472" s="12" t="e">
        <f t="shared" si="85"/>
        <v>#REF!</v>
      </c>
      <c r="F472" s="49" t="e">
        <f t="shared" si="86"/>
        <v>#REF!</v>
      </c>
      <c r="G472" s="12" t="e">
        <f t="shared" si="79"/>
        <v>#REF!</v>
      </c>
      <c r="H472" s="49" t="e">
        <f t="shared" si="80"/>
        <v>#REF!</v>
      </c>
      <c r="I472" s="12" t="e">
        <f t="shared" si="82"/>
        <v>#REF!</v>
      </c>
      <c r="J472" s="49" t="e">
        <f t="shared" si="82"/>
        <v>#REF!</v>
      </c>
      <c r="K472" s="12" t="e">
        <f t="shared" si="83"/>
        <v>#REF!</v>
      </c>
      <c r="L472" s="49" t="e">
        <f t="shared" si="84"/>
        <v>#REF!</v>
      </c>
      <c r="M472" s="12" t="e">
        <f t="shared" si="81"/>
        <v>#REF!</v>
      </c>
      <c r="N472" s="49" t="e">
        <f t="shared" si="87"/>
        <v>#REF!</v>
      </c>
    </row>
    <row r="473" spans="1:14" ht="13.5" thickBot="1" x14ac:dyDescent="0.25">
      <c r="A473" s="11" t="e">
        <f>#REF!</f>
        <v>#REF!</v>
      </c>
      <c r="B473" s="11" t="e">
        <f>#REF!</f>
        <v>#REF!</v>
      </c>
      <c r="C473" s="11" t="e">
        <f>#REF!</f>
        <v>#REF!</v>
      </c>
      <c r="D473" s="11" t="e">
        <f>#REF!</f>
        <v>#REF!</v>
      </c>
      <c r="E473" s="12" t="e">
        <f t="shared" si="85"/>
        <v>#REF!</v>
      </c>
      <c r="F473" s="49" t="e">
        <f t="shared" si="86"/>
        <v>#REF!</v>
      </c>
      <c r="G473" s="12" t="e">
        <f t="shared" si="79"/>
        <v>#REF!</v>
      </c>
      <c r="H473" s="49" t="e">
        <f t="shared" si="80"/>
        <v>#REF!</v>
      </c>
      <c r="I473" s="12" t="e">
        <f t="shared" si="82"/>
        <v>#REF!</v>
      </c>
      <c r="J473" s="49" t="e">
        <f t="shared" si="82"/>
        <v>#REF!</v>
      </c>
      <c r="K473" s="12" t="e">
        <f t="shared" si="83"/>
        <v>#REF!</v>
      </c>
      <c r="L473" s="49" t="e">
        <f t="shared" si="84"/>
        <v>#REF!</v>
      </c>
      <c r="M473" s="12" t="e">
        <f t="shared" si="81"/>
        <v>#REF!</v>
      </c>
      <c r="N473" s="49" t="e">
        <f t="shared" si="87"/>
        <v>#REF!</v>
      </c>
    </row>
    <row r="474" spans="1:14" ht="13.5" thickBot="1" x14ac:dyDescent="0.25">
      <c r="A474" s="11" t="e">
        <f>#REF!</f>
        <v>#REF!</v>
      </c>
      <c r="B474" s="11" t="e">
        <f>#REF!</f>
        <v>#REF!</v>
      </c>
      <c r="C474" s="11" t="e">
        <f>#REF!</f>
        <v>#REF!</v>
      </c>
      <c r="D474" s="11" t="e">
        <f>#REF!</f>
        <v>#REF!</v>
      </c>
      <c r="E474" s="12" t="e">
        <f t="shared" si="85"/>
        <v>#REF!</v>
      </c>
      <c r="F474" s="49" t="e">
        <f t="shared" si="86"/>
        <v>#REF!</v>
      </c>
      <c r="G474" s="12" t="e">
        <f t="shared" si="79"/>
        <v>#REF!</v>
      </c>
      <c r="H474" s="49" t="e">
        <f t="shared" si="80"/>
        <v>#REF!</v>
      </c>
      <c r="I474" s="12" t="e">
        <f t="shared" si="82"/>
        <v>#REF!</v>
      </c>
      <c r="J474" s="49" t="e">
        <f t="shared" si="82"/>
        <v>#REF!</v>
      </c>
      <c r="K474" s="12" t="e">
        <f t="shared" si="83"/>
        <v>#REF!</v>
      </c>
      <c r="L474" s="49" t="e">
        <f t="shared" si="84"/>
        <v>#REF!</v>
      </c>
      <c r="M474" s="12" t="e">
        <f t="shared" si="81"/>
        <v>#REF!</v>
      </c>
      <c r="N474" s="49" t="e">
        <f t="shared" si="87"/>
        <v>#REF!</v>
      </c>
    </row>
    <row r="475" spans="1:14" ht="13.5" thickBot="1" x14ac:dyDescent="0.25">
      <c r="A475" s="11" t="e">
        <f>#REF!</f>
        <v>#REF!</v>
      </c>
      <c r="B475" s="11" t="e">
        <f>#REF!</f>
        <v>#REF!</v>
      </c>
      <c r="C475" s="11" t="e">
        <f>#REF!</f>
        <v>#REF!</v>
      </c>
      <c r="D475" s="11" t="e">
        <f>#REF!</f>
        <v>#REF!</v>
      </c>
      <c r="E475" s="12" t="e">
        <f t="shared" si="85"/>
        <v>#REF!</v>
      </c>
      <c r="F475" s="49" t="e">
        <f t="shared" si="86"/>
        <v>#REF!</v>
      </c>
      <c r="G475" s="12" t="e">
        <f t="shared" si="79"/>
        <v>#REF!</v>
      </c>
      <c r="H475" s="49" t="e">
        <f t="shared" si="80"/>
        <v>#REF!</v>
      </c>
      <c r="I475" s="12" t="e">
        <f t="shared" si="82"/>
        <v>#REF!</v>
      </c>
      <c r="J475" s="49" t="e">
        <f t="shared" si="82"/>
        <v>#REF!</v>
      </c>
      <c r="K475" s="12" t="e">
        <f t="shared" si="83"/>
        <v>#REF!</v>
      </c>
      <c r="L475" s="49" t="e">
        <f t="shared" si="84"/>
        <v>#REF!</v>
      </c>
      <c r="M475" s="12" t="e">
        <f t="shared" si="81"/>
        <v>#REF!</v>
      </c>
      <c r="N475" s="49" t="e">
        <f t="shared" si="87"/>
        <v>#REF!</v>
      </c>
    </row>
    <row r="476" spans="1:14" ht="13.5" thickBot="1" x14ac:dyDescent="0.25">
      <c r="A476" s="11" t="e">
        <f>#REF!</f>
        <v>#REF!</v>
      </c>
      <c r="B476" s="11" t="e">
        <f>#REF!</f>
        <v>#REF!</v>
      </c>
      <c r="C476" s="11" t="e">
        <f>#REF!</f>
        <v>#REF!</v>
      </c>
      <c r="D476" s="11" t="e">
        <f>#REF!</f>
        <v>#REF!</v>
      </c>
      <c r="E476" s="12" t="e">
        <f t="shared" si="85"/>
        <v>#REF!</v>
      </c>
      <c r="F476" s="49" t="e">
        <f t="shared" si="86"/>
        <v>#REF!</v>
      </c>
      <c r="G476" s="12" t="e">
        <f t="shared" si="79"/>
        <v>#REF!</v>
      </c>
      <c r="H476" s="49" t="e">
        <f t="shared" si="80"/>
        <v>#REF!</v>
      </c>
      <c r="I476" s="12" t="e">
        <f t="shared" si="82"/>
        <v>#REF!</v>
      </c>
      <c r="J476" s="49" t="e">
        <f t="shared" si="82"/>
        <v>#REF!</v>
      </c>
      <c r="K476" s="12" t="e">
        <f t="shared" si="83"/>
        <v>#REF!</v>
      </c>
      <c r="L476" s="49" t="e">
        <f t="shared" si="84"/>
        <v>#REF!</v>
      </c>
      <c r="M476" s="12" t="e">
        <f t="shared" si="81"/>
        <v>#REF!</v>
      </c>
      <c r="N476" s="49" t="e">
        <f t="shared" si="87"/>
        <v>#REF!</v>
      </c>
    </row>
    <row r="477" spans="1:14" ht="13.5" thickBot="1" x14ac:dyDescent="0.25">
      <c r="A477" s="11" t="e">
        <f>#REF!</f>
        <v>#REF!</v>
      </c>
      <c r="B477" s="11" t="e">
        <f>#REF!</f>
        <v>#REF!</v>
      </c>
      <c r="C477" s="11" t="e">
        <f>#REF!</f>
        <v>#REF!</v>
      </c>
      <c r="D477" s="11" t="e">
        <f>#REF!</f>
        <v>#REF!</v>
      </c>
      <c r="E477" s="12" t="e">
        <f t="shared" si="85"/>
        <v>#REF!</v>
      </c>
      <c r="F477" s="49" t="e">
        <f t="shared" si="86"/>
        <v>#REF!</v>
      </c>
      <c r="G477" s="12" t="e">
        <f t="shared" si="79"/>
        <v>#REF!</v>
      </c>
      <c r="H477" s="49" t="e">
        <f t="shared" si="80"/>
        <v>#REF!</v>
      </c>
      <c r="I477" s="12" t="e">
        <f t="shared" si="82"/>
        <v>#REF!</v>
      </c>
      <c r="J477" s="49" t="e">
        <f t="shared" si="82"/>
        <v>#REF!</v>
      </c>
      <c r="K477" s="12" t="e">
        <f t="shared" si="83"/>
        <v>#REF!</v>
      </c>
      <c r="L477" s="49" t="e">
        <f t="shared" si="84"/>
        <v>#REF!</v>
      </c>
      <c r="M477" s="12" t="e">
        <f t="shared" si="81"/>
        <v>#REF!</v>
      </c>
      <c r="N477" s="49" t="e">
        <f t="shared" si="87"/>
        <v>#REF!</v>
      </c>
    </row>
    <row r="478" spans="1:14" ht="13.5" thickBot="1" x14ac:dyDescent="0.25">
      <c r="A478" s="11" t="e">
        <f>#REF!</f>
        <v>#REF!</v>
      </c>
      <c r="B478" s="11" t="e">
        <f>#REF!</f>
        <v>#REF!</v>
      </c>
      <c r="C478" s="11" t="e">
        <f>#REF!</f>
        <v>#REF!</v>
      </c>
      <c r="D478" s="11" t="e">
        <f>#REF!</f>
        <v>#REF!</v>
      </c>
      <c r="E478" s="12" t="e">
        <f t="shared" si="85"/>
        <v>#REF!</v>
      </c>
      <c r="F478" s="49" t="e">
        <f t="shared" si="86"/>
        <v>#REF!</v>
      </c>
      <c r="G478" s="12" t="e">
        <f t="shared" si="79"/>
        <v>#REF!</v>
      </c>
      <c r="H478" s="49" t="e">
        <f t="shared" si="80"/>
        <v>#REF!</v>
      </c>
      <c r="I478" s="12" t="e">
        <f t="shared" si="82"/>
        <v>#REF!</v>
      </c>
      <c r="J478" s="49" t="e">
        <f t="shared" si="82"/>
        <v>#REF!</v>
      </c>
      <c r="K478" s="12" t="e">
        <f t="shared" si="83"/>
        <v>#REF!</v>
      </c>
      <c r="L478" s="49" t="e">
        <f t="shared" si="84"/>
        <v>#REF!</v>
      </c>
      <c r="M478" s="12" t="e">
        <f t="shared" si="81"/>
        <v>#REF!</v>
      </c>
      <c r="N478" s="49" t="e">
        <f t="shared" si="87"/>
        <v>#REF!</v>
      </c>
    </row>
    <row r="479" spans="1:14" ht="13.5" thickBot="1" x14ac:dyDescent="0.25">
      <c r="A479" s="11" t="e">
        <f>#REF!</f>
        <v>#REF!</v>
      </c>
      <c r="B479" s="11" t="e">
        <f>#REF!</f>
        <v>#REF!</v>
      </c>
      <c r="C479" s="11" t="e">
        <f>#REF!</f>
        <v>#REF!</v>
      </c>
      <c r="D479" s="11" t="e">
        <f>#REF!</f>
        <v>#REF!</v>
      </c>
      <c r="E479" s="12" t="e">
        <f t="shared" si="85"/>
        <v>#REF!</v>
      </c>
      <c r="F479" s="49" t="e">
        <f t="shared" si="86"/>
        <v>#REF!</v>
      </c>
      <c r="G479" s="12" t="e">
        <f t="shared" si="79"/>
        <v>#REF!</v>
      </c>
      <c r="H479" s="49" t="e">
        <f t="shared" si="80"/>
        <v>#REF!</v>
      </c>
      <c r="I479" s="12" t="e">
        <f t="shared" si="82"/>
        <v>#REF!</v>
      </c>
      <c r="J479" s="49" t="e">
        <f t="shared" si="82"/>
        <v>#REF!</v>
      </c>
      <c r="K479" s="12" t="e">
        <f t="shared" si="83"/>
        <v>#REF!</v>
      </c>
      <c r="L479" s="49" t="e">
        <f t="shared" si="84"/>
        <v>#REF!</v>
      </c>
      <c r="M479" s="12" t="e">
        <f t="shared" si="81"/>
        <v>#REF!</v>
      </c>
      <c r="N479" s="49" t="e">
        <f t="shared" si="87"/>
        <v>#REF!</v>
      </c>
    </row>
    <row r="480" spans="1:14" ht="13.5" thickBot="1" x14ac:dyDescent="0.25">
      <c r="A480" s="11" t="e">
        <f>#REF!</f>
        <v>#REF!</v>
      </c>
      <c r="B480" s="11" t="e">
        <f>#REF!</f>
        <v>#REF!</v>
      </c>
      <c r="C480" s="11" t="e">
        <f>#REF!</f>
        <v>#REF!</v>
      </c>
      <c r="D480" s="11" t="e">
        <f>#REF!</f>
        <v>#REF!</v>
      </c>
      <c r="E480" s="12" t="e">
        <f t="shared" si="85"/>
        <v>#REF!</v>
      </c>
      <c r="F480" s="49" t="e">
        <f t="shared" si="86"/>
        <v>#REF!</v>
      </c>
      <c r="G480" s="12" t="e">
        <f t="shared" si="79"/>
        <v>#REF!</v>
      </c>
      <c r="H480" s="49" t="e">
        <f t="shared" si="80"/>
        <v>#REF!</v>
      </c>
      <c r="I480" s="12" t="e">
        <f t="shared" si="82"/>
        <v>#REF!</v>
      </c>
      <c r="J480" s="49" t="e">
        <f t="shared" si="82"/>
        <v>#REF!</v>
      </c>
      <c r="K480" s="12" t="e">
        <f t="shared" si="83"/>
        <v>#REF!</v>
      </c>
      <c r="L480" s="49" t="e">
        <f t="shared" si="84"/>
        <v>#REF!</v>
      </c>
      <c r="M480" s="12" t="e">
        <f t="shared" si="81"/>
        <v>#REF!</v>
      </c>
      <c r="N480" s="49" t="e">
        <f t="shared" si="87"/>
        <v>#REF!</v>
      </c>
    </row>
    <row r="481" spans="1:14" ht="13.5" thickBot="1" x14ac:dyDescent="0.25">
      <c r="A481" s="11" t="e">
        <f>#REF!</f>
        <v>#REF!</v>
      </c>
      <c r="B481" s="11" t="e">
        <f>#REF!</f>
        <v>#REF!</v>
      </c>
      <c r="C481" s="11" t="e">
        <f>#REF!</f>
        <v>#REF!</v>
      </c>
      <c r="D481" s="11" t="e">
        <f>#REF!</f>
        <v>#REF!</v>
      </c>
      <c r="E481" s="12" t="e">
        <f t="shared" si="85"/>
        <v>#REF!</v>
      </c>
      <c r="F481" s="49" t="e">
        <f t="shared" si="86"/>
        <v>#REF!</v>
      </c>
      <c r="G481" s="12" t="e">
        <f t="shared" si="79"/>
        <v>#REF!</v>
      </c>
      <c r="H481" s="49" t="e">
        <f t="shared" si="80"/>
        <v>#REF!</v>
      </c>
      <c r="I481" s="12" t="e">
        <f t="shared" si="82"/>
        <v>#REF!</v>
      </c>
      <c r="J481" s="49" t="e">
        <f t="shared" si="82"/>
        <v>#REF!</v>
      </c>
      <c r="K481" s="12" t="e">
        <f t="shared" si="83"/>
        <v>#REF!</v>
      </c>
      <c r="L481" s="49" t="e">
        <f t="shared" si="84"/>
        <v>#REF!</v>
      </c>
      <c r="M481" s="12" t="e">
        <f t="shared" si="81"/>
        <v>#REF!</v>
      </c>
      <c r="N481" s="49" t="e">
        <f t="shared" si="87"/>
        <v>#REF!</v>
      </c>
    </row>
    <row r="482" spans="1:14" ht="13.5" thickBot="1" x14ac:dyDescent="0.25">
      <c r="A482" s="11" t="e">
        <f>#REF!</f>
        <v>#REF!</v>
      </c>
      <c r="B482" s="11" t="e">
        <f>#REF!</f>
        <v>#REF!</v>
      </c>
      <c r="C482" s="11" t="e">
        <f>#REF!</f>
        <v>#REF!</v>
      </c>
      <c r="D482" s="11" t="e">
        <f>#REF!</f>
        <v>#REF!</v>
      </c>
      <c r="E482" s="12" t="e">
        <f t="shared" si="85"/>
        <v>#REF!</v>
      </c>
      <c r="F482" s="49" t="e">
        <f t="shared" si="86"/>
        <v>#REF!</v>
      </c>
      <c r="G482" s="12" t="e">
        <f t="shared" si="79"/>
        <v>#REF!</v>
      </c>
      <c r="H482" s="49" t="e">
        <f t="shared" si="80"/>
        <v>#REF!</v>
      </c>
      <c r="I482" s="12" t="e">
        <f t="shared" si="82"/>
        <v>#REF!</v>
      </c>
      <c r="J482" s="49" t="e">
        <f t="shared" si="82"/>
        <v>#REF!</v>
      </c>
      <c r="K482" s="12" t="e">
        <f t="shared" si="83"/>
        <v>#REF!</v>
      </c>
      <c r="L482" s="49" t="e">
        <f t="shared" si="84"/>
        <v>#REF!</v>
      </c>
      <c r="M482" s="12" t="e">
        <f t="shared" si="81"/>
        <v>#REF!</v>
      </c>
      <c r="N482" s="49" t="e">
        <f t="shared" si="87"/>
        <v>#REF!</v>
      </c>
    </row>
    <row r="483" spans="1:14" ht="13.5" thickBot="1" x14ac:dyDescent="0.25">
      <c r="A483" s="11" t="e">
        <f>#REF!</f>
        <v>#REF!</v>
      </c>
      <c r="B483" s="11" t="e">
        <f>#REF!</f>
        <v>#REF!</v>
      </c>
      <c r="C483" s="11" t="e">
        <f>#REF!</f>
        <v>#REF!</v>
      </c>
      <c r="D483" s="11" t="e">
        <f>#REF!</f>
        <v>#REF!</v>
      </c>
      <c r="E483" s="12" t="e">
        <f t="shared" si="85"/>
        <v>#REF!</v>
      </c>
      <c r="F483" s="49" t="e">
        <f t="shared" si="86"/>
        <v>#REF!</v>
      </c>
      <c r="G483" s="12" t="e">
        <f t="shared" si="79"/>
        <v>#REF!</v>
      </c>
      <c r="H483" s="49" t="e">
        <f t="shared" si="80"/>
        <v>#REF!</v>
      </c>
      <c r="I483" s="12" t="e">
        <f t="shared" si="82"/>
        <v>#REF!</v>
      </c>
      <c r="J483" s="49" t="e">
        <f t="shared" si="82"/>
        <v>#REF!</v>
      </c>
      <c r="K483" s="12" t="e">
        <f t="shared" si="83"/>
        <v>#REF!</v>
      </c>
      <c r="L483" s="49" t="e">
        <f t="shared" si="84"/>
        <v>#REF!</v>
      </c>
      <c r="M483" s="12" t="e">
        <f t="shared" si="81"/>
        <v>#REF!</v>
      </c>
      <c r="N483" s="49" t="e">
        <f t="shared" si="87"/>
        <v>#REF!</v>
      </c>
    </row>
    <row r="484" spans="1:14" ht="13.5" thickBot="1" x14ac:dyDescent="0.25">
      <c r="A484" s="11" t="e">
        <f>#REF!</f>
        <v>#REF!</v>
      </c>
      <c r="B484" s="11" t="e">
        <f>#REF!</f>
        <v>#REF!</v>
      </c>
      <c r="C484" s="11" t="e">
        <f>#REF!</f>
        <v>#REF!</v>
      </c>
      <c r="D484" s="11" t="e">
        <f>#REF!</f>
        <v>#REF!</v>
      </c>
      <c r="E484" s="12" t="e">
        <f t="shared" si="85"/>
        <v>#REF!</v>
      </c>
      <c r="F484" s="49" t="e">
        <f t="shared" si="86"/>
        <v>#REF!</v>
      </c>
      <c r="G484" s="12" t="e">
        <f t="shared" si="79"/>
        <v>#REF!</v>
      </c>
      <c r="H484" s="49" t="e">
        <f t="shared" si="80"/>
        <v>#REF!</v>
      </c>
      <c r="I484" s="12" t="e">
        <f t="shared" si="82"/>
        <v>#REF!</v>
      </c>
      <c r="J484" s="49" t="e">
        <f t="shared" si="82"/>
        <v>#REF!</v>
      </c>
      <c r="K484" s="12" t="e">
        <f t="shared" si="83"/>
        <v>#REF!</v>
      </c>
      <c r="L484" s="49" t="e">
        <f t="shared" si="84"/>
        <v>#REF!</v>
      </c>
      <c r="M484" s="12" t="e">
        <f t="shared" si="81"/>
        <v>#REF!</v>
      </c>
      <c r="N484" s="49" t="e">
        <f t="shared" si="87"/>
        <v>#REF!</v>
      </c>
    </row>
    <row r="485" spans="1:14" ht="13.5" thickBot="1" x14ac:dyDescent="0.25">
      <c r="A485" s="11" t="e">
        <f>#REF!</f>
        <v>#REF!</v>
      </c>
      <c r="B485" s="11" t="e">
        <f>#REF!</f>
        <v>#REF!</v>
      </c>
      <c r="C485" s="11" t="e">
        <f>#REF!</f>
        <v>#REF!</v>
      </c>
      <c r="D485" s="11" t="e">
        <f>#REF!</f>
        <v>#REF!</v>
      </c>
      <c r="E485" s="12" t="e">
        <f t="shared" si="85"/>
        <v>#REF!</v>
      </c>
      <c r="F485" s="49" t="e">
        <f t="shared" si="86"/>
        <v>#REF!</v>
      </c>
      <c r="G485" s="12" t="e">
        <f t="shared" si="79"/>
        <v>#REF!</v>
      </c>
      <c r="H485" s="49" t="e">
        <f t="shared" si="80"/>
        <v>#REF!</v>
      </c>
      <c r="I485" s="12" t="e">
        <f t="shared" si="82"/>
        <v>#REF!</v>
      </c>
      <c r="J485" s="49" t="e">
        <f t="shared" si="82"/>
        <v>#REF!</v>
      </c>
      <c r="K485" s="12" t="e">
        <f t="shared" si="83"/>
        <v>#REF!</v>
      </c>
      <c r="L485" s="49" t="e">
        <f t="shared" si="84"/>
        <v>#REF!</v>
      </c>
      <c r="M485" s="12" t="e">
        <f t="shared" si="81"/>
        <v>#REF!</v>
      </c>
      <c r="N485" s="49" t="e">
        <f t="shared" si="87"/>
        <v>#REF!</v>
      </c>
    </row>
    <row r="486" spans="1:14" ht="13.5" thickBot="1" x14ac:dyDescent="0.25">
      <c r="A486" s="11" t="e">
        <f>#REF!</f>
        <v>#REF!</v>
      </c>
      <c r="B486" s="11" t="e">
        <f>#REF!</f>
        <v>#REF!</v>
      </c>
      <c r="C486" s="11" t="e">
        <f>#REF!</f>
        <v>#REF!</v>
      </c>
      <c r="D486" s="11" t="e">
        <f>#REF!</f>
        <v>#REF!</v>
      </c>
      <c r="E486" s="12" t="e">
        <f t="shared" si="85"/>
        <v>#REF!</v>
      </c>
      <c r="F486" s="49" t="e">
        <f t="shared" si="86"/>
        <v>#REF!</v>
      </c>
      <c r="G486" s="12" t="e">
        <f t="shared" si="79"/>
        <v>#REF!</v>
      </c>
      <c r="H486" s="49" t="e">
        <f t="shared" si="80"/>
        <v>#REF!</v>
      </c>
      <c r="I486" s="12" t="e">
        <f t="shared" si="82"/>
        <v>#REF!</v>
      </c>
      <c r="J486" s="49" t="e">
        <f t="shared" si="82"/>
        <v>#REF!</v>
      </c>
      <c r="K486" s="12" t="e">
        <f t="shared" si="83"/>
        <v>#REF!</v>
      </c>
      <c r="L486" s="49" t="e">
        <f t="shared" si="84"/>
        <v>#REF!</v>
      </c>
      <c r="M486" s="12" t="e">
        <f t="shared" si="81"/>
        <v>#REF!</v>
      </c>
      <c r="N486" s="49" t="e">
        <f t="shared" si="87"/>
        <v>#REF!</v>
      </c>
    </row>
    <row r="487" spans="1:14" ht="13.5" thickBot="1" x14ac:dyDescent="0.25">
      <c r="A487" s="11" t="e">
        <f>#REF!</f>
        <v>#REF!</v>
      </c>
      <c r="B487" s="11" t="e">
        <f>#REF!</f>
        <v>#REF!</v>
      </c>
      <c r="C487" s="11" t="e">
        <f>#REF!</f>
        <v>#REF!</v>
      </c>
      <c r="D487" s="11" t="e">
        <f>#REF!</f>
        <v>#REF!</v>
      </c>
      <c r="E487" s="12" t="e">
        <f t="shared" si="85"/>
        <v>#REF!</v>
      </c>
      <c r="F487" s="49" t="e">
        <f t="shared" si="86"/>
        <v>#REF!</v>
      </c>
      <c r="G487" s="12" t="e">
        <f t="shared" si="79"/>
        <v>#REF!</v>
      </c>
      <c r="H487" s="49" t="e">
        <f t="shared" si="80"/>
        <v>#REF!</v>
      </c>
      <c r="I487" s="12" t="e">
        <f t="shared" si="82"/>
        <v>#REF!</v>
      </c>
      <c r="J487" s="49" t="e">
        <f t="shared" si="82"/>
        <v>#REF!</v>
      </c>
      <c r="K487" s="12" t="e">
        <f t="shared" si="83"/>
        <v>#REF!</v>
      </c>
      <c r="L487" s="49" t="e">
        <f t="shared" si="84"/>
        <v>#REF!</v>
      </c>
      <c r="M487" s="12" t="e">
        <f t="shared" si="81"/>
        <v>#REF!</v>
      </c>
      <c r="N487" s="49" t="e">
        <f t="shared" si="87"/>
        <v>#REF!</v>
      </c>
    </row>
    <row r="488" spans="1:14" ht="13.5" thickBot="1" x14ac:dyDescent="0.25">
      <c r="A488" s="11" t="e">
        <f>#REF!</f>
        <v>#REF!</v>
      </c>
      <c r="B488" s="11" t="e">
        <f>#REF!</f>
        <v>#REF!</v>
      </c>
      <c r="C488" s="11" t="e">
        <f>#REF!</f>
        <v>#REF!</v>
      </c>
      <c r="D488" s="11" t="e">
        <f>#REF!</f>
        <v>#REF!</v>
      </c>
      <c r="E488" s="12" t="e">
        <f t="shared" si="85"/>
        <v>#REF!</v>
      </c>
      <c r="F488" s="49" t="e">
        <f t="shared" si="86"/>
        <v>#REF!</v>
      </c>
      <c r="G488" s="12" t="e">
        <f t="shared" si="79"/>
        <v>#REF!</v>
      </c>
      <c r="H488" s="49" t="e">
        <f t="shared" si="80"/>
        <v>#REF!</v>
      </c>
      <c r="I488" s="12" t="e">
        <f t="shared" si="82"/>
        <v>#REF!</v>
      </c>
      <c r="J488" s="49" t="e">
        <f t="shared" si="82"/>
        <v>#REF!</v>
      </c>
      <c r="K488" s="12" t="e">
        <f t="shared" si="83"/>
        <v>#REF!</v>
      </c>
      <c r="L488" s="49" t="e">
        <f t="shared" si="84"/>
        <v>#REF!</v>
      </c>
      <c r="M488" s="12" t="e">
        <f t="shared" si="81"/>
        <v>#REF!</v>
      </c>
      <c r="N488" s="49" t="e">
        <f t="shared" si="87"/>
        <v>#REF!</v>
      </c>
    </row>
    <row r="489" spans="1:14" ht="13.5" thickBot="1" x14ac:dyDescent="0.25">
      <c r="A489" s="11" t="e">
        <f>#REF!</f>
        <v>#REF!</v>
      </c>
      <c r="B489" s="11" t="e">
        <f>#REF!</f>
        <v>#REF!</v>
      </c>
      <c r="C489" s="11" t="e">
        <f>#REF!</f>
        <v>#REF!</v>
      </c>
      <c r="D489" s="11" t="e">
        <f>#REF!</f>
        <v>#REF!</v>
      </c>
      <c r="E489" s="12" t="e">
        <f t="shared" si="85"/>
        <v>#REF!</v>
      </c>
      <c r="F489" s="49" t="e">
        <f t="shared" si="86"/>
        <v>#REF!</v>
      </c>
      <c r="G489" s="12" t="e">
        <f t="shared" si="79"/>
        <v>#REF!</v>
      </c>
      <c r="H489" s="49" t="e">
        <f t="shared" si="80"/>
        <v>#REF!</v>
      </c>
      <c r="I489" s="12" t="e">
        <f t="shared" si="82"/>
        <v>#REF!</v>
      </c>
      <c r="J489" s="49" t="e">
        <f t="shared" si="82"/>
        <v>#REF!</v>
      </c>
      <c r="K489" s="12" t="e">
        <f t="shared" si="83"/>
        <v>#REF!</v>
      </c>
      <c r="L489" s="49" t="e">
        <f t="shared" si="84"/>
        <v>#REF!</v>
      </c>
      <c r="M489" s="12" t="e">
        <f t="shared" si="81"/>
        <v>#REF!</v>
      </c>
      <c r="N489" s="49" t="e">
        <f t="shared" si="87"/>
        <v>#REF!</v>
      </c>
    </row>
    <row r="490" spans="1:14" ht="13.5" thickBot="1" x14ac:dyDescent="0.25">
      <c r="A490" s="11" t="e">
        <f>#REF!</f>
        <v>#REF!</v>
      </c>
      <c r="B490" s="11" t="e">
        <f>#REF!</f>
        <v>#REF!</v>
      </c>
      <c r="C490" s="11" t="e">
        <f>#REF!</f>
        <v>#REF!</v>
      </c>
      <c r="D490" s="11" t="e">
        <f>#REF!</f>
        <v>#REF!</v>
      </c>
      <c r="E490" s="12" t="e">
        <f t="shared" si="85"/>
        <v>#REF!</v>
      </c>
      <c r="F490" s="49" t="e">
        <f t="shared" si="86"/>
        <v>#REF!</v>
      </c>
      <c r="G490" s="12" t="e">
        <f t="shared" si="79"/>
        <v>#REF!</v>
      </c>
      <c r="H490" s="49" t="e">
        <f t="shared" si="80"/>
        <v>#REF!</v>
      </c>
      <c r="I490" s="12" t="e">
        <f t="shared" si="82"/>
        <v>#REF!</v>
      </c>
      <c r="J490" s="49" t="e">
        <f t="shared" si="82"/>
        <v>#REF!</v>
      </c>
      <c r="K490" s="12" t="e">
        <f t="shared" si="83"/>
        <v>#REF!</v>
      </c>
      <c r="L490" s="49" t="e">
        <f t="shared" si="84"/>
        <v>#REF!</v>
      </c>
      <c r="M490" s="12" t="e">
        <f t="shared" si="81"/>
        <v>#REF!</v>
      </c>
      <c r="N490" s="49" t="e">
        <f t="shared" si="87"/>
        <v>#REF!</v>
      </c>
    </row>
    <row r="491" spans="1:14" ht="13.5" thickBot="1" x14ac:dyDescent="0.25">
      <c r="A491" s="11" t="e">
        <f>#REF!</f>
        <v>#REF!</v>
      </c>
      <c r="B491" s="11" t="e">
        <f>#REF!</f>
        <v>#REF!</v>
      </c>
      <c r="C491" s="11" t="e">
        <f>#REF!</f>
        <v>#REF!</v>
      </c>
      <c r="D491" s="11" t="e">
        <f>#REF!</f>
        <v>#REF!</v>
      </c>
      <c r="E491" s="12" t="e">
        <f t="shared" si="85"/>
        <v>#REF!</v>
      </c>
      <c r="F491" s="49" t="e">
        <f t="shared" si="86"/>
        <v>#REF!</v>
      </c>
      <c r="G491" s="12" t="e">
        <f t="shared" si="79"/>
        <v>#REF!</v>
      </c>
      <c r="H491" s="49" t="e">
        <f t="shared" si="80"/>
        <v>#REF!</v>
      </c>
      <c r="I491" s="12" t="e">
        <f t="shared" si="82"/>
        <v>#REF!</v>
      </c>
      <c r="J491" s="49" t="e">
        <f t="shared" si="82"/>
        <v>#REF!</v>
      </c>
      <c r="K491" s="12" t="e">
        <f t="shared" si="83"/>
        <v>#REF!</v>
      </c>
      <c r="L491" s="49" t="e">
        <f t="shared" si="84"/>
        <v>#REF!</v>
      </c>
      <c r="M491" s="12" t="e">
        <f t="shared" si="81"/>
        <v>#REF!</v>
      </c>
      <c r="N491" s="49" t="e">
        <f t="shared" si="87"/>
        <v>#REF!</v>
      </c>
    </row>
    <row r="492" spans="1:14" ht="13.5" thickBot="1" x14ac:dyDescent="0.25">
      <c r="A492" s="11" t="e">
        <f>#REF!</f>
        <v>#REF!</v>
      </c>
      <c r="B492" s="11" t="e">
        <f>#REF!</f>
        <v>#REF!</v>
      </c>
      <c r="C492" s="11" t="e">
        <f>#REF!</f>
        <v>#REF!</v>
      </c>
      <c r="D492" s="11" t="e">
        <f>#REF!</f>
        <v>#REF!</v>
      </c>
      <c r="E492" s="12" t="e">
        <f>#REF!+(B492*$H$1)</f>
        <v>#REF!</v>
      </c>
      <c r="F492" s="49" t="e">
        <f>A492+($D492*$H$1)</f>
        <v>#REF!</v>
      </c>
      <c r="G492" s="12" t="e">
        <f t="shared" si="79"/>
        <v>#REF!</v>
      </c>
      <c r="H492" s="49" t="e">
        <f t="shared" si="80"/>
        <v>#REF!</v>
      </c>
      <c r="I492" s="12" t="e">
        <f t="shared" si="82"/>
        <v>#REF!</v>
      </c>
      <c r="J492" s="49" t="e">
        <f t="shared" si="82"/>
        <v>#REF!</v>
      </c>
      <c r="K492" s="12" t="e">
        <f t="shared" si="83"/>
        <v>#REF!</v>
      </c>
      <c r="L492" s="49" t="e">
        <f t="shared" si="84"/>
        <v>#REF!</v>
      </c>
      <c r="M492" s="12" t="e">
        <f t="shared" si="81"/>
        <v>#REF!</v>
      </c>
      <c r="N492" s="49" t="e">
        <f t="shared" si="87"/>
        <v>#REF!</v>
      </c>
    </row>
    <row r="493" spans="1:14" ht="13.5" thickBot="1" x14ac:dyDescent="0.25">
      <c r="A493" s="11" t="e">
        <f>#REF!</f>
        <v>#REF!</v>
      </c>
      <c r="B493" s="11" t="e">
        <f>#REF!</f>
        <v>#REF!</v>
      </c>
      <c r="C493" s="11" t="e">
        <f>#REF!</f>
        <v>#REF!</v>
      </c>
      <c r="D493" s="11" t="e">
        <f>#REF!</f>
        <v>#REF!</v>
      </c>
    </row>
    <row r="494" spans="1:14" ht="13.5" thickBot="1" x14ac:dyDescent="0.25">
      <c r="A494" s="11" t="e">
        <f>#REF!</f>
        <v>#REF!</v>
      </c>
      <c r="B494" s="11" t="e">
        <f>#REF!</f>
        <v>#REF!</v>
      </c>
      <c r="C494" s="11" t="e">
        <f>#REF!</f>
        <v>#REF!</v>
      </c>
      <c r="D494" s="11" t="e">
        <f>#REF!</f>
        <v>#REF!</v>
      </c>
    </row>
    <row r="495" spans="1:14" ht="13.5" thickBot="1" x14ac:dyDescent="0.25">
      <c r="A495" s="11" t="e">
        <f>#REF!</f>
        <v>#REF!</v>
      </c>
      <c r="B495" s="11" t="e">
        <f>#REF!</f>
        <v>#REF!</v>
      </c>
      <c r="C495" s="11" t="e">
        <f>#REF!</f>
        <v>#REF!</v>
      </c>
      <c r="D495" s="11" t="e">
        <f>#REF!</f>
        <v>#REF!</v>
      </c>
    </row>
    <row r="496" spans="1:14" ht="13.5" thickBot="1" x14ac:dyDescent="0.25">
      <c r="A496" s="11" t="e">
        <f>#REF!</f>
        <v>#REF!</v>
      </c>
      <c r="B496" s="11" t="e">
        <f>#REF!</f>
        <v>#REF!</v>
      </c>
      <c r="C496" s="11" t="e">
        <f>#REF!</f>
        <v>#REF!</v>
      </c>
      <c r="D496" s="11" t="e">
        <f>#REF!</f>
        <v>#REF!</v>
      </c>
    </row>
    <row r="497" spans="1:4" ht="13.5" thickBot="1" x14ac:dyDescent="0.25">
      <c r="A497" s="11" t="e">
        <f>#REF!</f>
        <v>#REF!</v>
      </c>
      <c r="B497" s="11" t="e">
        <f>#REF!</f>
        <v>#REF!</v>
      </c>
      <c r="C497" s="11" t="e">
        <f>#REF!</f>
        <v>#REF!</v>
      </c>
      <c r="D497" s="11" t="e">
        <f>#REF!</f>
        <v>#REF!</v>
      </c>
    </row>
    <row r="498" spans="1:4" ht="13.5" thickBot="1" x14ac:dyDescent="0.25">
      <c r="A498" s="11" t="e">
        <f>#REF!</f>
        <v>#REF!</v>
      </c>
      <c r="B498" s="11" t="e">
        <f>#REF!</f>
        <v>#REF!</v>
      </c>
      <c r="C498" s="11" t="e">
        <f>#REF!</f>
        <v>#REF!</v>
      </c>
      <c r="D498" s="11" t="e">
        <f>#REF!</f>
        <v>#REF!</v>
      </c>
    </row>
    <row r="499" spans="1:4" ht="13.5" thickBot="1" x14ac:dyDescent="0.25">
      <c r="A499" s="11" t="e">
        <f>#REF!</f>
        <v>#REF!</v>
      </c>
      <c r="B499" s="11" t="e">
        <f>#REF!</f>
        <v>#REF!</v>
      </c>
      <c r="C499" s="11" t="e">
        <f>#REF!</f>
        <v>#REF!</v>
      </c>
      <c r="D499" s="11" t="e">
        <f>#REF!</f>
        <v>#REF!</v>
      </c>
    </row>
    <row r="500" spans="1:4" ht="13.5" thickBot="1" x14ac:dyDescent="0.25">
      <c r="A500" s="11" t="e">
        <f>#REF!</f>
        <v>#REF!</v>
      </c>
      <c r="B500" s="11" t="e">
        <f>#REF!</f>
        <v>#REF!</v>
      </c>
      <c r="C500" s="11" t="e">
        <f>#REF!</f>
        <v>#REF!</v>
      </c>
      <c r="D500" s="11" t="e">
        <f>#REF!</f>
        <v>#REF!</v>
      </c>
    </row>
    <row r="501" spans="1:4" ht="13.5" thickBot="1" x14ac:dyDescent="0.25">
      <c r="A501" s="11" t="e">
        <f>#REF!</f>
        <v>#REF!</v>
      </c>
      <c r="B501" s="11" t="e">
        <f>#REF!</f>
        <v>#REF!</v>
      </c>
      <c r="C501" s="11" t="e">
        <f>#REF!</f>
        <v>#REF!</v>
      </c>
      <c r="D501" s="11" t="e">
        <f>#REF!</f>
        <v>#REF!</v>
      </c>
    </row>
    <row r="502" spans="1:4" ht="13.5" thickBot="1" x14ac:dyDescent="0.25">
      <c r="A502" s="11" t="e">
        <f>#REF!</f>
        <v>#REF!</v>
      </c>
      <c r="B502" s="11" t="e">
        <f>#REF!</f>
        <v>#REF!</v>
      </c>
      <c r="C502" s="11" t="e">
        <f>#REF!</f>
        <v>#REF!</v>
      </c>
      <c r="D502" s="11" t="e">
        <f>#REF!</f>
        <v>#REF!</v>
      </c>
    </row>
    <row r="503" spans="1:4" ht="13.5" thickBot="1" x14ac:dyDescent="0.25">
      <c r="A503" s="11" t="e">
        <f>#REF!</f>
        <v>#REF!</v>
      </c>
      <c r="B503" s="11" t="e">
        <f>#REF!</f>
        <v>#REF!</v>
      </c>
      <c r="C503" s="11" t="e">
        <f>#REF!</f>
        <v>#REF!</v>
      </c>
      <c r="D503" s="11" t="e">
        <f>#REF!</f>
        <v>#REF!</v>
      </c>
    </row>
    <row r="504" spans="1:4" ht="13.5" thickBot="1" x14ac:dyDescent="0.25">
      <c r="A504" s="11" t="e">
        <f>#REF!</f>
        <v>#REF!</v>
      </c>
      <c r="B504" s="11" t="e">
        <f>#REF!</f>
        <v>#REF!</v>
      </c>
      <c r="C504" s="11" t="e">
        <f>#REF!</f>
        <v>#REF!</v>
      </c>
      <c r="D504" s="11" t="e">
        <f>#REF!</f>
        <v>#REF!</v>
      </c>
    </row>
    <row r="505" spans="1:4" ht="13.5" thickBot="1" x14ac:dyDescent="0.25">
      <c r="A505" s="11" t="e">
        <f>#REF!</f>
        <v>#REF!</v>
      </c>
      <c r="B505" s="11" t="e">
        <f>#REF!</f>
        <v>#REF!</v>
      </c>
      <c r="C505" s="11" t="e">
        <f>#REF!</f>
        <v>#REF!</v>
      </c>
      <c r="D505" s="11" t="e">
        <f>#REF!</f>
        <v>#REF!</v>
      </c>
    </row>
    <row r="506" spans="1:4" ht="13.5" thickBot="1" x14ac:dyDescent="0.25">
      <c r="A506" s="11" t="e">
        <f>#REF!</f>
        <v>#REF!</v>
      </c>
      <c r="B506" s="11" t="e">
        <f>#REF!</f>
        <v>#REF!</v>
      </c>
      <c r="C506" s="11" t="e">
        <f>#REF!</f>
        <v>#REF!</v>
      </c>
      <c r="D506" s="11" t="e">
        <f>#REF!</f>
        <v>#REF!</v>
      </c>
    </row>
    <row r="507" spans="1:4" ht="13.5" thickBot="1" x14ac:dyDescent="0.25">
      <c r="A507" s="11" t="e">
        <f>#REF!</f>
        <v>#REF!</v>
      </c>
      <c r="B507" s="11" t="e">
        <f>#REF!</f>
        <v>#REF!</v>
      </c>
      <c r="C507" s="11" t="e">
        <f>#REF!</f>
        <v>#REF!</v>
      </c>
      <c r="D507" s="11" t="e">
        <f>#REF!</f>
        <v>#REF!</v>
      </c>
    </row>
    <row r="508" spans="1:4" ht="13.5" thickBot="1" x14ac:dyDescent="0.25">
      <c r="A508" s="11" t="e">
        <f>#REF!</f>
        <v>#REF!</v>
      </c>
      <c r="B508" s="11" t="e">
        <f>#REF!</f>
        <v>#REF!</v>
      </c>
      <c r="C508" s="11" t="e">
        <f>#REF!</f>
        <v>#REF!</v>
      </c>
      <c r="D508" s="11" t="e">
        <f>#REF!</f>
        <v>#REF!</v>
      </c>
    </row>
    <row r="509" spans="1:4" ht="13.5" thickBot="1" x14ac:dyDescent="0.25">
      <c r="A509" s="11" t="e">
        <f>#REF!</f>
        <v>#REF!</v>
      </c>
      <c r="B509" s="11" t="e">
        <f>#REF!</f>
        <v>#REF!</v>
      </c>
      <c r="C509" s="11" t="e">
        <f>#REF!</f>
        <v>#REF!</v>
      </c>
      <c r="D509" s="11" t="e">
        <f>#REF!</f>
        <v>#REF!</v>
      </c>
    </row>
    <row r="510" spans="1:4" ht="13.5" thickBot="1" x14ac:dyDescent="0.25">
      <c r="A510" s="11" t="e">
        <f>#REF!</f>
        <v>#REF!</v>
      </c>
      <c r="B510" s="11" t="e">
        <f>#REF!</f>
        <v>#REF!</v>
      </c>
      <c r="C510" s="11" t="e">
        <f>#REF!</f>
        <v>#REF!</v>
      </c>
      <c r="D510" s="11" t="e">
        <f>#REF!</f>
        <v>#REF!</v>
      </c>
    </row>
    <row r="511" spans="1:4" ht="13.5" thickBot="1" x14ac:dyDescent="0.25">
      <c r="A511" s="11" t="e">
        <f>#REF!</f>
        <v>#REF!</v>
      </c>
      <c r="B511" s="11" t="e">
        <f>#REF!</f>
        <v>#REF!</v>
      </c>
      <c r="C511" s="11" t="e">
        <f>#REF!</f>
        <v>#REF!</v>
      </c>
      <c r="D511" s="11" t="e">
        <f>#REF!</f>
        <v>#REF!</v>
      </c>
    </row>
    <row r="512" spans="1:4" ht="13.5" thickBot="1" x14ac:dyDescent="0.25">
      <c r="A512" s="11" t="e">
        <f>#REF!</f>
        <v>#REF!</v>
      </c>
      <c r="B512" s="11" t="e">
        <f>#REF!</f>
        <v>#REF!</v>
      </c>
      <c r="C512" s="11" t="e">
        <f>#REF!</f>
        <v>#REF!</v>
      </c>
      <c r="D512" s="11" t="e">
        <f>#REF!</f>
        <v>#REF!</v>
      </c>
    </row>
    <row r="513" spans="1:4" ht="13.5" thickBot="1" x14ac:dyDescent="0.25">
      <c r="A513" s="11" t="e">
        <f>#REF!</f>
        <v>#REF!</v>
      </c>
      <c r="B513" s="11" t="e">
        <f>#REF!</f>
        <v>#REF!</v>
      </c>
      <c r="C513" s="11" t="e">
        <f>#REF!</f>
        <v>#REF!</v>
      </c>
      <c r="D513" s="11" t="e">
        <f>#REF!</f>
        <v>#REF!</v>
      </c>
    </row>
    <row r="514" spans="1:4" ht="13.5" thickBot="1" x14ac:dyDescent="0.25">
      <c r="A514" s="11" t="e">
        <f>#REF!</f>
        <v>#REF!</v>
      </c>
      <c r="B514" s="11" t="e">
        <f>#REF!</f>
        <v>#REF!</v>
      </c>
      <c r="C514" s="11" t="e">
        <f>#REF!</f>
        <v>#REF!</v>
      </c>
      <c r="D514" s="11" t="e">
        <f>#REF!</f>
        <v>#REF!</v>
      </c>
    </row>
    <row r="515" spans="1:4" ht="13.5" thickBot="1" x14ac:dyDescent="0.25">
      <c r="A515" s="11" t="e">
        <f>#REF!</f>
        <v>#REF!</v>
      </c>
      <c r="B515" s="11" t="e">
        <f>#REF!</f>
        <v>#REF!</v>
      </c>
      <c r="C515" s="11" t="e">
        <f>#REF!</f>
        <v>#REF!</v>
      </c>
      <c r="D515" s="11" t="e">
        <f>#REF!</f>
        <v>#REF!</v>
      </c>
    </row>
    <row r="516" spans="1:4" ht="13.5" thickBot="1" x14ac:dyDescent="0.25">
      <c r="A516" s="11" t="e">
        <f>#REF!</f>
        <v>#REF!</v>
      </c>
      <c r="B516" s="11" t="e">
        <f>#REF!</f>
        <v>#REF!</v>
      </c>
      <c r="C516" s="11" t="e">
        <f>#REF!</f>
        <v>#REF!</v>
      </c>
      <c r="D516" s="11" t="e">
        <f>#REF!</f>
        <v>#REF!</v>
      </c>
    </row>
    <row r="517" spans="1:4" ht="13.5" thickBot="1" x14ac:dyDescent="0.25">
      <c r="A517" s="11" t="e">
        <f>#REF!</f>
        <v>#REF!</v>
      </c>
      <c r="B517" s="11" t="e">
        <f>#REF!</f>
        <v>#REF!</v>
      </c>
      <c r="C517" s="11" t="e">
        <f>#REF!</f>
        <v>#REF!</v>
      </c>
      <c r="D517" s="11" t="e">
        <f>#REF!</f>
        <v>#REF!</v>
      </c>
    </row>
    <row r="518" spans="1:4" ht="13.5" thickBot="1" x14ac:dyDescent="0.25">
      <c r="A518" s="11" t="e">
        <f>#REF!</f>
        <v>#REF!</v>
      </c>
      <c r="B518" s="11" t="e">
        <f>#REF!</f>
        <v>#REF!</v>
      </c>
      <c r="C518" s="11" t="e">
        <f>#REF!</f>
        <v>#REF!</v>
      </c>
      <c r="D518" s="11" t="e">
        <f>#REF!</f>
        <v>#REF!</v>
      </c>
    </row>
    <row r="519" spans="1:4" ht="13.5" thickBot="1" x14ac:dyDescent="0.25">
      <c r="A519" s="11" t="e">
        <f>#REF!</f>
        <v>#REF!</v>
      </c>
      <c r="B519" s="11" t="e">
        <f>#REF!</f>
        <v>#REF!</v>
      </c>
      <c r="C519" s="11" t="e">
        <f>#REF!</f>
        <v>#REF!</v>
      </c>
      <c r="D519" s="11" t="e">
        <f>#REF!</f>
        <v>#REF!</v>
      </c>
    </row>
    <row r="520" spans="1:4" ht="13.5" thickBot="1" x14ac:dyDescent="0.25">
      <c r="A520" s="11" t="e">
        <f>#REF!</f>
        <v>#REF!</v>
      </c>
      <c r="B520" s="11" t="e">
        <f>#REF!</f>
        <v>#REF!</v>
      </c>
      <c r="C520" s="11" t="e">
        <f>#REF!</f>
        <v>#REF!</v>
      </c>
      <c r="D520" s="11" t="e">
        <f>#REF!</f>
        <v>#REF!</v>
      </c>
    </row>
    <row r="521" spans="1:4" ht="13.5" thickBot="1" x14ac:dyDescent="0.25">
      <c r="A521" s="11" t="e">
        <f>#REF!</f>
        <v>#REF!</v>
      </c>
      <c r="B521" s="11" t="e">
        <f>#REF!</f>
        <v>#REF!</v>
      </c>
      <c r="C521" s="11" t="e">
        <f>#REF!</f>
        <v>#REF!</v>
      </c>
      <c r="D521" s="11" t="e">
        <f>#REF!</f>
        <v>#REF!</v>
      </c>
    </row>
    <row r="522" spans="1:4" ht="13.5" thickBot="1" x14ac:dyDescent="0.25">
      <c r="A522" s="11" t="e">
        <f>#REF!</f>
        <v>#REF!</v>
      </c>
      <c r="B522" s="11" t="e">
        <f>#REF!</f>
        <v>#REF!</v>
      </c>
      <c r="C522" s="11" t="e">
        <f>#REF!</f>
        <v>#REF!</v>
      </c>
      <c r="D522" s="11" t="e">
        <f>#REF!</f>
        <v>#REF!</v>
      </c>
    </row>
    <row r="523" spans="1:4" ht="13.5" thickBot="1" x14ac:dyDescent="0.25">
      <c r="A523" s="11" t="e">
        <f>#REF!</f>
        <v>#REF!</v>
      </c>
      <c r="B523" s="11" t="e">
        <f>#REF!</f>
        <v>#REF!</v>
      </c>
      <c r="C523" s="11" t="e">
        <f>#REF!</f>
        <v>#REF!</v>
      </c>
      <c r="D523" s="11" t="e">
        <f>#REF!</f>
        <v>#REF!</v>
      </c>
    </row>
    <row r="524" spans="1:4" ht="13.5" thickBot="1" x14ac:dyDescent="0.25">
      <c r="A524" s="11" t="e">
        <f>#REF!</f>
        <v>#REF!</v>
      </c>
      <c r="B524" s="11" t="e">
        <f>#REF!</f>
        <v>#REF!</v>
      </c>
      <c r="C524" s="11" t="e">
        <f>#REF!</f>
        <v>#REF!</v>
      </c>
      <c r="D524" s="11" t="e">
        <f>#REF!</f>
        <v>#REF!</v>
      </c>
    </row>
    <row r="525" spans="1:4" ht="13.5" thickBot="1" x14ac:dyDescent="0.25">
      <c r="A525" s="11" t="e">
        <f>#REF!</f>
        <v>#REF!</v>
      </c>
      <c r="B525" s="11" t="e">
        <f>#REF!</f>
        <v>#REF!</v>
      </c>
      <c r="C525" s="11" t="e">
        <f>#REF!</f>
        <v>#REF!</v>
      </c>
      <c r="D525" s="11" t="e">
        <f>#REF!</f>
        <v>#REF!</v>
      </c>
    </row>
    <row r="526" spans="1:4" ht="13.5" thickBot="1" x14ac:dyDescent="0.25">
      <c r="A526" s="11" t="e">
        <f>#REF!</f>
        <v>#REF!</v>
      </c>
      <c r="B526" s="11" t="e">
        <f>#REF!</f>
        <v>#REF!</v>
      </c>
      <c r="C526" s="11" t="e">
        <f>#REF!</f>
        <v>#REF!</v>
      </c>
      <c r="D526" s="11" t="e">
        <f>#REF!</f>
        <v>#REF!</v>
      </c>
    </row>
    <row r="527" spans="1:4" ht="13.5" thickBot="1" x14ac:dyDescent="0.25">
      <c r="A527" s="11" t="e">
        <f>#REF!</f>
        <v>#REF!</v>
      </c>
      <c r="B527" s="11" t="e">
        <f>#REF!</f>
        <v>#REF!</v>
      </c>
      <c r="C527" s="11" t="e">
        <f>#REF!</f>
        <v>#REF!</v>
      </c>
      <c r="D527" s="11" t="e">
        <f>#REF!</f>
        <v>#REF!</v>
      </c>
    </row>
    <row r="528" spans="1:4" ht="13.5" thickBot="1" x14ac:dyDescent="0.25">
      <c r="A528" s="11" t="e">
        <f>#REF!</f>
        <v>#REF!</v>
      </c>
      <c r="B528" s="11" t="e">
        <f>#REF!</f>
        <v>#REF!</v>
      </c>
      <c r="C528" s="11" t="e">
        <f>#REF!</f>
        <v>#REF!</v>
      </c>
      <c r="D528" s="11" t="e">
        <f>#REF!</f>
        <v>#REF!</v>
      </c>
    </row>
    <row r="529" spans="1:4" ht="13.5" thickBot="1" x14ac:dyDescent="0.25">
      <c r="A529" s="11" t="e">
        <f>#REF!</f>
        <v>#REF!</v>
      </c>
      <c r="B529" s="11" t="e">
        <f>#REF!</f>
        <v>#REF!</v>
      </c>
      <c r="C529" s="11" t="e">
        <f>#REF!</f>
        <v>#REF!</v>
      </c>
      <c r="D529" s="11" t="e">
        <f>#REF!</f>
        <v>#REF!</v>
      </c>
    </row>
    <row r="530" spans="1:4" ht="13.5" thickBot="1" x14ac:dyDescent="0.25">
      <c r="A530" s="11" t="e">
        <f>#REF!</f>
        <v>#REF!</v>
      </c>
      <c r="B530" s="11" t="e">
        <f>#REF!</f>
        <v>#REF!</v>
      </c>
      <c r="C530" s="11" t="e">
        <f>#REF!</f>
        <v>#REF!</v>
      </c>
      <c r="D530" s="11" t="e">
        <f>#REF!</f>
        <v>#REF!</v>
      </c>
    </row>
    <row r="531" spans="1:4" ht="13.5" thickBot="1" x14ac:dyDescent="0.25">
      <c r="A531" s="11" t="e">
        <f>#REF!</f>
        <v>#REF!</v>
      </c>
      <c r="B531" s="11" t="e">
        <f>#REF!</f>
        <v>#REF!</v>
      </c>
      <c r="C531" s="11" t="e">
        <f>#REF!</f>
        <v>#REF!</v>
      </c>
      <c r="D531" s="11" t="e">
        <f>#REF!</f>
        <v>#REF!</v>
      </c>
    </row>
    <row r="532" spans="1:4" ht="13.5" thickBot="1" x14ac:dyDescent="0.25">
      <c r="A532" s="11" t="e">
        <f>#REF!</f>
        <v>#REF!</v>
      </c>
      <c r="B532" s="11" t="e">
        <f>#REF!</f>
        <v>#REF!</v>
      </c>
      <c r="C532" s="11" t="e">
        <f>#REF!</f>
        <v>#REF!</v>
      </c>
      <c r="D532" s="11" t="e">
        <f>#REF!</f>
        <v>#REF!</v>
      </c>
    </row>
    <row r="533" spans="1:4" ht="13.5" thickBot="1" x14ac:dyDescent="0.25">
      <c r="A533" s="11" t="e">
        <f>#REF!</f>
        <v>#REF!</v>
      </c>
      <c r="B533" s="11" t="e">
        <f>#REF!</f>
        <v>#REF!</v>
      </c>
      <c r="C533" s="11" t="e">
        <f>#REF!</f>
        <v>#REF!</v>
      </c>
      <c r="D533" s="11" t="e">
        <f>#REF!</f>
        <v>#REF!</v>
      </c>
    </row>
    <row r="534" spans="1:4" ht="13.5" thickBot="1" x14ac:dyDescent="0.25">
      <c r="A534" s="11" t="e">
        <f>#REF!</f>
        <v>#REF!</v>
      </c>
      <c r="B534" s="11" t="e">
        <f>#REF!</f>
        <v>#REF!</v>
      </c>
      <c r="C534" s="11" t="e">
        <f>#REF!</f>
        <v>#REF!</v>
      </c>
      <c r="D534" s="11" t="e">
        <f>#REF!</f>
        <v>#REF!</v>
      </c>
    </row>
    <row r="535" spans="1:4" ht="13.5" thickBot="1" x14ac:dyDescent="0.25">
      <c r="A535" s="11" t="e">
        <f>#REF!</f>
        <v>#REF!</v>
      </c>
      <c r="B535" s="11" t="e">
        <f>#REF!</f>
        <v>#REF!</v>
      </c>
      <c r="C535" s="11" t="e">
        <f>#REF!</f>
        <v>#REF!</v>
      </c>
      <c r="D535" s="11" t="e">
        <f>#REF!</f>
        <v>#REF!</v>
      </c>
    </row>
    <row r="536" spans="1:4" ht="13.5" thickBot="1" x14ac:dyDescent="0.25">
      <c r="A536" s="11" t="e">
        <f>#REF!</f>
        <v>#REF!</v>
      </c>
      <c r="B536" s="11" t="e">
        <f>#REF!</f>
        <v>#REF!</v>
      </c>
      <c r="C536" s="11" t="e">
        <f>#REF!</f>
        <v>#REF!</v>
      </c>
      <c r="D536" s="11" t="e">
        <f>#REF!</f>
        <v>#REF!</v>
      </c>
    </row>
    <row r="537" spans="1:4" ht="13.5" thickBot="1" x14ac:dyDescent="0.25">
      <c r="A537" s="11" t="e">
        <f>#REF!</f>
        <v>#REF!</v>
      </c>
      <c r="B537" s="11" t="e">
        <f>#REF!</f>
        <v>#REF!</v>
      </c>
      <c r="C537" s="11" t="e">
        <f>#REF!</f>
        <v>#REF!</v>
      </c>
      <c r="D537" s="11" t="e">
        <f>#REF!</f>
        <v>#REF!</v>
      </c>
    </row>
    <row r="538" spans="1:4" ht="13.5" thickBot="1" x14ac:dyDescent="0.25">
      <c r="A538" s="11" t="e">
        <f>#REF!</f>
        <v>#REF!</v>
      </c>
      <c r="B538" s="11" t="e">
        <f>#REF!</f>
        <v>#REF!</v>
      </c>
      <c r="C538" s="11" t="e">
        <f>#REF!</f>
        <v>#REF!</v>
      </c>
      <c r="D538" s="11" t="e">
        <f>#REF!</f>
        <v>#REF!</v>
      </c>
    </row>
    <row r="539" spans="1:4" ht="13.5" thickBot="1" x14ac:dyDescent="0.25">
      <c r="A539" s="11" t="e">
        <f>#REF!</f>
        <v>#REF!</v>
      </c>
      <c r="B539" s="11" t="e">
        <f>#REF!</f>
        <v>#REF!</v>
      </c>
      <c r="C539" s="11" t="e">
        <f>#REF!</f>
        <v>#REF!</v>
      </c>
      <c r="D539" s="11" t="e">
        <f>#REF!</f>
        <v>#REF!</v>
      </c>
    </row>
    <row r="540" spans="1:4" ht="13.5" thickBot="1" x14ac:dyDescent="0.25">
      <c r="A540" s="11" t="e">
        <f>#REF!</f>
        <v>#REF!</v>
      </c>
      <c r="B540" s="11" t="e">
        <f>#REF!</f>
        <v>#REF!</v>
      </c>
      <c r="C540" s="11" t="e">
        <f>#REF!</f>
        <v>#REF!</v>
      </c>
      <c r="D540" s="11" t="e">
        <f>#REF!</f>
        <v>#REF!</v>
      </c>
    </row>
    <row r="541" spans="1:4" ht="13.5" thickBot="1" x14ac:dyDescent="0.25">
      <c r="A541" s="11" t="e">
        <f>#REF!</f>
        <v>#REF!</v>
      </c>
      <c r="B541" s="11" t="e">
        <f>#REF!</f>
        <v>#REF!</v>
      </c>
      <c r="C541" s="11" t="e">
        <f>#REF!</f>
        <v>#REF!</v>
      </c>
      <c r="D541" s="11" t="e">
        <f>#REF!</f>
        <v>#REF!</v>
      </c>
    </row>
    <row r="542" spans="1:4" ht="13.5" thickBot="1" x14ac:dyDescent="0.25">
      <c r="A542" s="11" t="e">
        <f>#REF!</f>
        <v>#REF!</v>
      </c>
      <c r="B542" s="11" t="e">
        <f>#REF!</f>
        <v>#REF!</v>
      </c>
      <c r="C542" s="11" t="e">
        <f>#REF!</f>
        <v>#REF!</v>
      </c>
      <c r="D542" s="11" t="e">
        <f>#REF!</f>
        <v>#REF!</v>
      </c>
    </row>
    <row r="543" spans="1:4" ht="13.5" thickBot="1" x14ac:dyDescent="0.25">
      <c r="A543" s="11" t="e">
        <f>#REF!</f>
        <v>#REF!</v>
      </c>
      <c r="B543" s="11" t="e">
        <f>#REF!</f>
        <v>#REF!</v>
      </c>
      <c r="C543" s="11" t="e">
        <f>#REF!</f>
        <v>#REF!</v>
      </c>
      <c r="D543" s="11" t="e">
        <f>#REF!</f>
        <v>#REF!</v>
      </c>
    </row>
    <row r="544" spans="1:4" ht="13.5" thickBot="1" x14ac:dyDescent="0.25">
      <c r="A544" s="11" t="e">
        <f>#REF!</f>
        <v>#REF!</v>
      </c>
      <c r="B544" s="11" t="e">
        <f>#REF!</f>
        <v>#REF!</v>
      </c>
      <c r="C544" s="11" t="e">
        <f>#REF!</f>
        <v>#REF!</v>
      </c>
      <c r="D544" s="11" t="e">
        <f>#REF!</f>
        <v>#REF!</v>
      </c>
    </row>
    <row r="545" spans="1:4" ht="13.5" thickBot="1" x14ac:dyDescent="0.25">
      <c r="A545" s="11" t="e">
        <f>#REF!</f>
        <v>#REF!</v>
      </c>
      <c r="B545" s="11" t="e">
        <f>#REF!</f>
        <v>#REF!</v>
      </c>
      <c r="C545" s="11" t="e">
        <f>#REF!</f>
        <v>#REF!</v>
      </c>
      <c r="D545" s="11" t="e">
        <f>#REF!</f>
        <v>#REF!</v>
      </c>
    </row>
    <row r="546" spans="1:4" ht="13.5" thickBot="1" x14ac:dyDescent="0.25">
      <c r="A546" s="11" t="e">
        <f>#REF!</f>
        <v>#REF!</v>
      </c>
      <c r="B546" s="11" t="e">
        <f>#REF!</f>
        <v>#REF!</v>
      </c>
      <c r="C546" s="11" t="e">
        <f>#REF!</f>
        <v>#REF!</v>
      </c>
      <c r="D546" s="11" t="e">
        <f>#REF!</f>
        <v>#REF!</v>
      </c>
    </row>
    <row r="547" spans="1:4" ht="13.5" thickBot="1" x14ac:dyDescent="0.25">
      <c r="A547" s="11" t="e">
        <f>#REF!</f>
        <v>#REF!</v>
      </c>
      <c r="B547" s="11" t="e">
        <f>#REF!</f>
        <v>#REF!</v>
      </c>
      <c r="C547" s="11" t="e">
        <f>#REF!</f>
        <v>#REF!</v>
      </c>
      <c r="D547" s="11" t="e">
        <f>#REF!</f>
        <v>#REF!</v>
      </c>
    </row>
    <row r="548" spans="1:4" ht="13.5" thickBot="1" x14ac:dyDescent="0.25">
      <c r="A548" s="11" t="e">
        <f>#REF!</f>
        <v>#REF!</v>
      </c>
      <c r="B548" s="11" t="e">
        <f>#REF!</f>
        <v>#REF!</v>
      </c>
      <c r="C548" s="11" t="e">
        <f>#REF!</f>
        <v>#REF!</v>
      </c>
      <c r="D548" s="11" t="e">
        <f>#REF!</f>
        <v>#REF!</v>
      </c>
    </row>
    <row r="549" spans="1:4" ht="13.5" thickBot="1" x14ac:dyDescent="0.25">
      <c r="A549" s="11" t="e">
        <f>#REF!</f>
        <v>#REF!</v>
      </c>
      <c r="B549" s="11" t="e">
        <f>#REF!</f>
        <v>#REF!</v>
      </c>
      <c r="C549" s="11" t="e">
        <f>#REF!</f>
        <v>#REF!</v>
      </c>
      <c r="D549" s="11" t="e">
        <f>#REF!</f>
        <v>#REF!</v>
      </c>
    </row>
    <row r="550" spans="1:4" ht="13.5" thickBot="1" x14ac:dyDescent="0.25">
      <c r="A550" s="11" t="e">
        <f>#REF!</f>
        <v>#REF!</v>
      </c>
      <c r="B550" s="11" t="e">
        <f>#REF!</f>
        <v>#REF!</v>
      </c>
      <c r="C550" s="11" t="e">
        <f>#REF!</f>
        <v>#REF!</v>
      </c>
      <c r="D550" s="11" t="e">
        <f>#REF!</f>
        <v>#REF!</v>
      </c>
    </row>
    <row r="551" spans="1:4" ht="13.5" thickBot="1" x14ac:dyDescent="0.25">
      <c r="A551" s="11" t="e">
        <f>#REF!</f>
        <v>#REF!</v>
      </c>
      <c r="B551" s="11" t="e">
        <f>#REF!</f>
        <v>#REF!</v>
      </c>
      <c r="C551" s="11" t="e">
        <f>#REF!</f>
        <v>#REF!</v>
      </c>
      <c r="D551" s="11" t="e">
        <f>#REF!</f>
        <v>#REF!</v>
      </c>
    </row>
    <row r="552" spans="1:4" ht="13.5" thickBot="1" x14ac:dyDescent="0.25">
      <c r="A552" s="11" t="e">
        <f>#REF!</f>
        <v>#REF!</v>
      </c>
      <c r="B552" s="11" t="e">
        <f>#REF!</f>
        <v>#REF!</v>
      </c>
      <c r="C552" s="11" t="e">
        <f>#REF!</f>
        <v>#REF!</v>
      </c>
      <c r="D552" s="11" t="e">
        <f>#REF!</f>
        <v>#REF!</v>
      </c>
    </row>
    <row r="553" spans="1:4" ht="13.5" thickBot="1" x14ac:dyDescent="0.25">
      <c r="A553" s="11" t="e">
        <f>#REF!</f>
        <v>#REF!</v>
      </c>
      <c r="B553" s="11" t="e">
        <f>#REF!</f>
        <v>#REF!</v>
      </c>
      <c r="C553" s="11" t="e">
        <f>#REF!</f>
        <v>#REF!</v>
      </c>
      <c r="D553" s="11" t="e">
        <f>#REF!</f>
        <v>#REF!</v>
      </c>
    </row>
    <row r="554" spans="1:4" ht="13.5" thickBot="1" x14ac:dyDescent="0.25">
      <c r="A554" s="11" t="e">
        <f>#REF!</f>
        <v>#REF!</v>
      </c>
      <c r="B554" s="11" t="e">
        <f>#REF!</f>
        <v>#REF!</v>
      </c>
      <c r="C554" s="11" t="e">
        <f>#REF!</f>
        <v>#REF!</v>
      </c>
      <c r="D554" s="11" t="e">
        <f>#REF!</f>
        <v>#REF!</v>
      </c>
    </row>
    <row r="555" spans="1:4" ht="13.5" thickBot="1" x14ac:dyDescent="0.25">
      <c r="A555" s="11" t="e">
        <f>#REF!</f>
        <v>#REF!</v>
      </c>
      <c r="B555" s="11" t="e">
        <f>#REF!</f>
        <v>#REF!</v>
      </c>
      <c r="C555" s="11" t="e">
        <f>#REF!</f>
        <v>#REF!</v>
      </c>
      <c r="D555" s="11" t="e">
        <f>#REF!</f>
        <v>#REF!</v>
      </c>
    </row>
    <row r="556" spans="1:4" ht="13.5" thickBot="1" x14ac:dyDescent="0.25">
      <c r="A556" s="11" t="e">
        <f>#REF!</f>
        <v>#REF!</v>
      </c>
      <c r="B556" s="11" t="e">
        <f>#REF!</f>
        <v>#REF!</v>
      </c>
      <c r="C556" s="11" t="e">
        <f>#REF!</f>
        <v>#REF!</v>
      </c>
      <c r="D556" s="11" t="e">
        <f>#REF!</f>
        <v>#REF!</v>
      </c>
    </row>
    <row r="557" spans="1:4" ht="13.5" thickBot="1" x14ac:dyDescent="0.25">
      <c r="A557" s="11" t="e">
        <f>#REF!</f>
        <v>#REF!</v>
      </c>
      <c r="B557" s="11" t="e">
        <f>#REF!</f>
        <v>#REF!</v>
      </c>
      <c r="C557" s="11" t="e">
        <f>#REF!</f>
        <v>#REF!</v>
      </c>
      <c r="D557" s="11" t="e">
        <f>#REF!</f>
        <v>#REF!</v>
      </c>
    </row>
    <row r="558" spans="1:4" ht="13.5" thickBot="1" x14ac:dyDescent="0.25">
      <c r="A558" s="11" t="e">
        <f>#REF!</f>
        <v>#REF!</v>
      </c>
      <c r="B558" s="11" t="e">
        <f>#REF!</f>
        <v>#REF!</v>
      </c>
      <c r="C558" s="11" t="e">
        <f>#REF!</f>
        <v>#REF!</v>
      </c>
      <c r="D558" s="11" t="e">
        <f>#REF!</f>
        <v>#REF!</v>
      </c>
    </row>
    <row r="559" spans="1:4" ht="13.5" thickBot="1" x14ac:dyDescent="0.25">
      <c r="A559" s="11" t="e">
        <f>#REF!</f>
        <v>#REF!</v>
      </c>
      <c r="B559" s="11" t="e">
        <f>#REF!</f>
        <v>#REF!</v>
      </c>
      <c r="C559" s="11" t="e">
        <f>#REF!</f>
        <v>#REF!</v>
      </c>
      <c r="D559" s="11" t="e">
        <f>#REF!</f>
        <v>#REF!</v>
      </c>
    </row>
    <row r="560" spans="1:4" ht="13.5" thickBot="1" x14ac:dyDescent="0.25">
      <c r="A560" s="11" t="e">
        <f>#REF!</f>
        <v>#REF!</v>
      </c>
      <c r="B560" s="11" t="e">
        <f>#REF!</f>
        <v>#REF!</v>
      </c>
      <c r="C560" s="11" t="e">
        <f>#REF!</f>
        <v>#REF!</v>
      </c>
      <c r="D560" s="11" t="e">
        <f>#REF!</f>
        <v>#REF!</v>
      </c>
    </row>
    <row r="561" spans="1:4" ht="13.5" thickBot="1" x14ac:dyDescent="0.25">
      <c r="A561" s="11" t="e">
        <f>#REF!</f>
        <v>#REF!</v>
      </c>
      <c r="B561" s="11" t="e">
        <f>#REF!</f>
        <v>#REF!</v>
      </c>
      <c r="C561" s="11" t="e">
        <f>#REF!</f>
        <v>#REF!</v>
      </c>
      <c r="D561" s="11" t="e">
        <f>#REF!</f>
        <v>#REF!</v>
      </c>
    </row>
    <row r="562" spans="1:4" ht="13.5" thickBot="1" x14ac:dyDescent="0.25">
      <c r="A562" s="11" t="e">
        <f>#REF!</f>
        <v>#REF!</v>
      </c>
      <c r="B562" s="11" t="e">
        <f>#REF!</f>
        <v>#REF!</v>
      </c>
      <c r="C562" s="11" t="e">
        <f>#REF!</f>
        <v>#REF!</v>
      </c>
      <c r="D562" s="11" t="e">
        <f>#REF!</f>
        <v>#REF!</v>
      </c>
    </row>
    <row r="563" spans="1:4" ht="13.5" thickBot="1" x14ac:dyDescent="0.25">
      <c r="A563" s="11" t="e">
        <f>#REF!</f>
        <v>#REF!</v>
      </c>
      <c r="B563" s="11" t="e">
        <f>#REF!</f>
        <v>#REF!</v>
      </c>
      <c r="C563" s="11" t="e">
        <f>#REF!</f>
        <v>#REF!</v>
      </c>
      <c r="D563" s="11" t="e">
        <f>#REF!</f>
        <v>#REF!</v>
      </c>
    </row>
    <row r="564" spans="1:4" ht="13.5" thickBot="1" x14ac:dyDescent="0.25">
      <c r="A564" s="11" t="e">
        <f>#REF!</f>
        <v>#REF!</v>
      </c>
      <c r="B564" s="11" t="e">
        <f>#REF!</f>
        <v>#REF!</v>
      </c>
      <c r="C564" s="11" t="e">
        <f>#REF!</f>
        <v>#REF!</v>
      </c>
      <c r="D564" s="11" t="e">
        <f>#REF!</f>
        <v>#REF!</v>
      </c>
    </row>
    <row r="565" spans="1:4" ht="13.5" thickBot="1" x14ac:dyDescent="0.25">
      <c r="A565" s="11" t="e">
        <f>#REF!</f>
        <v>#REF!</v>
      </c>
      <c r="B565" s="11" t="e">
        <f>#REF!</f>
        <v>#REF!</v>
      </c>
      <c r="C565" s="11" t="e">
        <f>#REF!</f>
        <v>#REF!</v>
      </c>
      <c r="D565" s="11" t="e">
        <f>#REF!</f>
        <v>#REF!</v>
      </c>
    </row>
    <row r="566" spans="1:4" ht="13.5" thickBot="1" x14ac:dyDescent="0.25">
      <c r="A566" s="11" t="e">
        <f>#REF!</f>
        <v>#REF!</v>
      </c>
      <c r="B566" s="11" t="e">
        <f>#REF!</f>
        <v>#REF!</v>
      </c>
      <c r="C566" s="11" t="e">
        <f>#REF!</f>
        <v>#REF!</v>
      </c>
      <c r="D566" s="11" t="e">
        <f>#REF!</f>
        <v>#REF!</v>
      </c>
    </row>
    <row r="567" spans="1:4" ht="13.5" thickBot="1" x14ac:dyDescent="0.25">
      <c r="A567" s="11" t="e">
        <f>#REF!</f>
        <v>#REF!</v>
      </c>
      <c r="B567" s="11" t="e">
        <f>#REF!</f>
        <v>#REF!</v>
      </c>
      <c r="C567" s="11" t="e">
        <f>#REF!</f>
        <v>#REF!</v>
      </c>
      <c r="D567" s="11" t="e">
        <f>#REF!</f>
        <v>#REF!</v>
      </c>
    </row>
    <row r="568" spans="1:4" ht="13.5" thickBot="1" x14ac:dyDescent="0.25">
      <c r="A568" s="11" t="e">
        <f>#REF!</f>
        <v>#REF!</v>
      </c>
      <c r="B568" s="11" t="e">
        <f>#REF!</f>
        <v>#REF!</v>
      </c>
      <c r="C568" s="11" t="e">
        <f>#REF!</f>
        <v>#REF!</v>
      </c>
      <c r="D568" s="11" t="e">
        <f>#REF!</f>
        <v>#REF!</v>
      </c>
    </row>
    <row r="569" spans="1:4" ht="13.5" thickBot="1" x14ac:dyDescent="0.25">
      <c r="A569" s="11" t="e">
        <f>#REF!</f>
        <v>#REF!</v>
      </c>
      <c r="B569" s="11" t="e">
        <f>#REF!</f>
        <v>#REF!</v>
      </c>
      <c r="C569" s="11" t="e">
        <f>#REF!</f>
        <v>#REF!</v>
      </c>
      <c r="D569" s="11" t="e">
        <f>#REF!</f>
        <v>#REF!</v>
      </c>
    </row>
    <row r="570" spans="1:4" ht="13.5" thickBot="1" x14ac:dyDescent="0.25">
      <c r="A570" s="11" t="e">
        <f>#REF!</f>
        <v>#REF!</v>
      </c>
      <c r="B570" s="11" t="e">
        <f>#REF!</f>
        <v>#REF!</v>
      </c>
      <c r="C570" s="11" t="e">
        <f>#REF!</f>
        <v>#REF!</v>
      </c>
      <c r="D570" s="11" t="e">
        <f>#REF!</f>
        <v>#REF!</v>
      </c>
    </row>
    <row r="571" spans="1:4" ht="13.5" thickBot="1" x14ac:dyDescent="0.25">
      <c r="A571" s="11" t="e">
        <f>#REF!</f>
        <v>#REF!</v>
      </c>
      <c r="B571" s="11" t="e">
        <f>#REF!</f>
        <v>#REF!</v>
      </c>
      <c r="C571" s="11" t="e">
        <f>#REF!</f>
        <v>#REF!</v>
      </c>
      <c r="D571" s="11" t="e">
        <f>#REF!</f>
        <v>#REF!</v>
      </c>
    </row>
    <row r="572" spans="1:4" ht="13.5" thickBot="1" x14ac:dyDescent="0.25">
      <c r="A572" s="11" t="e">
        <f>#REF!</f>
        <v>#REF!</v>
      </c>
      <c r="B572" s="11" t="e">
        <f>#REF!</f>
        <v>#REF!</v>
      </c>
      <c r="C572" s="11" t="e">
        <f>#REF!</f>
        <v>#REF!</v>
      </c>
      <c r="D572" s="11" t="e">
        <f>#REF!</f>
        <v>#REF!</v>
      </c>
    </row>
    <row r="573" spans="1:4" ht="13.5" thickBot="1" x14ac:dyDescent="0.25">
      <c r="A573" s="11" t="e">
        <f>#REF!</f>
        <v>#REF!</v>
      </c>
      <c r="B573" s="11" t="e">
        <f>#REF!</f>
        <v>#REF!</v>
      </c>
      <c r="C573" s="11" t="e">
        <f>#REF!</f>
        <v>#REF!</v>
      </c>
      <c r="D573" s="11" t="e">
        <f>#REF!</f>
        <v>#REF!</v>
      </c>
    </row>
    <row r="574" spans="1:4" ht="13.5" thickBot="1" x14ac:dyDescent="0.25">
      <c r="A574" s="11" t="e">
        <f>#REF!</f>
        <v>#REF!</v>
      </c>
      <c r="B574" s="11" t="e">
        <f>#REF!</f>
        <v>#REF!</v>
      </c>
      <c r="C574" s="11" t="e">
        <f>#REF!</f>
        <v>#REF!</v>
      </c>
      <c r="D574" s="11" t="e">
        <f>#REF!</f>
        <v>#REF!</v>
      </c>
    </row>
    <row r="575" spans="1:4" ht="13.5" thickBot="1" x14ac:dyDescent="0.25">
      <c r="A575" s="11" t="e">
        <f>#REF!</f>
        <v>#REF!</v>
      </c>
      <c r="B575" s="11" t="e">
        <f>#REF!</f>
        <v>#REF!</v>
      </c>
      <c r="C575" s="11" t="e">
        <f>#REF!</f>
        <v>#REF!</v>
      </c>
      <c r="D575" s="11" t="e">
        <f>#REF!</f>
        <v>#REF!</v>
      </c>
    </row>
    <row r="576" spans="1:4" ht="13.5" thickBot="1" x14ac:dyDescent="0.25">
      <c r="A576" s="11" t="e">
        <f>#REF!</f>
        <v>#REF!</v>
      </c>
      <c r="B576" s="11" t="e">
        <f>#REF!</f>
        <v>#REF!</v>
      </c>
      <c r="C576" s="11" t="e">
        <f>#REF!</f>
        <v>#REF!</v>
      </c>
      <c r="D576" s="11" t="e">
        <f>#REF!</f>
        <v>#REF!</v>
      </c>
    </row>
    <row r="577" spans="1:4" ht="13.5" thickBot="1" x14ac:dyDescent="0.25">
      <c r="A577" s="11" t="e">
        <f>#REF!</f>
        <v>#REF!</v>
      </c>
      <c r="B577" s="11" t="e">
        <f>#REF!</f>
        <v>#REF!</v>
      </c>
      <c r="C577" s="11" t="e">
        <f>#REF!</f>
        <v>#REF!</v>
      </c>
      <c r="D577" s="11" t="e">
        <f>#REF!</f>
        <v>#REF!</v>
      </c>
    </row>
    <row r="578" spans="1:4" ht="13.5" thickBot="1" x14ac:dyDescent="0.25">
      <c r="A578" s="11" t="e">
        <f>#REF!</f>
        <v>#REF!</v>
      </c>
      <c r="B578" s="11" t="e">
        <f>#REF!</f>
        <v>#REF!</v>
      </c>
      <c r="C578" s="11" t="e">
        <f>#REF!</f>
        <v>#REF!</v>
      </c>
      <c r="D578" s="11" t="e">
        <f>#REF!</f>
        <v>#REF!</v>
      </c>
    </row>
    <row r="579" spans="1:4" ht="13.5" thickBot="1" x14ac:dyDescent="0.25">
      <c r="A579" s="11" t="e">
        <f>#REF!</f>
        <v>#REF!</v>
      </c>
      <c r="B579" s="11" t="e">
        <f>#REF!</f>
        <v>#REF!</v>
      </c>
      <c r="C579" s="11" t="e">
        <f>#REF!</f>
        <v>#REF!</v>
      </c>
      <c r="D579" s="11" t="e">
        <f>#REF!</f>
        <v>#REF!</v>
      </c>
    </row>
    <row r="580" spans="1:4" ht="13.5" thickBot="1" x14ac:dyDescent="0.25">
      <c r="A580" s="11" t="e">
        <f>#REF!</f>
        <v>#REF!</v>
      </c>
      <c r="B580" s="11" t="e">
        <f>#REF!</f>
        <v>#REF!</v>
      </c>
      <c r="C580" s="11" t="e">
        <f>#REF!</f>
        <v>#REF!</v>
      </c>
      <c r="D580" s="11" t="e">
        <f>#REF!</f>
        <v>#REF!</v>
      </c>
    </row>
    <row r="581" spans="1:4" ht="13.5" thickBot="1" x14ac:dyDescent="0.25">
      <c r="A581" s="11" t="e">
        <f>#REF!</f>
        <v>#REF!</v>
      </c>
      <c r="B581" s="11" t="e">
        <f>#REF!</f>
        <v>#REF!</v>
      </c>
      <c r="C581" s="11" t="e">
        <f>#REF!</f>
        <v>#REF!</v>
      </c>
      <c r="D581" s="11" t="e">
        <f>#REF!</f>
        <v>#REF!</v>
      </c>
    </row>
    <row r="582" spans="1:4" ht="13.5" thickBot="1" x14ac:dyDescent="0.25">
      <c r="A582" s="11" t="e">
        <f>#REF!</f>
        <v>#REF!</v>
      </c>
      <c r="B582" s="11" t="e">
        <f>#REF!</f>
        <v>#REF!</v>
      </c>
      <c r="C582" s="11" t="e">
        <f>#REF!</f>
        <v>#REF!</v>
      </c>
      <c r="D582" s="11" t="e">
        <f>#REF!</f>
        <v>#REF!</v>
      </c>
    </row>
    <row r="583" spans="1:4" ht="13.5" thickBot="1" x14ac:dyDescent="0.25">
      <c r="A583" s="11" t="e">
        <f>#REF!</f>
        <v>#REF!</v>
      </c>
      <c r="B583" s="11" t="e">
        <f>#REF!</f>
        <v>#REF!</v>
      </c>
      <c r="C583" s="11" t="e">
        <f>#REF!</f>
        <v>#REF!</v>
      </c>
      <c r="D583" s="11" t="e">
        <f>#REF!</f>
        <v>#REF!</v>
      </c>
    </row>
    <row r="584" spans="1:4" ht="13.5" thickBot="1" x14ac:dyDescent="0.25">
      <c r="A584" s="11" t="e">
        <f>#REF!</f>
        <v>#REF!</v>
      </c>
      <c r="B584" s="11" t="e">
        <f>#REF!</f>
        <v>#REF!</v>
      </c>
      <c r="C584" s="11" t="e">
        <f>#REF!</f>
        <v>#REF!</v>
      </c>
      <c r="D584" s="11" t="e">
        <f>#REF!</f>
        <v>#REF!</v>
      </c>
    </row>
    <row r="585" spans="1:4" ht="13.5" thickBot="1" x14ac:dyDescent="0.25">
      <c r="A585" s="11" t="e">
        <f>#REF!</f>
        <v>#REF!</v>
      </c>
      <c r="B585" s="11" t="e">
        <f>#REF!</f>
        <v>#REF!</v>
      </c>
      <c r="C585" s="11" t="e">
        <f>#REF!</f>
        <v>#REF!</v>
      </c>
      <c r="D585" s="11" t="e">
        <f>#REF!</f>
        <v>#REF!</v>
      </c>
    </row>
    <row r="586" spans="1:4" ht="13.5" thickBot="1" x14ac:dyDescent="0.25">
      <c r="A586" s="11" t="e">
        <f>#REF!</f>
        <v>#REF!</v>
      </c>
      <c r="B586" s="11" t="e">
        <f>#REF!</f>
        <v>#REF!</v>
      </c>
      <c r="C586" s="11" t="e">
        <f>#REF!</f>
        <v>#REF!</v>
      </c>
      <c r="D586" s="11" t="e">
        <f>#REF!</f>
        <v>#REF!</v>
      </c>
    </row>
    <row r="587" spans="1:4" ht="13.5" thickBot="1" x14ac:dyDescent="0.25">
      <c r="A587" s="11" t="e">
        <f>#REF!</f>
        <v>#REF!</v>
      </c>
      <c r="B587" s="11" t="e">
        <f>#REF!</f>
        <v>#REF!</v>
      </c>
      <c r="C587" s="11" t="e">
        <f>#REF!</f>
        <v>#REF!</v>
      </c>
      <c r="D587" s="11" t="e">
        <f>#REF!</f>
        <v>#REF!</v>
      </c>
    </row>
    <row r="588" spans="1:4" ht="13.5" thickBot="1" x14ac:dyDescent="0.25">
      <c r="A588" s="11" t="e">
        <f>#REF!</f>
        <v>#REF!</v>
      </c>
      <c r="B588" s="11" t="e">
        <f>#REF!</f>
        <v>#REF!</v>
      </c>
      <c r="C588" s="11" t="e">
        <f>#REF!</f>
        <v>#REF!</v>
      </c>
      <c r="D588" s="11" t="e">
        <f>#REF!</f>
        <v>#REF!</v>
      </c>
    </row>
    <row r="589" spans="1:4" ht="13.5" thickBot="1" x14ac:dyDescent="0.25">
      <c r="A589" s="11" t="e">
        <f>#REF!</f>
        <v>#REF!</v>
      </c>
      <c r="B589" s="11" t="e">
        <f>#REF!</f>
        <v>#REF!</v>
      </c>
      <c r="C589" s="11" t="e">
        <f>#REF!</f>
        <v>#REF!</v>
      </c>
      <c r="D589" s="11" t="e">
        <f>#REF!</f>
        <v>#REF!</v>
      </c>
    </row>
    <row r="590" spans="1:4" ht="13.5" thickBot="1" x14ac:dyDescent="0.25">
      <c r="A590" s="11" t="e">
        <f>#REF!</f>
        <v>#REF!</v>
      </c>
      <c r="B590" s="11" t="e">
        <f>#REF!</f>
        <v>#REF!</v>
      </c>
      <c r="C590" s="11" t="e">
        <f>#REF!</f>
        <v>#REF!</v>
      </c>
      <c r="D590" s="11" t="e">
        <f>#REF!</f>
        <v>#REF!</v>
      </c>
    </row>
    <row r="591" spans="1:4" ht="13.5" thickBot="1" x14ac:dyDescent="0.25">
      <c r="A591" s="11" t="e">
        <f>#REF!</f>
        <v>#REF!</v>
      </c>
      <c r="B591" s="11" t="e">
        <f>#REF!</f>
        <v>#REF!</v>
      </c>
      <c r="C591" s="11" t="e">
        <f>#REF!</f>
        <v>#REF!</v>
      </c>
      <c r="D591" s="11" t="e">
        <f>#REF!</f>
        <v>#REF!</v>
      </c>
    </row>
    <row r="592" spans="1:4" ht="13.5" thickBot="1" x14ac:dyDescent="0.25">
      <c r="A592" s="11" t="e">
        <f>#REF!</f>
        <v>#REF!</v>
      </c>
      <c r="B592" s="11" t="e">
        <f>#REF!</f>
        <v>#REF!</v>
      </c>
      <c r="C592" s="11" t="e">
        <f>#REF!</f>
        <v>#REF!</v>
      </c>
      <c r="D592" s="11" t="e">
        <f>#REF!</f>
        <v>#REF!</v>
      </c>
    </row>
    <row r="593" spans="1:4" ht="13.5" thickBot="1" x14ac:dyDescent="0.25">
      <c r="A593" s="11" t="e">
        <f>#REF!</f>
        <v>#REF!</v>
      </c>
      <c r="B593" s="11" t="e">
        <f>#REF!</f>
        <v>#REF!</v>
      </c>
      <c r="C593" s="11" t="e">
        <f>#REF!</f>
        <v>#REF!</v>
      </c>
      <c r="D593" s="11" t="e">
        <f>#REF!</f>
        <v>#REF!</v>
      </c>
    </row>
    <row r="594" spans="1:4" ht="13.5" thickBot="1" x14ac:dyDescent="0.25">
      <c r="A594" s="11" t="e">
        <f>#REF!</f>
        <v>#REF!</v>
      </c>
      <c r="B594" s="11" t="e">
        <f>#REF!</f>
        <v>#REF!</v>
      </c>
      <c r="C594" s="11" t="e">
        <f>#REF!</f>
        <v>#REF!</v>
      </c>
      <c r="D594" s="11" t="e">
        <f>#REF!</f>
        <v>#REF!</v>
      </c>
    </row>
    <row r="595" spans="1:4" ht="13.5" thickBot="1" x14ac:dyDescent="0.25">
      <c r="A595" s="11" t="e">
        <f>#REF!</f>
        <v>#REF!</v>
      </c>
      <c r="B595" s="11" t="e">
        <f>#REF!</f>
        <v>#REF!</v>
      </c>
      <c r="C595" s="11" t="e">
        <f>#REF!</f>
        <v>#REF!</v>
      </c>
      <c r="D595" s="11" t="e">
        <f>#REF!</f>
        <v>#REF!</v>
      </c>
    </row>
    <row r="596" spans="1:4" ht="13.5" thickBot="1" x14ac:dyDescent="0.25">
      <c r="A596" s="11" t="e">
        <f>#REF!</f>
        <v>#REF!</v>
      </c>
      <c r="B596" s="11" t="e">
        <f>#REF!</f>
        <v>#REF!</v>
      </c>
      <c r="C596" s="11" t="e">
        <f>#REF!</f>
        <v>#REF!</v>
      </c>
      <c r="D596" s="11" t="e">
        <f>#REF!</f>
        <v>#REF!</v>
      </c>
    </row>
    <row r="597" spans="1:4" ht="13.5" thickBot="1" x14ac:dyDescent="0.25">
      <c r="A597" s="11" t="e">
        <f>#REF!</f>
        <v>#REF!</v>
      </c>
      <c r="B597" s="11" t="e">
        <f>#REF!</f>
        <v>#REF!</v>
      </c>
      <c r="C597" s="11" t="e">
        <f>#REF!</f>
        <v>#REF!</v>
      </c>
      <c r="D597" s="11" t="e">
        <f>#REF!</f>
        <v>#REF!</v>
      </c>
    </row>
    <row r="598" spans="1:4" ht="13.5" thickBot="1" x14ac:dyDescent="0.25">
      <c r="A598" s="11" t="e">
        <f>#REF!</f>
        <v>#REF!</v>
      </c>
      <c r="B598" s="11" t="e">
        <f>#REF!</f>
        <v>#REF!</v>
      </c>
      <c r="C598" s="11" t="e">
        <f>#REF!</f>
        <v>#REF!</v>
      </c>
      <c r="D598" s="11" t="e">
        <f>#REF!</f>
        <v>#REF!</v>
      </c>
    </row>
    <row r="599" spans="1:4" ht="13.5" thickBot="1" x14ac:dyDescent="0.25">
      <c r="A599" s="11" t="e">
        <f>#REF!</f>
        <v>#REF!</v>
      </c>
      <c r="B599" s="11" t="e">
        <f>#REF!</f>
        <v>#REF!</v>
      </c>
      <c r="C599" s="11" t="e">
        <f>#REF!</f>
        <v>#REF!</v>
      </c>
      <c r="D599" s="11" t="e">
        <f>#REF!</f>
        <v>#REF!</v>
      </c>
    </row>
    <row r="600" spans="1:4" ht="13.5" thickBot="1" x14ac:dyDescent="0.25">
      <c r="A600" s="11" t="e">
        <f>#REF!</f>
        <v>#REF!</v>
      </c>
      <c r="B600" s="11" t="e">
        <f>#REF!</f>
        <v>#REF!</v>
      </c>
      <c r="C600" s="11" t="e">
        <f>#REF!</f>
        <v>#REF!</v>
      </c>
      <c r="D600" s="11" t="e">
        <f>#REF!</f>
        <v>#REF!</v>
      </c>
    </row>
    <row r="601" spans="1:4" x14ac:dyDescent="0.2">
      <c r="A601" s="11" t="e">
        <f>#REF!</f>
        <v>#REF!</v>
      </c>
      <c r="B601" s="11" t="e">
        <f>#REF!</f>
        <v>#REF!</v>
      </c>
      <c r="C601" s="11" t="e">
        <f>#REF!</f>
        <v>#REF!</v>
      </c>
      <c r="D601" s="11" t="e">
        <f>#REF!</f>
        <v>#REF!</v>
      </c>
    </row>
  </sheetData>
  <customSheetViews>
    <customSheetView guid="{DFF1BFB2-7AD8-4AD9-8352-C6D516A7EB1A}" scale="110" showPageBreaks="1" printArea="1" hiddenRows="1" hiddenColumns="1" state="hidden" view="pageBreakPreview">
      <pane xSplit="19" ySplit="4" topLeftCell="T5" activePane="bottomRight" state="frozen"/>
      <selection pane="bottomRight" activeCell="E19" sqref="E19"/>
      <rowBreaks count="6" manualBreakCount="6">
        <brk id="66" min="15" max="28" man="1"/>
        <brk id="130" min="15" max="28" man="1"/>
        <brk id="187" min="15" max="28" man="1"/>
        <brk id="252" min="15" max="28" man="1"/>
        <brk id="288" min="15" max="28" man="1"/>
        <brk id="359" min="15" max="28" man="1"/>
      </rowBreaks>
      <pageMargins left="3.937007874015748E-2" right="3.937007874015748E-2" top="3.937007874015748E-2" bottom="3.937007874015748E-2" header="0.51181102362204722" footer="0.51181102362204722"/>
      <pageSetup paperSize="9" scale="62" orientation="portrait" verticalDpi="200" r:id="rId1"/>
      <headerFooter alignWithMargins="0"/>
    </customSheetView>
  </customSheetViews>
  <mergeCells count="5">
    <mergeCell ref="T2:U2"/>
    <mergeCell ref="V2:W2"/>
    <mergeCell ref="X2:Y2"/>
    <mergeCell ref="Z2:AA2"/>
    <mergeCell ref="P2:S2"/>
  </mergeCells>
  <hyperlinks>
    <hyperlink ref="P1" location="заглавие!A1" display="На главную"/>
    <hyperlink ref="R4" location="'ДЕКОРЫ (материалы)'!A5" tooltip="egger" display="Каркас"/>
    <hyperlink ref="T4" location="'ДЕКОРЫ (материалы)'!A5" tooltip="egger" display="Каркас"/>
    <hyperlink ref="V4" location="'ДЕКОРЫ (материалы)'!A5" tooltip="egger" display="Каркас"/>
    <hyperlink ref="X4" location="'ДЕКОРЫ (материалы)'!A5" tooltip="egger" display="Каркас"/>
    <hyperlink ref="Z4" location="'ДЕКОРЫ (материалы)'!A5" tooltip="egger" display="Каркас"/>
    <hyperlink ref="S4" location="'ДЕКОРЫ (материалы)'!A12" display="Каркас 2"/>
    <hyperlink ref="U4" location="'ДЕКОРЫ (материалы)'!A12" display="Каркас 2"/>
    <hyperlink ref="W4" location="'ДЕКОРЫ (материалы)'!A12" display="Каркас 2"/>
    <hyperlink ref="Y4" location="'ДЕКОРЫ (материалы)'!A12" display="Каркас 2"/>
    <hyperlink ref="AA4" location="'ДЕКОРЫ (материалы)'!A12" display="Каркас 2"/>
    <hyperlink ref="P2:S2" location="'Тех инф + декор  пленочный'!A1" display="Техническая часть и декротивные элементы (по ссылке)"/>
    <hyperlink ref="T2:AA2" location="'Тех инф + декор  пленочный'!C130" display="Фасад 1 категория"/>
  </hyperlinks>
  <pageMargins left="3.937007874015748E-2" right="3.937007874015748E-2" top="3.937007874015748E-2" bottom="3.937007874015748E-2" header="0.51181102362204722" footer="0.51181102362204722"/>
  <pageSetup paperSize="9" scale="62" orientation="portrait" verticalDpi="200" r:id="rId2"/>
  <headerFooter alignWithMargins="0"/>
  <rowBreaks count="6" manualBreakCount="6">
    <brk id="66" min="15" max="28" man="1"/>
    <brk id="130" min="15" max="28" man="1"/>
    <brk id="187" min="15" max="28" man="1"/>
    <brk id="252" min="15" max="28" man="1"/>
    <brk id="288" min="15" max="28" man="1"/>
    <brk id="359" min="15" max="28" man="1"/>
  </rowBreaks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20"/>
  <dimension ref="A1:AO232"/>
  <sheetViews>
    <sheetView zoomScaleNormal="100" workbookViewId="0">
      <selection activeCell="C19" sqref="C19:E19"/>
    </sheetView>
  </sheetViews>
  <sheetFormatPr defaultColWidth="9.140625" defaultRowHeight="12.75" x14ac:dyDescent="0.2"/>
  <cols>
    <col min="1" max="1" width="9.140625" style="1"/>
    <col min="2" max="2" width="45.140625" style="1" customWidth="1"/>
    <col min="3" max="3" width="16.7109375" style="1" customWidth="1"/>
    <col min="4" max="4" width="16.5703125" style="1" customWidth="1"/>
    <col min="5" max="5" width="16.42578125" style="1" customWidth="1"/>
    <col min="6" max="13" width="9.140625" style="1"/>
    <col min="14" max="26" width="12.7109375" style="1" customWidth="1"/>
    <col min="27" max="16384" width="9.140625" style="1"/>
  </cols>
  <sheetData>
    <row r="1" spans="1:29" ht="15.75" x14ac:dyDescent="0.25">
      <c r="A1" s="93">
        <v>1.18</v>
      </c>
      <c r="B1" s="369" t="s">
        <v>2010</v>
      </c>
      <c r="C1" s="1844" t="s">
        <v>2500</v>
      </c>
      <c r="D1" s="1844"/>
      <c r="E1" s="1844"/>
      <c r="F1" s="1844"/>
    </row>
    <row r="2" spans="1:29" ht="25.5" x14ac:dyDescent="0.35">
      <c r="B2" s="1858" t="s">
        <v>1123</v>
      </c>
      <c r="C2" s="1858"/>
      <c r="D2" s="1858"/>
      <c r="E2" s="1858"/>
    </row>
    <row r="3" spans="1:29" ht="18" x14ac:dyDescent="0.25">
      <c r="B3" s="96" t="s">
        <v>1256</v>
      </c>
    </row>
    <row r="4" spans="1:29" s="97" customFormat="1" ht="27.75" customHeight="1" thickBot="1" x14ac:dyDescent="0.45">
      <c r="B4" s="1786" t="s">
        <v>1068</v>
      </c>
      <c r="C4" s="1786"/>
      <c r="D4" s="1786"/>
      <c r="E4" s="1786"/>
      <c r="N4" s="1"/>
      <c r="O4" s="1"/>
      <c r="P4" s="1"/>
      <c r="Q4" s="98" t="s">
        <v>1124</v>
      </c>
      <c r="R4" s="98"/>
      <c r="S4" s="98"/>
      <c r="T4" s="98"/>
      <c r="U4" s="98"/>
      <c r="V4" s="98"/>
      <c r="W4" s="1"/>
      <c r="X4" s="1"/>
      <c r="Y4" s="1"/>
      <c r="Z4" s="1"/>
      <c r="AA4" s="1"/>
    </row>
    <row r="5" spans="1:29" s="97" customFormat="1" ht="48" customHeight="1" thickBot="1" x14ac:dyDescent="0.3">
      <c r="B5" s="99"/>
      <c r="C5" s="100" t="s">
        <v>1069</v>
      </c>
      <c r="D5" s="100" t="s">
        <v>1070</v>
      </c>
      <c r="E5" s="101" t="s">
        <v>1071</v>
      </c>
      <c r="N5" s="102"/>
      <c r="O5" s="103">
        <v>146</v>
      </c>
      <c r="P5" s="103">
        <v>196</v>
      </c>
      <c r="Q5" s="103">
        <v>242</v>
      </c>
      <c r="R5" s="103">
        <v>246</v>
      </c>
      <c r="S5" s="103">
        <v>296</v>
      </c>
      <c r="T5" s="103">
        <v>346</v>
      </c>
      <c r="U5" s="103">
        <v>377</v>
      </c>
      <c r="V5" s="103">
        <v>396</v>
      </c>
      <c r="W5" s="103">
        <v>446</v>
      </c>
      <c r="X5" s="103">
        <v>496</v>
      </c>
      <c r="Y5" s="103">
        <v>596</v>
      </c>
      <c r="Z5" s="103">
        <v>796</v>
      </c>
      <c r="AA5" s="103">
        <v>896</v>
      </c>
    </row>
    <row r="6" spans="1:29" s="97" customFormat="1" ht="19.5" thickBot="1" x14ac:dyDescent="0.35">
      <c r="B6" s="1787" t="s">
        <v>1072</v>
      </c>
      <c r="C6" s="1788"/>
      <c r="D6" s="1788"/>
      <c r="E6" s="1789"/>
      <c r="N6" s="103">
        <v>110</v>
      </c>
      <c r="O6" s="104" t="s">
        <v>1125</v>
      </c>
      <c r="P6" s="104" t="s">
        <v>1125</v>
      </c>
      <c r="Q6" s="104" t="s">
        <v>1125</v>
      </c>
      <c r="R6" s="104" t="s">
        <v>1125</v>
      </c>
      <c r="S6" s="104" t="s">
        <v>1125</v>
      </c>
      <c r="T6" s="104" t="s">
        <v>1125</v>
      </c>
      <c r="U6" s="104" t="s">
        <v>1125</v>
      </c>
      <c r="V6" s="104" t="s">
        <v>1125</v>
      </c>
      <c r="W6" s="104" t="s">
        <v>1125</v>
      </c>
      <c r="X6" s="104" t="s">
        <v>1125</v>
      </c>
      <c r="Y6" s="105" t="s">
        <v>1126</v>
      </c>
      <c r="Z6" s="104" t="s">
        <v>1125</v>
      </c>
      <c r="AA6" s="104" t="s">
        <v>1125</v>
      </c>
      <c r="AC6" s="106" t="s">
        <v>1140</v>
      </c>
    </row>
    <row r="7" spans="1:29" s="97" customFormat="1" ht="15" x14ac:dyDescent="0.25">
      <c r="B7" s="107" t="s">
        <v>1073</v>
      </c>
      <c r="C7" s="108" t="e">
        <f>136*$A$1*#REF!*1.12</f>
        <v>#REF!</v>
      </c>
      <c r="D7" s="108" t="e">
        <f>145*$A$1*#REF!*1.12</f>
        <v>#REF!</v>
      </c>
      <c r="E7" s="108" t="e">
        <f>153*$A$1*#REF!*1.12</f>
        <v>#REF!</v>
      </c>
      <c r="N7" s="103">
        <v>116</v>
      </c>
      <c r="O7" s="105" t="s">
        <v>1127</v>
      </c>
      <c r="P7" s="104" t="s">
        <v>1125</v>
      </c>
      <c r="Q7" s="104" t="s">
        <v>1125</v>
      </c>
      <c r="R7" s="104" t="s">
        <v>1125</v>
      </c>
      <c r="S7" s="104" t="s">
        <v>1125</v>
      </c>
      <c r="T7" s="104" t="s">
        <v>1125</v>
      </c>
      <c r="U7" s="104" t="s">
        <v>1125</v>
      </c>
      <c r="V7" s="104" t="s">
        <v>1125</v>
      </c>
      <c r="W7" s="105" t="s">
        <v>1126</v>
      </c>
      <c r="X7" s="104" t="s">
        <v>1125</v>
      </c>
      <c r="Y7" s="105" t="s">
        <v>1126</v>
      </c>
      <c r="Z7" s="104" t="s">
        <v>1125</v>
      </c>
      <c r="AA7" s="104" t="s">
        <v>1125</v>
      </c>
      <c r="AC7" s="106" t="s">
        <v>1141</v>
      </c>
    </row>
    <row r="8" spans="1:29" s="97" customFormat="1" ht="15" x14ac:dyDescent="0.25">
      <c r="B8" s="109" t="s">
        <v>1074</v>
      </c>
      <c r="C8" s="108" t="e">
        <f>136*$A$1*#REF!*1.12</f>
        <v>#REF!</v>
      </c>
      <c r="D8" s="108" t="e">
        <f>145*$A$1*#REF!*1.12</f>
        <v>#REF!</v>
      </c>
      <c r="E8" s="108" t="e">
        <f>153*$A$1*#REF!*1.12</f>
        <v>#REF!</v>
      </c>
      <c r="N8" s="103">
        <v>141</v>
      </c>
      <c r="O8" s="104" t="s">
        <v>1125</v>
      </c>
      <c r="P8" s="104" t="s">
        <v>1125</v>
      </c>
      <c r="Q8" s="104" t="s">
        <v>1125</v>
      </c>
      <c r="R8" s="104" t="s">
        <v>1125</v>
      </c>
      <c r="S8" s="105" t="s">
        <v>1126</v>
      </c>
      <c r="T8" s="104" t="s">
        <v>1125</v>
      </c>
      <c r="U8" s="104" t="s">
        <v>1125</v>
      </c>
      <c r="V8" s="105" t="s">
        <v>1126</v>
      </c>
      <c r="W8" s="105" t="s">
        <v>1126</v>
      </c>
      <c r="X8" s="105" t="s">
        <v>1126</v>
      </c>
      <c r="Y8" s="105" t="s">
        <v>1126</v>
      </c>
      <c r="Z8" s="105" t="s">
        <v>1126</v>
      </c>
      <c r="AA8" s="105" t="s">
        <v>1126</v>
      </c>
      <c r="AC8" s="106" t="s">
        <v>1142</v>
      </c>
    </row>
    <row r="9" spans="1:29" s="97" customFormat="1" ht="15" x14ac:dyDescent="0.25">
      <c r="B9" s="109" t="s">
        <v>1075</v>
      </c>
      <c r="C9" s="108" t="e">
        <f>136*$A$1*#REF!*1.12</f>
        <v>#REF!</v>
      </c>
      <c r="D9" s="108" t="e">
        <f>145*$A$1*#REF!*1.12</f>
        <v>#REF!</v>
      </c>
      <c r="E9" s="108" t="e">
        <f>153*$A$1*#REF!*1.12</f>
        <v>#REF!</v>
      </c>
      <c r="N9" s="103">
        <v>176</v>
      </c>
      <c r="O9" s="104" t="s">
        <v>1125</v>
      </c>
      <c r="P9" s="104" t="s">
        <v>1125</v>
      </c>
      <c r="Q9" s="104" t="s">
        <v>1125</v>
      </c>
      <c r="R9" s="104" t="s">
        <v>1125</v>
      </c>
      <c r="S9" s="105" t="s">
        <v>1126</v>
      </c>
      <c r="T9" s="104" t="s">
        <v>1125</v>
      </c>
      <c r="U9" s="104" t="s">
        <v>1125</v>
      </c>
      <c r="V9" s="105" t="s">
        <v>1126</v>
      </c>
      <c r="W9" s="105" t="s">
        <v>1126</v>
      </c>
      <c r="X9" s="104" t="s">
        <v>1125</v>
      </c>
      <c r="Y9" s="105" t="s">
        <v>1126</v>
      </c>
      <c r="Z9" s="104" t="s">
        <v>1125</v>
      </c>
      <c r="AA9" s="105" t="s">
        <v>1126</v>
      </c>
      <c r="AC9" s="110" t="s">
        <v>1143</v>
      </c>
    </row>
    <row r="10" spans="1:29" s="97" customFormat="1" ht="19.5" thickBot="1" x14ac:dyDescent="0.35">
      <c r="B10" s="1781" t="s">
        <v>1076</v>
      </c>
      <c r="C10" s="1790"/>
      <c r="D10" s="1790"/>
      <c r="E10" s="1791"/>
      <c r="N10" s="103">
        <v>236</v>
      </c>
      <c r="O10" s="104" t="s">
        <v>1125</v>
      </c>
      <c r="P10" s="104" t="s">
        <v>1125</v>
      </c>
      <c r="Q10" s="104" t="s">
        <v>1125</v>
      </c>
      <c r="R10" s="104" t="s">
        <v>1125</v>
      </c>
      <c r="S10" s="104" t="s">
        <v>1125</v>
      </c>
      <c r="T10" s="104" t="s">
        <v>1125</v>
      </c>
      <c r="U10" s="104" t="s">
        <v>1125</v>
      </c>
      <c r="V10" s="104" t="s">
        <v>1125</v>
      </c>
      <c r="W10" s="104" t="s">
        <v>1125</v>
      </c>
      <c r="X10" s="104" t="s">
        <v>1125</v>
      </c>
      <c r="Y10" s="105" t="s">
        <v>1128</v>
      </c>
      <c r="Z10" s="104" t="s">
        <v>1125</v>
      </c>
      <c r="AA10" s="104" t="s">
        <v>1125</v>
      </c>
      <c r="AC10" s="106" t="s">
        <v>1144</v>
      </c>
    </row>
    <row r="11" spans="1:29" s="97" customFormat="1" ht="18.75" x14ac:dyDescent="0.3">
      <c r="B11" s="111" t="s">
        <v>1077</v>
      </c>
      <c r="C11" s="1779" t="e">
        <f>122*$A$1*#REF!*1.12</f>
        <v>#REF!</v>
      </c>
      <c r="D11" s="1779" t="e">
        <f>153*$A$1*#REF!*1.12</f>
        <v>#REF!</v>
      </c>
      <c r="E11" s="1780" t="e">
        <f>153*$A$1*#REF!*1.12</f>
        <v>#REF!</v>
      </c>
      <c r="N11" s="103">
        <v>284</v>
      </c>
      <c r="O11" s="104" t="s">
        <v>1125</v>
      </c>
      <c r="P11" s="104" t="s">
        <v>1125</v>
      </c>
      <c r="Q11" s="104" t="s">
        <v>1125</v>
      </c>
      <c r="R11" s="104" t="s">
        <v>1125</v>
      </c>
      <c r="S11" s="104" t="s">
        <v>1125</v>
      </c>
      <c r="T11" s="104" t="s">
        <v>1125</v>
      </c>
      <c r="U11" s="104" t="s">
        <v>1125</v>
      </c>
      <c r="V11" s="105" t="s">
        <v>1129</v>
      </c>
      <c r="W11" s="105" t="s">
        <v>1129</v>
      </c>
      <c r="X11" s="105" t="s">
        <v>1129</v>
      </c>
      <c r="Y11" s="105" t="s">
        <v>1129</v>
      </c>
      <c r="Z11" s="105" t="s">
        <v>1129</v>
      </c>
      <c r="AA11" s="105" t="s">
        <v>1129</v>
      </c>
      <c r="AC11" s="106" t="s">
        <v>1145</v>
      </c>
    </row>
    <row r="12" spans="1:29" s="97" customFormat="1" ht="18.75" x14ac:dyDescent="0.3">
      <c r="B12" s="112" t="s">
        <v>1078</v>
      </c>
      <c r="C12" s="1779" t="e">
        <f>118*$A$1*#REF!*1.12</f>
        <v>#REF!</v>
      </c>
      <c r="D12" s="1779" t="e">
        <f>153*$A$1*#REF!*1.12</f>
        <v>#REF!</v>
      </c>
      <c r="E12" s="1780" t="e">
        <f>153*$A$1*#REF!*1.12</f>
        <v>#REF!</v>
      </c>
      <c r="N12" s="103">
        <v>296</v>
      </c>
      <c r="O12" s="104" t="s">
        <v>1125</v>
      </c>
      <c r="P12" s="104" t="s">
        <v>1125</v>
      </c>
      <c r="Q12" s="104" t="s">
        <v>1125</v>
      </c>
      <c r="R12" s="104" t="s">
        <v>1125</v>
      </c>
      <c r="S12" s="104" t="s">
        <v>1125</v>
      </c>
      <c r="T12" s="104" t="s">
        <v>1125</v>
      </c>
      <c r="U12" s="104" t="s">
        <v>1125</v>
      </c>
      <c r="V12" s="104" t="s">
        <v>1125</v>
      </c>
      <c r="W12" s="104" t="s">
        <v>1125</v>
      </c>
      <c r="X12" s="104" t="s">
        <v>1125</v>
      </c>
      <c r="Y12" s="105" t="s">
        <v>1129</v>
      </c>
      <c r="Z12" s="104" t="s">
        <v>1125</v>
      </c>
      <c r="AA12" s="104" t="s">
        <v>1125</v>
      </c>
      <c r="AC12" s="106" t="s">
        <v>1146</v>
      </c>
    </row>
    <row r="13" spans="1:29" s="97" customFormat="1" ht="18.75" x14ac:dyDescent="0.3">
      <c r="B13" s="112" t="s">
        <v>1079</v>
      </c>
      <c r="C13" s="1779" t="e">
        <f>119*$A$1*#REF!*1.12</f>
        <v>#REF!</v>
      </c>
      <c r="D13" s="1779" t="e">
        <f>153*$A$1*#REF!*1.12</f>
        <v>#REF!</v>
      </c>
      <c r="E13" s="1780" t="e">
        <f>153*$A$1*#REF!*1.12</f>
        <v>#REF!</v>
      </c>
      <c r="N13" s="103">
        <v>356</v>
      </c>
      <c r="O13" s="104" t="s">
        <v>1125</v>
      </c>
      <c r="P13" s="104" t="s">
        <v>1125</v>
      </c>
      <c r="Q13" s="104" t="s">
        <v>1125</v>
      </c>
      <c r="R13" s="104" t="s">
        <v>1125</v>
      </c>
      <c r="S13" s="105" t="s">
        <v>1129</v>
      </c>
      <c r="T13" s="104" t="s">
        <v>1125</v>
      </c>
      <c r="U13" s="104" t="s">
        <v>1125</v>
      </c>
      <c r="V13" s="105" t="s">
        <v>1129</v>
      </c>
      <c r="W13" s="105" t="s">
        <v>1130</v>
      </c>
      <c r="X13" s="105" t="s">
        <v>1130</v>
      </c>
      <c r="Y13" s="105" t="s">
        <v>1130</v>
      </c>
      <c r="Z13" s="105" t="s">
        <v>1130</v>
      </c>
      <c r="AA13" s="105" t="s">
        <v>1130</v>
      </c>
      <c r="AC13" s="106" t="s">
        <v>1147</v>
      </c>
    </row>
    <row r="14" spans="1:29" s="97" customFormat="1" ht="18.75" x14ac:dyDescent="0.3">
      <c r="B14" s="112" t="s">
        <v>1080</v>
      </c>
      <c r="C14" s="1779" t="e">
        <f>117*$A$1*#REF!*1.12</f>
        <v>#REF!</v>
      </c>
      <c r="D14" s="1779" t="e">
        <f>153*$A$1*#REF!*1.12</f>
        <v>#REF!</v>
      </c>
      <c r="E14" s="1780" t="e">
        <f>153*$A$1*#REF!*1.12</f>
        <v>#REF!</v>
      </c>
      <c r="N14" s="103">
        <v>570</v>
      </c>
      <c r="O14" s="104" t="s">
        <v>1125</v>
      </c>
      <c r="P14" s="104" t="s">
        <v>1125</v>
      </c>
      <c r="Q14" s="104" t="s">
        <v>1125</v>
      </c>
      <c r="R14" s="104" t="s">
        <v>1125</v>
      </c>
      <c r="S14" s="105" t="s">
        <v>1131</v>
      </c>
      <c r="T14" s="104" t="s">
        <v>1125</v>
      </c>
      <c r="U14" s="104" t="s">
        <v>1125</v>
      </c>
      <c r="V14" s="105" t="s">
        <v>1130</v>
      </c>
      <c r="W14" s="105" t="s">
        <v>1129</v>
      </c>
      <c r="X14" s="105" t="s">
        <v>1130</v>
      </c>
      <c r="Y14" s="105" t="s">
        <v>1129</v>
      </c>
      <c r="Z14" s="104" t="s">
        <v>1125</v>
      </c>
      <c r="AA14" s="104" t="s">
        <v>1125</v>
      </c>
      <c r="AC14" s="106" t="s">
        <v>1148</v>
      </c>
    </row>
    <row r="15" spans="1:29" s="97" customFormat="1" ht="18.75" x14ac:dyDescent="0.3">
      <c r="B15" s="112" t="s">
        <v>1081</v>
      </c>
      <c r="C15" s="1779" t="e">
        <f>225*$A$1*#REF!*1.12</f>
        <v>#REF!</v>
      </c>
      <c r="D15" s="1779" t="e">
        <f>153*$A$1*#REF!*1.12</f>
        <v>#REF!</v>
      </c>
      <c r="E15" s="1780" t="e">
        <f>153*$A$1*#REF!*1.12</f>
        <v>#REF!</v>
      </c>
      <c r="N15" s="103">
        <v>716</v>
      </c>
      <c r="O15" s="105" t="s">
        <v>1127</v>
      </c>
      <c r="P15" s="105" t="s">
        <v>1127</v>
      </c>
      <c r="Q15" s="105" t="s">
        <v>1129</v>
      </c>
      <c r="R15" s="105" t="s">
        <v>1129</v>
      </c>
      <c r="S15" s="105" t="s">
        <v>1130</v>
      </c>
      <c r="T15" s="105" t="s">
        <v>1130</v>
      </c>
      <c r="U15" s="105" t="s">
        <v>1129</v>
      </c>
      <c r="V15" s="105" t="s">
        <v>1130</v>
      </c>
      <c r="W15" s="105" t="s">
        <v>1130</v>
      </c>
      <c r="X15" s="105" t="s">
        <v>1130</v>
      </c>
      <c r="Y15" s="105" t="s">
        <v>1129</v>
      </c>
      <c r="Z15" s="104" t="s">
        <v>1125</v>
      </c>
      <c r="AA15" s="104" t="s">
        <v>1125</v>
      </c>
      <c r="AC15" s="106" t="s">
        <v>1149</v>
      </c>
    </row>
    <row r="16" spans="1:29" s="97" customFormat="1" ht="18.75" x14ac:dyDescent="0.3">
      <c r="B16" s="112" t="s">
        <v>1082</v>
      </c>
      <c r="C16" s="1779" t="e">
        <f>224*$A$1*#REF!*1.12</f>
        <v>#REF!</v>
      </c>
      <c r="D16" s="1779" t="e">
        <f>153*$A$1*#REF!*1.12</f>
        <v>#REF!</v>
      </c>
      <c r="E16" s="1780" t="e">
        <f>153*$A$1*#REF!*1.12</f>
        <v>#REF!</v>
      </c>
      <c r="N16" s="103">
        <v>910</v>
      </c>
      <c r="O16" s="105" t="s">
        <v>1127</v>
      </c>
      <c r="P16" s="105" t="s">
        <v>1127</v>
      </c>
      <c r="Q16" s="104" t="s">
        <v>1125</v>
      </c>
      <c r="R16" s="105" t="s">
        <v>1129</v>
      </c>
      <c r="S16" s="105" t="s">
        <v>1130</v>
      </c>
      <c r="T16" s="105" t="s">
        <v>1130</v>
      </c>
      <c r="U16" s="104" t="s">
        <v>1125</v>
      </c>
      <c r="V16" s="105" t="s">
        <v>1130</v>
      </c>
      <c r="W16" s="105" t="s">
        <v>1130</v>
      </c>
      <c r="X16" s="105" t="s">
        <v>1130</v>
      </c>
      <c r="Y16" s="104" t="s">
        <v>1125</v>
      </c>
      <c r="Z16" s="104" t="s">
        <v>1125</v>
      </c>
      <c r="AA16" s="104" t="s">
        <v>1125</v>
      </c>
      <c r="AC16" s="106" t="s">
        <v>1150</v>
      </c>
    </row>
    <row r="17" spans="2:30" s="97" customFormat="1" ht="19.5" thickBot="1" x14ac:dyDescent="0.35">
      <c r="B17" s="113" t="s">
        <v>1083</v>
      </c>
      <c r="C17" s="1779" t="e">
        <f>196*$A$1*#REF!*1.12</f>
        <v>#REF!</v>
      </c>
      <c r="D17" s="1779" t="e">
        <f>153*$A$1*#REF!*1.12</f>
        <v>#REF!</v>
      </c>
      <c r="E17" s="1780" t="e">
        <f>153*$A$1*#REF!*1.12</f>
        <v>#REF!</v>
      </c>
      <c r="N17" s="103">
        <v>916</v>
      </c>
      <c r="O17" s="105" t="s">
        <v>1127</v>
      </c>
      <c r="P17" s="105" t="s">
        <v>1127</v>
      </c>
      <c r="Q17" s="104" t="s">
        <v>1125</v>
      </c>
      <c r="R17" s="104" t="s">
        <v>1125</v>
      </c>
      <c r="S17" s="105" t="s">
        <v>1130</v>
      </c>
      <c r="T17" s="104" t="s">
        <v>1125</v>
      </c>
      <c r="U17" s="105" t="s">
        <v>1129</v>
      </c>
      <c r="V17" s="105" t="s">
        <v>1130</v>
      </c>
      <c r="W17" s="105" t="s">
        <v>1129</v>
      </c>
      <c r="X17" s="105" t="s">
        <v>1131</v>
      </c>
      <c r="Y17" s="105" t="s">
        <v>1129</v>
      </c>
      <c r="Z17" s="104" t="s">
        <v>1125</v>
      </c>
      <c r="AA17" s="104" t="s">
        <v>1125</v>
      </c>
    </row>
    <row r="18" spans="2:30" s="97" customFormat="1" ht="15.75" customHeight="1" thickBot="1" x14ac:dyDescent="0.35">
      <c r="B18" s="1781" t="s">
        <v>1084</v>
      </c>
      <c r="C18" s="1782"/>
      <c r="D18" s="1782"/>
      <c r="E18" s="1783"/>
      <c r="N18" s="103">
        <v>956</v>
      </c>
      <c r="O18" s="105" t="s">
        <v>1127</v>
      </c>
      <c r="P18" s="105" t="s">
        <v>1127</v>
      </c>
      <c r="Q18" s="104" t="s">
        <v>1125</v>
      </c>
      <c r="R18" s="104" t="s">
        <v>1125</v>
      </c>
      <c r="S18" s="105" t="s">
        <v>1129</v>
      </c>
      <c r="T18" s="104" t="s">
        <v>1125</v>
      </c>
      <c r="U18" s="105" t="s">
        <v>1129</v>
      </c>
      <c r="V18" s="105" t="s">
        <v>1129</v>
      </c>
      <c r="W18" s="105" t="s">
        <v>1130</v>
      </c>
      <c r="X18" s="104" t="s">
        <v>1125</v>
      </c>
      <c r="Y18" s="105" t="s">
        <v>1129</v>
      </c>
      <c r="Z18" s="104" t="s">
        <v>1125</v>
      </c>
      <c r="AA18" s="104" t="s">
        <v>1125</v>
      </c>
    </row>
    <row r="19" spans="2:30" s="97" customFormat="1" ht="15.75" customHeight="1" x14ac:dyDescent="0.3">
      <c r="B19" s="114" t="s">
        <v>1085</v>
      </c>
      <c r="C19" s="1784" t="e">
        <f>76*$A$1*#REF!*1.12</f>
        <v>#REF!</v>
      </c>
      <c r="D19" s="1784" t="e">
        <f>153*$A$1*#REF!*1.12</f>
        <v>#REF!</v>
      </c>
      <c r="E19" s="1785" t="e">
        <f>153*$A$1*#REF!*1.12</f>
        <v>#REF!</v>
      </c>
      <c r="N19" s="103">
        <v>1316</v>
      </c>
      <c r="O19" s="104" t="s">
        <v>1125</v>
      </c>
      <c r="P19" s="104" t="s">
        <v>1125</v>
      </c>
      <c r="Q19" s="104" t="s">
        <v>1125</v>
      </c>
      <c r="R19" s="104" t="s">
        <v>1125</v>
      </c>
      <c r="S19" s="104" t="s">
        <v>1125</v>
      </c>
      <c r="T19" s="104" t="s">
        <v>1125</v>
      </c>
      <c r="U19" s="104" t="s">
        <v>1125</v>
      </c>
      <c r="V19" s="104" t="s">
        <v>1125</v>
      </c>
      <c r="W19" s="105" t="s">
        <v>1129</v>
      </c>
      <c r="X19" s="104" t="s">
        <v>1125</v>
      </c>
      <c r="Y19" s="105" t="s">
        <v>1129</v>
      </c>
      <c r="Z19" s="104" t="s">
        <v>1125</v>
      </c>
      <c r="AA19" s="104" t="s">
        <v>1125</v>
      </c>
    </row>
    <row r="20" spans="2:30" s="97" customFormat="1" ht="15.75" customHeight="1" x14ac:dyDescent="0.3">
      <c r="B20" s="115" t="s">
        <v>1086</v>
      </c>
      <c r="C20" s="1784" t="e">
        <f>93*$A$1*#REF!*1.12</f>
        <v>#REF!</v>
      </c>
      <c r="D20" s="1784" t="e">
        <f>153*$A$1*#REF!*1.12</f>
        <v>#REF!</v>
      </c>
      <c r="E20" s="1785" t="e">
        <f>153*$A$1*#REF!*1.12</f>
        <v>#REF!</v>
      </c>
      <c r="O20" s="116" t="s">
        <v>1132</v>
      </c>
      <c r="P20" s="106" t="s">
        <v>1133</v>
      </c>
      <c r="R20" s="116" t="s">
        <v>1134</v>
      </c>
      <c r="S20" s="106" t="s">
        <v>1135</v>
      </c>
      <c r="U20" s="116" t="s">
        <v>1136</v>
      </c>
      <c r="V20" s="106" t="s">
        <v>1137</v>
      </c>
      <c r="W20" s="106"/>
      <c r="X20" s="116" t="s">
        <v>1138</v>
      </c>
      <c r="Y20" s="106" t="s">
        <v>1139</v>
      </c>
      <c r="Z20" s="106"/>
    </row>
    <row r="21" spans="2:30" s="97" customFormat="1" ht="15.75" customHeight="1" thickBot="1" x14ac:dyDescent="0.35">
      <c r="B21" s="117" t="s">
        <v>1087</v>
      </c>
      <c r="C21" s="1784" t="e">
        <f>98*$A$1*#REF!*1.12</f>
        <v>#REF!</v>
      </c>
      <c r="D21" s="1784" t="e">
        <f>153*$A$1*#REF!*1.12</f>
        <v>#REF!</v>
      </c>
      <c r="E21" s="1785" t="e">
        <f>153*$A$1*#REF!*1.12</f>
        <v>#REF!</v>
      </c>
      <c r="N21" s="106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2:30" s="97" customFormat="1" ht="27.75" customHeight="1" thickBot="1" x14ac:dyDescent="0.45">
      <c r="B22" s="1796"/>
      <c r="C22" s="1786"/>
      <c r="D22" s="1786"/>
      <c r="E22" s="1797"/>
      <c r="N22" s="106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2:30" s="97" customFormat="1" ht="27.75" customHeight="1" thickBot="1" x14ac:dyDescent="0.45">
      <c r="B23" s="1796"/>
      <c r="C23" s="1786"/>
      <c r="D23" s="1786"/>
      <c r="E23" s="1797"/>
      <c r="N23" s="106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2:30" s="97" customFormat="1" ht="27.75" customHeight="1" thickBot="1" x14ac:dyDescent="0.45">
      <c r="B24" s="1796" t="s">
        <v>1088</v>
      </c>
      <c r="C24" s="1786"/>
      <c r="D24" s="1786"/>
      <c r="E24" s="1797"/>
      <c r="N24" s="1826" t="s">
        <v>1151</v>
      </c>
      <c r="O24" s="1827"/>
      <c r="P24" s="1827"/>
      <c r="Q24" s="1827"/>
      <c r="R24" s="1827"/>
      <c r="S24" s="1827"/>
      <c r="T24" s="1827"/>
      <c r="U24" s="1827"/>
      <c r="V24" s="1827"/>
      <c r="W24" s="1827"/>
      <c r="X24" s="1827"/>
      <c r="Y24" s="1827"/>
      <c r="Z24" s="1827"/>
      <c r="AA24" s="1828"/>
    </row>
    <row r="25" spans="2:30" s="97" customFormat="1" ht="48" customHeight="1" thickBot="1" x14ac:dyDescent="0.3">
      <c r="B25" s="118"/>
      <c r="C25" s="118" t="s">
        <v>1089</v>
      </c>
      <c r="D25" s="118" t="s">
        <v>1090</v>
      </c>
      <c r="E25" s="118" t="s">
        <v>1091</v>
      </c>
      <c r="J25" s="119"/>
      <c r="N25" s="120"/>
      <c r="O25" s="121">
        <v>146</v>
      </c>
      <c r="P25" s="121">
        <v>196</v>
      </c>
      <c r="Q25" s="121">
        <v>242</v>
      </c>
      <c r="R25" s="121">
        <v>246</v>
      </c>
      <c r="S25" s="121">
        <v>296</v>
      </c>
      <c r="T25" s="121">
        <v>346</v>
      </c>
      <c r="U25" s="121">
        <v>377</v>
      </c>
      <c r="V25" s="121">
        <v>396</v>
      </c>
      <c r="W25" s="121">
        <v>446</v>
      </c>
      <c r="X25" s="121">
        <v>496</v>
      </c>
      <c r="Y25" s="121">
        <v>596</v>
      </c>
      <c r="Z25" s="121">
        <v>796</v>
      </c>
      <c r="AA25" s="121">
        <v>896</v>
      </c>
    </row>
    <row r="26" spans="2:30" s="97" customFormat="1" ht="19.5" thickBot="1" x14ac:dyDescent="0.35">
      <c r="B26" s="1798" t="s">
        <v>1072</v>
      </c>
      <c r="C26" s="1799"/>
      <c r="D26" s="1799"/>
      <c r="E26" s="1800"/>
      <c r="G26" s="119"/>
      <c r="H26" s="119"/>
      <c r="I26" s="122"/>
      <c r="N26" s="103">
        <v>110</v>
      </c>
      <c r="O26" s="104" t="s">
        <v>1125</v>
      </c>
      <c r="P26" s="104" t="s">
        <v>1125</v>
      </c>
      <c r="Q26" s="104" t="s">
        <v>1125</v>
      </c>
      <c r="R26" s="104" t="s">
        <v>1125</v>
      </c>
      <c r="S26" s="104" t="s">
        <v>1125</v>
      </c>
      <c r="T26" s="104" t="s">
        <v>1125</v>
      </c>
      <c r="U26" s="104" t="s">
        <v>1125</v>
      </c>
      <c r="V26" s="104" t="s">
        <v>1125</v>
      </c>
      <c r="W26" s="104" t="s">
        <v>1125</v>
      </c>
      <c r="X26" s="104" t="s">
        <v>1125</v>
      </c>
      <c r="Y26" s="105" t="s">
        <v>1126</v>
      </c>
      <c r="Z26" s="104" t="s">
        <v>1125</v>
      </c>
      <c r="AA26" s="104" t="s">
        <v>1125</v>
      </c>
      <c r="AC26" s="106" t="s">
        <v>1140</v>
      </c>
      <c r="AD26" s="1"/>
    </row>
    <row r="27" spans="2:30" s="97" customFormat="1" ht="19.5" thickBot="1" x14ac:dyDescent="0.35">
      <c r="B27" s="114" t="s">
        <v>1073</v>
      </c>
      <c r="C27" s="1792" t="e">
        <f>132*$A$1*#REF!*1.12</f>
        <v>#REF!</v>
      </c>
      <c r="D27" s="1793" t="e">
        <f>153*$A$1*#REF!*1.12</f>
        <v>#REF!</v>
      </c>
      <c r="E27" s="123" t="e">
        <f>139*$A$1*#REF!*1.12</f>
        <v>#REF!</v>
      </c>
      <c r="F27" s="119"/>
      <c r="N27" s="103">
        <v>116</v>
      </c>
      <c r="O27" s="104" t="s">
        <v>1125</v>
      </c>
      <c r="P27" s="104" t="s">
        <v>1125</v>
      </c>
      <c r="Q27" s="104" t="s">
        <v>1125</v>
      </c>
      <c r="R27" s="104" t="s">
        <v>1125</v>
      </c>
      <c r="S27" s="104" t="s">
        <v>1125</v>
      </c>
      <c r="T27" s="104" t="s">
        <v>1125</v>
      </c>
      <c r="U27" s="104" t="s">
        <v>1125</v>
      </c>
      <c r="V27" s="104" t="s">
        <v>1125</v>
      </c>
      <c r="W27" s="105" t="s">
        <v>1126</v>
      </c>
      <c r="X27" s="104" t="s">
        <v>1125</v>
      </c>
      <c r="Y27" s="105" t="s">
        <v>1126</v>
      </c>
      <c r="Z27" s="104" t="s">
        <v>1125</v>
      </c>
      <c r="AA27" s="104" t="s">
        <v>1125</v>
      </c>
      <c r="AC27" s="106" t="s">
        <v>1141</v>
      </c>
      <c r="AD27" s="1"/>
    </row>
    <row r="28" spans="2:30" s="97" customFormat="1" ht="19.5" thickBot="1" x14ac:dyDescent="0.35">
      <c r="B28" s="115" t="s">
        <v>1074</v>
      </c>
      <c r="C28" s="1792" t="e">
        <f>132*$A$1*#REF!*1.12</f>
        <v>#REF!</v>
      </c>
      <c r="D28" s="1793" t="e">
        <f>153*$A$1*#REF!*1.12</f>
        <v>#REF!</v>
      </c>
      <c r="E28" s="123" t="e">
        <f>139*$A$1*#REF!*1.12</f>
        <v>#REF!</v>
      </c>
      <c r="N28" s="103">
        <v>141</v>
      </c>
      <c r="O28" s="104" t="s">
        <v>1125</v>
      </c>
      <c r="P28" s="104" t="s">
        <v>1125</v>
      </c>
      <c r="Q28" s="104" t="s">
        <v>1125</v>
      </c>
      <c r="R28" s="104" t="s">
        <v>1125</v>
      </c>
      <c r="S28" s="105" t="s">
        <v>1126</v>
      </c>
      <c r="T28" s="104" t="s">
        <v>1125</v>
      </c>
      <c r="U28" s="104" t="s">
        <v>1125</v>
      </c>
      <c r="V28" s="105" t="s">
        <v>1126</v>
      </c>
      <c r="W28" s="105" t="s">
        <v>1126</v>
      </c>
      <c r="X28" s="105" t="s">
        <v>1126</v>
      </c>
      <c r="Y28" s="105" t="s">
        <v>1126</v>
      </c>
      <c r="Z28" s="105" t="s">
        <v>1126</v>
      </c>
      <c r="AA28" s="105" t="s">
        <v>1126</v>
      </c>
      <c r="AC28" s="106" t="s">
        <v>1142</v>
      </c>
      <c r="AD28" s="1"/>
    </row>
    <row r="29" spans="2:30" s="97" customFormat="1" ht="19.5" thickBot="1" x14ac:dyDescent="0.35">
      <c r="B29" s="115" t="s">
        <v>1075</v>
      </c>
      <c r="C29" s="1792" t="e">
        <f>132*$A$1*#REF!*1.12</f>
        <v>#REF!</v>
      </c>
      <c r="D29" s="1793" t="e">
        <f>153*$A$1*#REF!*1.12</f>
        <v>#REF!</v>
      </c>
      <c r="E29" s="123" t="e">
        <f>139*$A$1*#REF!*1.12</f>
        <v>#REF!</v>
      </c>
      <c r="N29" s="103">
        <v>176</v>
      </c>
      <c r="O29" s="104" t="s">
        <v>1125</v>
      </c>
      <c r="P29" s="104" t="s">
        <v>1125</v>
      </c>
      <c r="Q29" s="104" t="s">
        <v>1125</v>
      </c>
      <c r="R29" s="104" t="s">
        <v>1125</v>
      </c>
      <c r="S29" s="105" t="s">
        <v>1126</v>
      </c>
      <c r="T29" s="104" t="s">
        <v>1125</v>
      </c>
      <c r="U29" s="104" t="s">
        <v>1125</v>
      </c>
      <c r="V29" s="105" t="s">
        <v>1126</v>
      </c>
      <c r="W29" s="105" t="s">
        <v>1126</v>
      </c>
      <c r="X29" s="104" t="s">
        <v>1125</v>
      </c>
      <c r="Y29" s="105" t="s">
        <v>1126</v>
      </c>
      <c r="Z29" s="104" t="s">
        <v>1125</v>
      </c>
      <c r="AA29" s="105" t="s">
        <v>1126</v>
      </c>
      <c r="AC29" s="106" t="s">
        <v>1143</v>
      </c>
      <c r="AD29" s="1"/>
    </row>
    <row r="30" spans="2:30" s="97" customFormat="1" ht="19.5" thickBot="1" x14ac:dyDescent="0.35">
      <c r="B30" s="124" t="s">
        <v>1092</v>
      </c>
      <c r="C30" s="1792" t="e">
        <f>155*$A$1*#REF!*1.12</f>
        <v>#REF!</v>
      </c>
      <c r="D30" s="1793" t="e">
        <f>153*$A$1*#REF!*1.12</f>
        <v>#REF!</v>
      </c>
      <c r="E30" s="123" t="e">
        <f>170*$A$1*#REF!*1.12</f>
        <v>#REF!</v>
      </c>
      <c r="H30" s="125" t="s">
        <v>1093</v>
      </c>
      <c r="N30" s="103">
        <v>236</v>
      </c>
      <c r="O30" s="104" t="s">
        <v>1125</v>
      </c>
      <c r="P30" s="104" t="s">
        <v>1125</v>
      </c>
      <c r="Q30" s="104" t="s">
        <v>1125</v>
      </c>
      <c r="R30" s="104" t="s">
        <v>1125</v>
      </c>
      <c r="S30" s="104" t="s">
        <v>1125</v>
      </c>
      <c r="T30" s="104" t="s">
        <v>1125</v>
      </c>
      <c r="U30" s="104" t="s">
        <v>1125</v>
      </c>
      <c r="V30" s="104" t="s">
        <v>1125</v>
      </c>
      <c r="W30" s="104" t="s">
        <v>1125</v>
      </c>
      <c r="X30" s="104" t="s">
        <v>1125</v>
      </c>
      <c r="Y30" s="104" t="s">
        <v>1125</v>
      </c>
      <c r="Z30" s="104" t="s">
        <v>1125</v>
      </c>
      <c r="AA30" s="104" t="s">
        <v>1125</v>
      </c>
      <c r="AC30" s="106" t="s">
        <v>1153</v>
      </c>
      <c r="AD30" s="1"/>
    </row>
    <row r="31" spans="2:30" s="97" customFormat="1" ht="19.5" thickBot="1" x14ac:dyDescent="0.35">
      <c r="B31" s="1781" t="s">
        <v>1094</v>
      </c>
      <c r="C31" s="1782"/>
      <c r="D31" s="1782"/>
      <c r="E31" s="1783"/>
      <c r="N31" s="103">
        <v>284</v>
      </c>
      <c r="O31" s="104" t="s">
        <v>1125</v>
      </c>
      <c r="P31" s="104" t="s">
        <v>1125</v>
      </c>
      <c r="Q31" s="104" t="s">
        <v>1125</v>
      </c>
      <c r="R31" s="104" t="s">
        <v>1125</v>
      </c>
      <c r="S31" s="104" t="s">
        <v>1125</v>
      </c>
      <c r="T31" s="104" t="s">
        <v>1125</v>
      </c>
      <c r="U31" s="104" t="s">
        <v>1125</v>
      </c>
      <c r="V31" s="105" t="s">
        <v>1129</v>
      </c>
      <c r="W31" s="105" t="s">
        <v>1129</v>
      </c>
      <c r="X31" s="105" t="s">
        <v>1129</v>
      </c>
      <c r="Y31" s="105" t="s">
        <v>1129</v>
      </c>
      <c r="Z31" s="105" t="s">
        <v>1129</v>
      </c>
      <c r="AA31" s="105" t="s">
        <v>1129</v>
      </c>
      <c r="AC31" s="106" t="s">
        <v>1154</v>
      </c>
      <c r="AD31" s="1"/>
    </row>
    <row r="32" spans="2:30" s="97" customFormat="1" ht="19.5" thickBot="1" x14ac:dyDescent="0.35">
      <c r="B32" s="111" t="s">
        <v>1077</v>
      </c>
      <c r="C32" s="1794" t="e">
        <f>104*$A$1*#REF!*1.12</f>
        <v>#REF!</v>
      </c>
      <c r="D32" s="1795" t="e">
        <f>153*$A$1*#REF!*1.12</f>
        <v>#REF!</v>
      </c>
      <c r="E32" s="126" t="e">
        <f>112*$A$1*#REF!*1.12</f>
        <v>#REF!</v>
      </c>
      <c r="F32" s="97" t="e">
        <f>153*$A$1*#REF!*1.12</f>
        <v>#REF!</v>
      </c>
      <c r="H32" s="106"/>
      <c r="N32" s="103">
        <v>296</v>
      </c>
      <c r="O32" s="104" t="s">
        <v>1125</v>
      </c>
      <c r="P32" s="104" t="s">
        <v>1125</v>
      </c>
      <c r="Q32" s="104" t="s">
        <v>1125</v>
      </c>
      <c r="R32" s="104" t="s">
        <v>1125</v>
      </c>
      <c r="S32" s="104" t="s">
        <v>1125</v>
      </c>
      <c r="T32" s="104" t="s">
        <v>1125</v>
      </c>
      <c r="U32" s="104" t="s">
        <v>1125</v>
      </c>
      <c r="V32" s="104" t="s">
        <v>1125</v>
      </c>
      <c r="W32" s="104" t="s">
        <v>1125</v>
      </c>
      <c r="X32" s="104" t="s">
        <v>1125</v>
      </c>
      <c r="Y32" s="105" t="s">
        <v>1129</v>
      </c>
      <c r="Z32" s="104" t="s">
        <v>1125</v>
      </c>
      <c r="AA32" s="104" t="s">
        <v>1125</v>
      </c>
      <c r="AC32" s="106" t="s">
        <v>1155</v>
      </c>
      <c r="AD32" s="1"/>
    </row>
    <row r="33" spans="2:30" s="97" customFormat="1" ht="19.5" thickBot="1" x14ac:dyDescent="0.35">
      <c r="B33" s="112" t="s">
        <v>1078</v>
      </c>
      <c r="C33" s="1794" t="e">
        <f>104*$A$1*#REF!*1.12</f>
        <v>#REF!</v>
      </c>
      <c r="D33" s="1795" t="e">
        <f>153*$A$1*#REF!*1.12</f>
        <v>#REF!</v>
      </c>
      <c r="E33" s="126" t="e">
        <f>112*$A$1*#REF!*1.12</f>
        <v>#REF!</v>
      </c>
      <c r="H33" s="106"/>
      <c r="N33" s="103">
        <v>356</v>
      </c>
      <c r="O33" s="104" t="s">
        <v>1125</v>
      </c>
      <c r="P33" s="104" t="s">
        <v>1125</v>
      </c>
      <c r="Q33" s="104" t="s">
        <v>1125</v>
      </c>
      <c r="R33" s="104" t="s">
        <v>1125</v>
      </c>
      <c r="S33" s="105" t="s">
        <v>1129</v>
      </c>
      <c r="T33" s="104" t="s">
        <v>1125</v>
      </c>
      <c r="U33" s="104" t="s">
        <v>1125</v>
      </c>
      <c r="V33" s="105" t="s">
        <v>1130</v>
      </c>
      <c r="W33" s="105" t="s">
        <v>1130</v>
      </c>
      <c r="X33" s="105" t="s">
        <v>1130</v>
      </c>
      <c r="Y33" s="105" t="s">
        <v>1130</v>
      </c>
      <c r="Z33" s="105" t="s">
        <v>1130</v>
      </c>
      <c r="AA33" s="105" t="s">
        <v>1130</v>
      </c>
      <c r="AC33" s="106" t="s">
        <v>1156</v>
      </c>
      <c r="AD33" s="1"/>
    </row>
    <row r="34" spans="2:30" s="97" customFormat="1" ht="19.5" thickBot="1" x14ac:dyDescent="0.35">
      <c r="B34" s="112" t="s">
        <v>1079</v>
      </c>
      <c r="C34" s="1794" t="e">
        <f>104*$A$1*#REF!*1.12</f>
        <v>#REF!</v>
      </c>
      <c r="D34" s="1795" t="e">
        <f>153*$A$1*#REF!*1.12</f>
        <v>#REF!</v>
      </c>
      <c r="E34" s="126" t="e">
        <f>112*$A$1*#REF!*1.12</f>
        <v>#REF!</v>
      </c>
      <c r="H34" s="106"/>
      <c r="N34" s="103">
        <v>570</v>
      </c>
      <c r="O34" s="104" t="s">
        <v>1125</v>
      </c>
      <c r="P34" s="104" t="s">
        <v>1125</v>
      </c>
      <c r="Q34" s="104" t="s">
        <v>1125</v>
      </c>
      <c r="R34" s="104" t="s">
        <v>1125</v>
      </c>
      <c r="S34" s="105" t="s">
        <v>1152</v>
      </c>
      <c r="T34" s="104" t="s">
        <v>1125</v>
      </c>
      <c r="U34" s="104" t="s">
        <v>1125</v>
      </c>
      <c r="V34" s="105" t="s">
        <v>1130</v>
      </c>
      <c r="W34" s="105" t="s">
        <v>1129</v>
      </c>
      <c r="X34" s="105" t="s">
        <v>1130</v>
      </c>
      <c r="Y34" s="105" t="s">
        <v>1129</v>
      </c>
      <c r="Z34" s="104" t="s">
        <v>1125</v>
      </c>
      <c r="AA34" s="104" t="s">
        <v>1125</v>
      </c>
      <c r="AB34" s="106"/>
      <c r="AC34" s="106" t="s">
        <v>1157</v>
      </c>
      <c r="AD34" s="1"/>
    </row>
    <row r="35" spans="2:30" s="97" customFormat="1" ht="19.5" thickBot="1" x14ac:dyDescent="0.35">
      <c r="B35" s="112" t="s">
        <v>1080</v>
      </c>
      <c r="C35" s="1794" t="e">
        <f>101*$A$1*#REF!*1.12</f>
        <v>#REF!</v>
      </c>
      <c r="D35" s="1795" t="e">
        <f>153*$A$1*#REF!*1.12</f>
        <v>#REF!</v>
      </c>
      <c r="E35" s="126" t="e">
        <f>110*$A$1*#REF!*1.12</f>
        <v>#REF!</v>
      </c>
      <c r="H35" s="106"/>
      <c r="N35" s="103">
        <v>716</v>
      </c>
      <c r="O35" s="105" t="s">
        <v>1127</v>
      </c>
      <c r="P35" s="105" t="s">
        <v>1127</v>
      </c>
      <c r="Q35" s="104" t="s">
        <v>1125</v>
      </c>
      <c r="R35" s="104" t="s">
        <v>1125</v>
      </c>
      <c r="S35" s="105" t="s">
        <v>1130</v>
      </c>
      <c r="T35" s="105" t="s">
        <v>1130</v>
      </c>
      <c r="U35" s="105" t="s">
        <v>1129</v>
      </c>
      <c r="V35" s="105" t="s">
        <v>1130</v>
      </c>
      <c r="W35" s="105" t="s">
        <v>1130</v>
      </c>
      <c r="X35" s="105" t="s">
        <v>1130</v>
      </c>
      <c r="Y35" s="105" t="s">
        <v>1129</v>
      </c>
      <c r="Z35" s="104" t="s">
        <v>1125</v>
      </c>
      <c r="AA35" s="104" t="s">
        <v>1125</v>
      </c>
      <c r="AC35" s="106" t="s">
        <v>1158</v>
      </c>
      <c r="AD35" s="1"/>
    </row>
    <row r="36" spans="2:30" s="97" customFormat="1" ht="19.5" thickBot="1" x14ac:dyDescent="0.35">
      <c r="B36" s="112" t="s">
        <v>1081</v>
      </c>
      <c r="C36" s="1794" t="e">
        <f>145*$A$1*#REF!*1.12</f>
        <v>#REF!</v>
      </c>
      <c r="D36" s="1795" t="e">
        <f>153*$A$1*#REF!*1.12</f>
        <v>#REF!</v>
      </c>
      <c r="E36" s="126" t="e">
        <f>156*$A$1*#REF!*1.12</f>
        <v>#REF!</v>
      </c>
      <c r="H36" s="106"/>
      <c r="N36" s="103">
        <v>910</v>
      </c>
      <c r="O36" s="105" t="s">
        <v>1127</v>
      </c>
      <c r="P36" s="105" t="s">
        <v>1127</v>
      </c>
      <c r="Q36" s="104" t="s">
        <v>1125</v>
      </c>
      <c r="R36" s="104" t="s">
        <v>1125</v>
      </c>
      <c r="S36" s="105" t="s">
        <v>1130</v>
      </c>
      <c r="T36" s="105" t="s">
        <v>1130</v>
      </c>
      <c r="U36" s="104" t="s">
        <v>1125</v>
      </c>
      <c r="V36" s="105" t="s">
        <v>1130</v>
      </c>
      <c r="W36" s="105" t="s">
        <v>1130</v>
      </c>
      <c r="X36" s="105" t="s">
        <v>1130</v>
      </c>
      <c r="Y36" s="104" t="s">
        <v>1125</v>
      </c>
      <c r="Z36" s="104" t="s">
        <v>1125</v>
      </c>
      <c r="AA36" s="104" t="s">
        <v>1125</v>
      </c>
      <c r="AC36" s="106" t="s">
        <v>1159</v>
      </c>
      <c r="AD36" s="1"/>
    </row>
    <row r="37" spans="2:30" s="97" customFormat="1" ht="19.5" thickBot="1" x14ac:dyDescent="0.35">
      <c r="B37" s="113" t="s">
        <v>1083</v>
      </c>
      <c r="C37" s="1794" t="e">
        <f>135*$A$1*#REF!*1.12</f>
        <v>#REF!</v>
      </c>
      <c r="D37" s="1795" t="e">
        <f>153*$A$1*#REF!*1.12</f>
        <v>#REF!</v>
      </c>
      <c r="E37" s="126" t="e">
        <f>145*$A$1*#REF!*1.12</f>
        <v>#REF!</v>
      </c>
      <c r="H37" s="106"/>
      <c r="N37" s="103">
        <v>916</v>
      </c>
      <c r="O37" s="105" t="s">
        <v>1127</v>
      </c>
      <c r="P37" s="105" t="s">
        <v>1127</v>
      </c>
      <c r="Q37" s="104" t="s">
        <v>1125</v>
      </c>
      <c r="R37" s="104" t="s">
        <v>1125</v>
      </c>
      <c r="S37" s="105" t="s">
        <v>1130</v>
      </c>
      <c r="T37" s="104" t="s">
        <v>1125</v>
      </c>
      <c r="U37" s="105" t="s">
        <v>1129</v>
      </c>
      <c r="V37" s="105" t="s">
        <v>1130</v>
      </c>
      <c r="W37" s="105" t="s">
        <v>1129</v>
      </c>
      <c r="X37" s="105" t="s">
        <v>1131</v>
      </c>
      <c r="Y37" s="105" t="s">
        <v>1129</v>
      </c>
      <c r="Z37" s="104" t="s">
        <v>1125</v>
      </c>
      <c r="AA37" s="104" t="s">
        <v>1125</v>
      </c>
      <c r="AC37" s="106" t="s">
        <v>1160</v>
      </c>
      <c r="AD37" s="1"/>
    </row>
    <row r="38" spans="2:30" s="97" customFormat="1" ht="15.75" thickBot="1" x14ac:dyDescent="0.3">
      <c r="B38" s="1804" t="s">
        <v>1095</v>
      </c>
      <c r="C38" s="1805"/>
      <c r="D38" s="1805"/>
      <c r="E38" s="1806"/>
      <c r="H38" s="106"/>
      <c r="N38" s="103">
        <v>956</v>
      </c>
      <c r="O38" s="105" t="s">
        <v>1127</v>
      </c>
      <c r="P38" s="105" t="s">
        <v>1127</v>
      </c>
      <c r="Q38" s="104" t="s">
        <v>1125</v>
      </c>
      <c r="R38" s="104" t="s">
        <v>1125</v>
      </c>
      <c r="S38" s="105" t="s">
        <v>1129</v>
      </c>
      <c r="T38" s="104" t="s">
        <v>1125</v>
      </c>
      <c r="U38" s="105" t="s">
        <v>1129</v>
      </c>
      <c r="V38" s="105" t="s">
        <v>1129</v>
      </c>
      <c r="W38" s="105" t="s">
        <v>1130</v>
      </c>
      <c r="X38" s="104" t="s">
        <v>1125</v>
      </c>
      <c r="Y38" s="105" t="s">
        <v>1129</v>
      </c>
      <c r="Z38" s="104" t="s">
        <v>1125</v>
      </c>
      <c r="AA38" s="104" t="s">
        <v>1125</v>
      </c>
      <c r="AC38" s="106" t="s">
        <v>1161</v>
      </c>
      <c r="AD38" s="1"/>
    </row>
    <row r="39" spans="2:30" s="97" customFormat="1" ht="27.75" customHeight="1" thickBot="1" x14ac:dyDescent="0.45">
      <c r="B39" s="1796"/>
      <c r="C39" s="1786"/>
      <c r="D39" s="1786"/>
      <c r="E39" s="1797"/>
      <c r="N39" s="103">
        <v>1316</v>
      </c>
      <c r="O39" s="104" t="s">
        <v>1125</v>
      </c>
      <c r="P39" s="104" t="s">
        <v>1125</v>
      </c>
      <c r="Q39" s="104" t="s">
        <v>1125</v>
      </c>
      <c r="R39" s="104" t="s">
        <v>1125</v>
      </c>
      <c r="S39" s="105"/>
      <c r="T39" s="104" t="s">
        <v>1125</v>
      </c>
      <c r="U39" s="104" t="s">
        <v>1125</v>
      </c>
      <c r="V39" s="104" t="s">
        <v>1125</v>
      </c>
      <c r="W39" s="105" t="s">
        <v>1129</v>
      </c>
      <c r="X39" s="104" t="s">
        <v>1125</v>
      </c>
      <c r="Y39" s="105" t="s">
        <v>1129</v>
      </c>
      <c r="Z39" s="104" t="s">
        <v>1125</v>
      </c>
      <c r="AA39" s="104" t="s">
        <v>1125</v>
      </c>
    </row>
    <row r="40" spans="2:30" s="97" customFormat="1" ht="27.75" customHeight="1" thickBot="1" x14ac:dyDescent="0.45">
      <c r="B40" s="1796"/>
      <c r="C40" s="1786"/>
      <c r="D40" s="1786"/>
      <c r="E40" s="1797"/>
      <c r="O40" s="116" t="s">
        <v>1132</v>
      </c>
      <c r="P40" s="106" t="s">
        <v>1133</v>
      </c>
      <c r="R40" s="116" t="s">
        <v>1134</v>
      </c>
      <c r="S40" s="106" t="s">
        <v>1135</v>
      </c>
      <c r="U40" s="116" t="s">
        <v>1136</v>
      </c>
      <c r="V40" s="106" t="s">
        <v>1137</v>
      </c>
      <c r="W40" s="106"/>
      <c r="X40" s="116" t="s">
        <v>1138</v>
      </c>
      <c r="Y40" s="106" t="s">
        <v>1139</v>
      </c>
      <c r="Z40" s="106"/>
    </row>
    <row r="41" spans="2:30" s="97" customFormat="1" ht="27.75" customHeight="1" thickBot="1" x14ac:dyDescent="0.45">
      <c r="B41" s="1796"/>
      <c r="C41" s="1786"/>
      <c r="D41" s="1786"/>
      <c r="E41" s="1797"/>
      <c r="O41" s="116"/>
      <c r="P41" s="106"/>
      <c r="R41" s="116"/>
      <c r="S41" s="106"/>
      <c r="U41" s="116"/>
      <c r="V41" s="106"/>
      <c r="W41" s="106"/>
      <c r="X41" s="116"/>
      <c r="Y41" s="106"/>
      <c r="Z41" s="106"/>
    </row>
    <row r="42" spans="2:30" s="97" customFormat="1" ht="27.75" customHeight="1" thickBot="1" x14ac:dyDescent="0.45">
      <c r="B42" s="1796" t="s">
        <v>1096</v>
      </c>
      <c r="C42" s="1786"/>
      <c r="D42" s="1786"/>
      <c r="E42" s="1797"/>
      <c r="N42" s="1829" t="s">
        <v>1162</v>
      </c>
      <c r="O42" s="1829"/>
      <c r="P42" s="1829"/>
      <c r="Q42" s="1829"/>
      <c r="R42" s="1829"/>
      <c r="S42" s="1829"/>
      <c r="T42" s="1829"/>
      <c r="U42" s="1829"/>
      <c r="V42" s="1829"/>
      <c r="W42" s="1829"/>
      <c r="X42" s="1829"/>
      <c r="Y42" s="1829"/>
      <c r="Z42" s="1829"/>
      <c r="AA42" s="1"/>
    </row>
    <row r="43" spans="2:30" s="97" customFormat="1" ht="48" customHeight="1" thickBot="1" x14ac:dyDescent="0.3">
      <c r="B43" s="118"/>
      <c r="C43" s="118" t="s">
        <v>1089</v>
      </c>
      <c r="D43" s="118" t="s">
        <v>1090</v>
      </c>
      <c r="E43" s="118" t="s">
        <v>1091</v>
      </c>
      <c r="N43" s="127"/>
      <c r="O43" s="128">
        <v>146</v>
      </c>
      <c r="P43" s="128">
        <v>196</v>
      </c>
      <c r="Q43" s="128">
        <v>246</v>
      </c>
      <c r="R43" s="128">
        <v>296</v>
      </c>
      <c r="S43" s="128">
        <v>346</v>
      </c>
      <c r="T43" s="128">
        <v>377</v>
      </c>
      <c r="U43" s="128">
        <v>396</v>
      </c>
      <c r="V43" s="128">
        <v>446</v>
      </c>
      <c r="W43" s="128">
        <v>496</v>
      </c>
      <c r="X43" s="128">
        <v>596</v>
      </c>
      <c r="Y43" s="128">
        <v>796</v>
      </c>
      <c r="Z43" s="128">
        <v>896</v>
      </c>
      <c r="AA43" s="1"/>
    </row>
    <row r="44" spans="2:30" s="97" customFormat="1" ht="19.5" thickBot="1" x14ac:dyDescent="0.35">
      <c r="B44" s="1798" t="s">
        <v>1072</v>
      </c>
      <c r="C44" s="1799"/>
      <c r="D44" s="1799"/>
      <c r="E44" s="1800"/>
      <c r="L44" s="106"/>
      <c r="N44" s="128">
        <v>110</v>
      </c>
      <c r="O44" s="129" t="s">
        <v>1163</v>
      </c>
      <c r="P44" s="129" t="s">
        <v>1163</v>
      </c>
      <c r="Q44" s="129" t="s">
        <v>1163</v>
      </c>
      <c r="R44" s="129" t="s">
        <v>1163</v>
      </c>
      <c r="S44" s="129" t="s">
        <v>1163</v>
      </c>
      <c r="T44" s="129" t="s">
        <v>1163</v>
      </c>
      <c r="U44" s="129" t="s">
        <v>1163</v>
      </c>
      <c r="V44" s="129" t="s">
        <v>1163</v>
      </c>
      <c r="W44" s="129" t="s">
        <v>1163</v>
      </c>
      <c r="X44" s="130" t="s">
        <v>1164</v>
      </c>
      <c r="Y44" s="129" t="s">
        <v>1163</v>
      </c>
      <c r="Z44" s="129" t="s">
        <v>1163</v>
      </c>
      <c r="AA44" s="1"/>
      <c r="AC44" s="1" t="s">
        <v>1172</v>
      </c>
    </row>
    <row r="45" spans="2:30" s="97" customFormat="1" ht="15" x14ac:dyDescent="0.25">
      <c r="B45" s="114" t="s">
        <v>1073</v>
      </c>
      <c r="C45" s="108" t="e">
        <f>140*$A$1*#REF!*1.12</f>
        <v>#REF!</v>
      </c>
      <c r="D45" s="108" t="e">
        <f>148*$A$1*#REF!*1.12</f>
        <v>#REF!</v>
      </c>
      <c r="E45" s="108" t="e">
        <f>156*$A$1*#REF!*1.12</f>
        <v>#REF!</v>
      </c>
      <c r="N45" s="128">
        <v>116</v>
      </c>
      <c r="O45" s="129" t="s">
        <v>1127</v>
      </c>
      <c r="P45" s="129" t="s">
        <v>1163</v>
      </c>
      <c r="Q45" s="129" t="s">
        <v>1163</v>
      </c>
      <c r="R45" s="129" t="s">
        <v>1163</v>
      </c>
      <c r="S45" s="129" t="s">
        <v>1163</v>
      </c>
      <c r="T45" s="129" t="s">
        <v>1163</v>
      </c>
      <c r="U45" s="129" t="s">
        <v>1163</v>
      </c>
      <c r="V45" s="129" t="s">
        <v>1126</v>
      </c>
      <c r="W45" s="129" t="s">
        <v>1163</v>
      </c>
      <c r="X45" s="129" t="s">
        <v>1126</v>
      </c>
      <c r="Y45" s="129" t="s">
        <v>1163</v>
      </c>
      <c r="Z45" s="129" t="s">
        <v>1163</v>
      </c>
      <c r="AA45" s="1"/>
      <c r="AC45" s="131" t="s">
        <v>1173</v>
      </c>
    </row>
    <row r="46" spans="2:30" s="97" customFormat="1" ht="15" x14ac:dyDescent="0.25">
      <c r="B46" s="115" t="s">
        <v>1074</v>
      </c>
      <c r="C46" s="108" t="e">
        <f>140*$A$1*#REF!*1.12</f>
        <v>#REF!</v>
      </c>
      <c r="D46" s="108" t="e">
        <f>148*$A$1*#REF!*1.12</f>
        <v>#REF!</v>
      </c>
      <c r="E46" s="108" t="e">
        <f>156*$A$1*#REF!*1.12</f>
        <v>#REF!</v>
      </c>
      <c r="N46" s="128">
        <v>141</v>
      </c>
      <c r="O46" s="129" t="s">
        <v>1163</v>
      </c>
      <c r="P46" s="129" t="s">
        <v>1163</v>
      </c>
      <c r="Q46" s="129" t="s">
        <v>1163</v>
      </c>
      <c r="R46" s="129" t="s">
        <v>1126</v>
      </c>
      <c r="S46" s="129" t="s">
        <v>1163</v>
      </c>
      <c r="T46" s="129" t="s">
        <v>1163</v>
      </c>
      <c r="U46" s="129" t="s">
        <v>1126</v>
      </c>
      <c r="V46" s="129" t="s">
        <v>1126</v>
      </c>
      <c r="W46" s="129" t="s">
        <v>1126</v>
      </c>
      <c r="X46" s="129" t="s">
        <v>1126</v>
      </c>
      <c r="Y46" s="129" t="s">
        <v>1126</v>
      </c>
      <c r="Z46" s="129" t="s">
        <v>1126</v>
      </c>
      <c r="AA46" s="1"/>
      <c r="AC46" s="1" t="s">
        <v>1174</v>
      </c>
    </row>
    <row r="47" spans="2:30" s="97" customFormat="1" ht="15.75" thickBot="1" x14ac:dyDescent="0.3">
      <c r="B47" s="132" t="s">
        <v>1075</v>
      </c>
      <c r="C47" s="108" t="e">
        <f>140*$A$1*#REF!*1.12</f>
        <v>#REF!</v>
      </c>
      <c r="D47" s="108" t="e">
        <f>148*$A$1*#REF!*1.12</f>
        <v>#REF!</v>
      </c>
      <c r="E47" s="108" t="e">
        <f>156*$A$1*#REF!*1.12</f>
        <v>#REF!</v>
      </c>
      <c r="N47" s="128">
        <v>176</v>
      </c>
      <c r="O47" s="129" t="s">
        <v>1163</v>
      </c>
      <c r="P47" s="129" t="s">
        <v>1163</v>
      </c>
      <c r="Q47" s="129" t="s">
        <v>1163</v>
      </c>
      <c r="R47" s="129" t="s">
        <v>1126</v>
      </c>
      <c r="S47" s="129" t="s">
        <v>1163</v>
      </c>
      <c r="T47" s="129" t="s">
        <v>1163</v>
      </c>
      <c r="U47" s="129" t="s">
        <v>1126</v>
      </c>
      <c r="V47" s="129" t="s">
        <v>1126</v>
      </c>
      <c r="W47" s="129" t="s">
        <v>1163</v>
      </c>
      <c r="X47" s="129" t="s">
        <v>1126</v>
      </c>
      <c r="Y47" s="129" t="s">
        <v>1163</v>
      </c>
      <c r="Z47" s="129" t="s">
        <v>1126</v>
      </c>
      <c r="AA47" s="1"/>
      <c r="AC47" s="1" t="s">
        <v>1175</v>
      </c>
    </row>
    <row r="48" spans="2:30" s="97" customFormat="1" ht="15" x14ac:dyDescent="0.25">
      <c r="B48" s="133"/>
      <c r="C48" s="1801" t="s">
        <v>1076</v>
      </c>
      <c r="D48" s="1802"/>
      <c r="E48" s="1803"/>
      <c r="N48" s="128">
        <v>236</v>
      </c>
      <c r="O48" s="129" t="s">
        <v>1163</v>
      </c>
      <c r="P48" s="129" t="s">
        <v>1163</v>
      </c>
      <c r="Q48" s="129" t="s">
        <v>1163</v>
      </c>
      <c r="R48" s="129" t="s">
        <v>1163</v>
      </c>
      <c r="S48" s="129" t="s">
        <v>1163</v>
      </c>
      <c r="T48" s="129" t="s">
        <v>1163</v>
      </c>
      <c r="U48" s="129" t="s">
        <v>1163</v>
      </c>
      <c r="V48" s="129" t="s">
        <v>1163</v>
      </c>
      <c r="W48" s="129" t="s">
        <v>1163</v>
      </c>
      <c r="X48" s="129" t="s">
        <v>1126</v>
      </c>
      <c r="Y48" s="129" t="s">
        <v>1163</v>
      </c>
      <c r="Z48" s="129" t="s">
        <v>1163</v>
      </c>
      <c r="AA48" s="1"/>
      <c r="AC48" s="106" t="s">
        <v>1176</v>
      </c>
    </row>
    <row r="49" spans="2:29" s="97" customFormat="1" ht="18.75" x14ac:dyDescent="0.3">
      <c r="B49" s="134" t="s">
        <v>1077</v>
      </c>
      <c r="C49" s="1779" t="e">
        <f>122*$A$1*#REF!*1.12</f>
        <v>#REF!</v>
      </c>
      <c r="D49" s="1779" t="e">
        <f>153*$A$1*#REF!*1.12</f>
        <v>#REF!</v>
      </c>
      <c r="E49" s="1780" t="e">
        <f>153*$A$1*#REF!*1.12</f>
        <v>#REF!</v>
      </c>
      <c r="N49" s="128">
        <v>284</v>
      </c>
      <c r="O49" s="129" t="s">
        <v>1163</v>
      </c>
      <c r="P49" s="129" t="s">
        <v>1163</v>
      </c>
      <c r="Q49" s="129" t="s">
        <v>1163</v>
      </c>
      <c r="R49" s="129"/>
      <c r="S49" s="129" t="s">
        <v>1163</v>
      </c>
      <c r="T49" s="129" t="s">
        <v>1163</v>
      </c>
      <c r="U49" s="129" t="s">
        <v>1129</v>
      </c>
      <c r="V49" s="129" t="s">
        <v>1129</v>
      </c>
      <c r="W49" s="129" t="s">
        <v>1129</v>
      </c>
      <c r="X49" s="129" t="s">
        <v>1129</v>
      </c>
      <c r="Y49" s="129" t="s">
        <v>1165</v>
      </c>
      <c r="Z49" s="129" t="s">
        <v>1165</v>
      </c>
      <c r="AA49" s="1"/>
      <c r="AC49" s="106" t="s">
        <v>1177</v>
      </c>
    </row>
    <row r="50" spans="2:29" s="97" customFormat="1" ht="18.75" x14ac:dyDescent="0.3">
      <c r="B50" s="134" t="s">
        <v>1078</v>
      </c>
      <c r="C50" s="1779" t="e">
        <f>118*$A$1*#REF!*1.12</f>
        <v>#REF!</v>
      </c>
      <c r="D50" s="1779" t="e">
        <f>153*$A$1*#REF!*1.12</f>
        <v>#REF!</v>
      </c>
      <c r="E50" s="1780" t="e">
        <f>153*$A$1*#REF!*1.12</f>
        <v>#REF!</v>
      </c>
      <c r="N50" s="128">
        <v>296</v>
      </c>
      <c r="O50" s="129" t="s">
        <v>1163</v>
      </c>
      <c r="P50" s="129" t="s">
        <v>1163</v>
      </c>
      <c r="Q50" s="129" t="s">
        <v>1163</v>
      </c>
      <c r="R50" s="129" t="s">
        <v>1163</v>
      </c>
      <c r="S50" s="129" t="s">
        <v>1163</v>
      </c>
      <c r="T50" s="129" t="s">
        <v>1163</v>
      </c>
      <c r="U50" s="129" t="s">
        <v>1163</v>
      </c>
      <c r="V50" s="129" t="s">
        <v>1163</v>
      </c>
      <c r="W50" s="129" t="s">
        <v>1163</v>
      </c>
      <c r="X50" s="129" t="s">
        <v>1129</v>
      </c>
      <c r="Y50" s="129" t="s">
        <v>1163</v>
      </c>
      <c r="Z50" s="129" t="s">
        <v>1163</v>
      </c>
      <c r="AA50" s="1"/>
      <c r="AC50" s="106" t="s">
        <v>1178</v>
      </c>
    </row>
    <row r="51" spans="2:29" s="97" customFormat="1" ht="18.75" x14ac:dyDescent="0.3">
      <c r="B51" s="134" t="s">
        <v>1079</v>
      </c>
      <c r="C51" s="1779" t="e">
        <f>119*$A$1*#REF!*1.12</f>
        <v>#REF!</v>
      </c>
      <c r="D51" s="1779" t="e">
        <f>153*$A$1*#REF!*1.12</f>
        <v>#REF!</v>
      </c>
      <c r="E51" s="1780" t="e">
        <f>153*$A$1*#REF!*1.12</f>
        <v>#REF!</v>
      </c>
      <c r="N51" s="128">
        <v>356</v>
      </c>
      <c r="O51" s="129" t="s">
        <v>1163</v>
      </c>
      <c r="P51" s="129" t="s">
        <v>1163</v>
      </c>
      <c r="Q51" s="129" t="s">
        <v>1163</v>
      </c>
      <c r="R51" s="129" t="s">
        <v>1129</v>
      </c>
      <c r="S51" s="129" t="s">
        <v>1163</v>
      </c>
      <c r="T51" s="129" t="s">
        <v>1163</v>
      </c>
      <c r="U51" s="129" t="s">
        <v>1129</v>
      </c>
      <c r="V51" s="129" t="s">
        <v>1131</v>
      </c>
      <c r="W51" s="129" t="s">
        <v>1130</v>
      </c>
      <c r="X51" s="129" t="s">
        <v>1130</v>
      </c>
      <c r="Y51" s="129" t="s">
        <v>1166</v>
      </c>
      <c r="Z51" s="129" t="s">
        <v>1166</v>
      </c>
      <c r="AA51" s="1"/>
      <c r="AC51" s="106" t="s">
        <v>1179</v>
      </c>
    </row>
    <row r="52" spans="2:29" s="97" customFormat="1" ht="18.75" x14ac:dyDescent="0.3">
      <c r="B52" s="134" t="s">
        <v>1080</v>
      </c>
      <c r="C52" s="1779" t="e">
        <f>117*$A$1*#REF!*1.12</f>
        <v>#REF!</v>
      </c>
      <c r="D52" s="1779" t="e">
        <f>153*$A$1*#REF!*1.12</f>
        <v>#REF!</v>
      </c>
      <c r="E52" s="1780" t="e">
        <f>153*$A$1*#REF!*1.12</f>
        <v>#REF!</v>
      </c>
      <c r="N52" s="128">
        <v>570</v>
      </c>
      <c r="O52" s="129" t="s">
        <v>1163</v>
      </c>
      <c r="P52" s="129" t="s">
        <v>1163</v>
      </c>
      <c r="Q52" s="129" t="s">
        <v>1163</v>
      </c>
      <c r="R52" s="129" t="s">
        <v>1131</v>
      </c>
      <c r="S52" s="129" t="s">
        <v>1163</v>
      </c>
      <c r="T52" s="129" t="s">
        <v>1163</v>
      </c>
      <c r="U52" s="129" t="s">
        <v>1130</v>
      </c>
      <c r="V52" s="129" t="s">
        <v>1129</v>
      </c>
      <c r="W52" s="129" t="s">
        <v>1130</v>
      </c>
      <c r="X52" s="129" t="s">
        <v>1129</v>
      </c>
      <c r="Y52" s="129" t="s">
        <v>1163</v>
      </c>
      <c r="Z52" s="129" t="s">
        <v>1163</v>
      </c>
      <c r="AA52" s="1"/>
      <c r="AC52" s="106" t="s">
        <v>1180</v>
      </c>
    </row>
    <row r="53" spans="2:29" s="97" customFormat="1" ht="18.75" x14ac:dyDescent="0.3">
      <c r="B53" s="134" t="s">
        <v>1081</v>
      </c>
      <c r="C53" s="1779" t="e">
        <f>225*$A$1*#REF!*1.12</f>
        <v>#REF!</v>
      </c>
      <c r="D53" s="1779" t="e">
        <f>153*$A$1*#REF!*1.12</f>
        <v>#REF!</v>
      </c>
      <c r="E53" s="1780" t="e">
        <f>153*$A$1*#REF!*1.12</f>
        <v>#REF!</v>
      </c>
      <c r="N53" s="128">
        <v>716</v>
      </c>
      <c r="O53" s="129" t="s">
        <v>1127</v>
      </c>
      <c r="P53" s="129" t="s">
        <v>1127</v>
      </c>
      <c r="Q53" s="129" t="s">
        <v>1129</v>
      </c>
      <c r="R53" s="129" t="s">
        <v>1130</v>
      </c>
      <c r="S53" s="129" t="s">
        <v>1130</v>
      </c>
      <c r="T53" s="129" t="s">
        <v>1129</v>
      </c>
      <c r="U53" s="129" t="s">
        <v>1130</v>
      </c>
      <c r="V53" s="129" t="s">
        <v>1130</v>
      </c>
      <c r="W53" s="129" t="s">
        <v>1130</v>
      </c>
      <c r="X53" s="129" t="s">
        <v>1129</v>
      </c>
      <c r="Y53" s="129" t="s">
        <v>1163</v>
      </c>
      <c r="Z53" s="129" t="s">
        <v>1163</v>
      </c>
      <c r="AA53" s="1"/>
      <c r="AC53" s="106" t="s">
        <v>1181</v>
      </c>
    </row>
    <row r="54" spans="2:29" s="97" customFormat="1" ht="19.5" thickBot="1" x14ac:dyDescent="0.35">
      <c r="B54" s="135" t="s">
        <v>1083</v>
      </c>
      <c r="C54" s="1779" t="e">
        <f>224*$A$1*#REF!*1.12</f>
        <v>#REF!</v>
      </c>
      <c r="D54" s="1779" t="e">
        <f>153*$A$1*#REF!*1.12</f>
        <v>#REF!</v>
      </c>
      <c r="E54" s="1780" t="e">
        <f>153*$A$1*#REF!*1.12</f>
        <v>#REF!</v>
      </c>
      <c r="N54" s="128">
        <v>910</v>
      </c>
      <c r="O54" s="129" t="s">
        <v>1127</v>
      </c>
      <c r="P54" s="129" t="s">
        <v>1127</v>
      </c>
      <c r="Q54" s="129" t="s">
        <v>1129</v>
      </c>
      <c r="R54" s="129" t="s">
        <v>1130</v>
      </c>
      <c r="S54" s="129" t="s">
        <v>1130</v>
      </c>
      <c r="T54" s="129" t="s">
        <v>1163</v>
      </c>
      <c r="U54" s="129" t="s">
        <v>1130</v>
      </c>
      <c r="V54" s="129" t="s">
        <v>1130</v>
      </c>
      <c r="W54" s="129" t="s">
        <v>1130</v>
      </c>
      <c r="X54" s="129" t="s">
        <v>1163</v>
      </c>
      <c r="Y54" s="129" t="s">
        <v>1163</v>
      </c>
      <c r="Z54" s="129" t="s">
        <v>1163</v>
      </c>
      <c r="AA54" s="1"/>
      <c r="AC54" s="106" t="s">
        <v>1182</v>
      </c>
    </row>
    <row r="55" spans="2:29" s="97" customFormat="1" ht="18.75" x14ac:dyDescent="0.3">
      <c r="B55" s="133" t="s">
        <v>1097</v>
      </c>
      <c r="C55" s="1779" t="e">
        <f>196*$A$1*#REF!*1.12</f>
        <v>#REF!</v>
      </c>
      <c r="D55" s="1779" t="e">
        <f>153*$A$1*#REF!*1.12</f>
        <v>#REF!</v>
      </c>
      <c r="E55" s="1780" t="e">
        <f>153*$A$1*#REF!*1.12</f>
        <v>#REF!</v>
      </c>
      <c r="F55" s="106"/>
      <c r="J55" s="136"/>
      <c r="K55" s="137"/>
      <c r="N55" s="128">
        <v>916</v>
      </c>
      <c r="O55" s="129" t="s">
        <v>1127</v>
      </c>
      <c r="P55" s="129" t="s">
        <v>1127</v>
      </c>
      <c r="Q55" s="129" t="s">
        <v>1163</v>
      </c>
      <c r="R55" s="129" t="s">
        <v>1130</v>
      </c>
      <c r="S55" s="129" t="s">
        <v>1163</v>
      </c>
      <c r="T55" s="129" t="s">
        <v>1129</v>
      </c>
      <c r="U55" s="129" t="s">
        <v>1130</v>
      </c>
      <c r="V55" s="129" t="s">
        <v>1129</v>
      </c>
      <c r="W55" s="129" t="s">
        <v>1131</v>
      </c>
      <c r="X55" s="129" t="s">
        <v>1129</v>
      </c>
      <c r="Y55" s="129" t="s">
        <v>1163</v>
      </c>
      <c r="Z55" s="129" t="s">
        <v>1163</v>
      </c>
      <c r="AA55" s="1"/>
    </row>
    <row r="56" spans="2:29" s="97" customFormat="1" ht="18.75" x14ac:dyDescent="0.3">
      <c r="B56" s="109" t="s">
        <v>1098</v>
      </c>
      <c r="C56" s="1784" t="e">
        <f>240*$A$1*#REF!*1.12</f>
        <v>#REF!</v>
      </c>
      <c r="D56" s="1784" t="e">
        <f>153*$A$1*#REF!*1.12</f>
        <v>#REF!</v>
      </c>
      <c r="E56" s="1785" t="e">
        <f>153*$A$1*#REF!*1.12</f>
        <v>#REF!</v>
      </c>
      <c r="N56" s="128">
        <v>956</v>
      </c>
      <c r="O56" s="129" t="s">
        <v>1127</v>
      </c>
      <c r="P56" s="129" t="s">
        <v>1127</v>
      </c>
      <c r="Q56" s="129" t="s">
        <v>1163</v>
      </c>
      <c r="R56" s="129" t="s">
        <v>1129</v>
      </c>
      <c r="S56" s="129" t="s">
        <v>1163</v>
      </c>
      <c r="T56" s="129" t="s">
        <v>1129</v>
      </c>
      <c r="U56" s="129" t="s">
        <v>1129</v>
      </c>
      <c r="V56" s="129" t="s">
        <v>1130</v>
      </c>
      <c r="W56" s="129" t="s">
        <v>1163</v>
      </c>
      <c r="X56" s="129" t="s">
        <v>1129</v>
      </c>
      <c r="Y56" s="129" t="s">
        <v>1163</v>
      </c>
      <c r="Z56" s="129" t="s">
        <v>1163</v>
      </c>
    </row>
    <row r="57" spans="2:29" s="97" customFormat="1" ht="18.75" x14ac:dyDescent="0.3">
      <c r="B57" s="109" t="s">
        <v>1099</v>
      </c>
      <c r="C57" s="1784" t="e">
        <f>270*$A$1*#REF!*1.12</f>
        <v>#REF!</v>
      </c>
      <c r="D57" s="1784" t="e">
        <f>153*$A$1*#REF!*1.12</f>
        <v>#REF!</v>
      </c>
      <c r="E57" s="1785" t="e">
        <f>153*$A$1*#REF!*1.12</f>
        <v>#REF!</v>
      </c>
      <c r="N57" s="128">
        <v>1316</v>
      </c>
      <c r="O57" s="129" t="s">
        <v>1163</v>
      </c>
      <c r="P57" s="129" t="s">
        <v>1163</v>
      </c>
      <c r="Q57" s="129" t="s">
        <v>1163</v>
      </c>
      <c r="R57" s="129" t="s">
        <v>1163</v>
      </c>
      <c r="S57" s="129" t="s">
        <v>1163</v>
      </c>
      <c r="T57" s="129" t="s">
        <v>1163</v>
      </c>
      <c r="U57" s="129" t="s">
        <v>1163</v>
      </c>
      <c r="V57" s="129" t="s">
        <v>1129</v>
      </c>
      <c r="W57" s="129" t="s">
        <v>1163</v>
      </c>
      <c r="X57" s="129" t="s">
        <v>1129</v>
      </c>
      <c r="Y57" s="129" t="s">
        <v>1163</v>
      </c>
      <c r="Z57" s="129" t="s">
        <v>1163</v>
      </c>
    </row>
    <row r="58" spans="2:29" s="97" customFormat="1" ht="18.75" x14ac:dyDescent="0.3">
      <c r="B58" s="109" t="s">
        <v>1100</v>
      </c>
      <c r="C58" s="1784" t="e">
        <f>240*$A$1*#REF!*1.12</f>
        <v>#REF!</v>
      </c>
      <c r="D58" s="1784" t="e">
        <f>153*$A$1*#REF!*1.12</f>
        <v>#REF!</v>
      </c>
      <c r="E58" s="1785" t="e">
        <f>153*$A$1*#REF!*1.12</f>
        <v>#REF!</v>
      </c>
      <c r="F58" s="138" t="s">
        <v>1103</v>
      </c>
      <c r="J58" s="139" t="s">
        <v>1102</v>
      </c>
      <c r="O58" s="116" t="s">
        <v>1132</v>
      </c>
      <c r="P58" s="106" t="s">
        <v>1133</v>
      </c>
      <c r="R58" s="116" t="s">
        <v>1134</v>
      </c>
      <c r="S58" s="106" t="s">
        <v>1135</v>
      </c>
      <c r="U58" s="116" t="s">
        <v>1136</v>
      </c>
      <c r="V58" s="106" t="s">
        <v>1137</v>
      </c>
      <c r="W58" s="106"/>
      <c r="X58" s="116" t="s">
        <v>1138</v>
      </c>
      <c r="Y58" s="106" t="s">
        <v>1139</v>
      </c>
      <c r="Z58" s="106"/>
    </row>
    <row r="59" spans="2:29" s="97" customFormat="1" ht="18.75" x14ac:dyDescent="0.3">
      <c r="B59" s="109" t="s">
        <v>1101</v>
      </c>
      <c r="C59" s="1784" t="e">
        <f>200*$A$1*#REF!*1.12</f>
        <v>#REF!</v>
      </c>
      <c r="D59" s="1784" t="e">
        <f>153*$A$1*#REF!*1.12</f>
        <v>#REF!</v>
      </c>
      <c r="E59" s="1785" t="e">
        <f>153*$A$1*#REF!*1.12</f>
        <v>#REF!</v>
      </c>
      <c r="F59" s="140" t="s">
        <v>1104</v>
      </c>
      <c r="O59" s="116"/>
      <c r="P59" s="106"/>
      <c r="R59" s="116"/>
      <c r="S59" s="106"/>
      <c r="U59" s="116"/>
      <c r="V59" s="106"/>
      <c r="W59" s="106"/>
      <c r="X59" s="116"/>
      <c r="Y59" s="106"/>
      <c r="Z59" s="106"/>
    </row>
    <row r="60" spans="2:29" s="97" customFormat="1" ht="18.75" x14ac:dyDescent="0.3">
      <c r="B60" s="1807" t="s">
        <v>1076</v>
      </c>
      <c r="C60" s="1808"/>
      <c r="D60" s="1808"/>
      <c r="E60" s="1809"/>
      <c r="O60" s="116"/>
      <c r="P60" s="106"/>
      <c r="R60" s="116"/>
      <c r="S60" s="106" t="s">
        <v>1167</v>
      </c>
      <c r="T60" s="106" t="s">
        <v>1168</v>
      </c>
      <c r="U60" s="116"/>
      <c r="V60" s="106"/>
      <c r="W60" s="106"/>
      <c r="X60" s="116"/>
      <c r="Y60" s="106"/>
      <c r="Z60" s="106"/>
    </row>
    <row r="61" spans="2:29" s="97" customFormat="1" ht="18.75" x14ac:dyDescent="0.3">
      <c r="B61" s="112" t="s">
        <v>1077</v>
      </c>
      <c r="C61" s="1784" t="e">
        <f>143*$A$1*#REF!*1.12</f>
        <v>#REF!</v>
      </c>
      <c r="D61" s="1784" t="e">
        <f>153*$A$1*#REF!*1.12</f>
        <v>#REF!</v>
      </c>
      <c r="E61" s="1785" t="e">
        <f>153*$A$1*#REF!*1.12</f>
        <v>#REF!</v>
      </c>
      <c r="N61" s="1830" t="s">
        <v>1169</v>
      </c>
      <c r="O61" s="1831"/>
      <c r="P61" s="1831"/>
      <c r="Q61" s="1831"/>
      <c r="R61" s="1832"/>
      <c r="S61" s="141" t="s">
        <v>1170</v>
      </c>
      <c r="T61" s="142" t="s">
        <v>1171</v>
      </c>
      <c r="U61" s="143"/>
      <c r="V61" s="106"/>
      <c r="Z61" s="106"/>
    </row>
    <row r="62" spans="2:29" s="97" customFormat="1" ht="18.75" x14ac:dyDescent="0.3">
      <c r="B62" s="112" t="s">
        <v>1079</v>
      </c>
      <c r="C62" s="1784" t="e">
        <f>140*$A$1*#REF!*1.12</f>
        <v>#REF!</v>
      </c>
      <c r="D62" s="1784" t="e">
        <f>153*$A$1*#REF!*1.12</f>
        <v>#REF!</v>
      </c>
      <c r="E62" s="1785" t="e">
        <f>153*$A$1*#REF!*1.12</f>
        <v>#REF!</v>
      </c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2:29" s="97" customFormat="1" ht="18.75" x14ac:dyDescent="0.3">
      <c r="B63" s="112" t="s">
        <v>1080</v>
      </c>
      <c r="C63" s="1784" t="e">
        <f>138*$A$1*#REF!*1.12</f>
        <v>#REF!</v>
      </c>
      <c r="D63" s="1784" t="e">
        <f>153*$A$1*#REF!*1.12</f>
        <v>#REF!</v>
      </c>
      <c r="E63" s="1785" t="e">
        <f>153*$A$1*#REF!*1.12</f>
        <v>#REF!</v>
      </c>
      <c r="N63" s="13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2:29" s="97" customFormat="1" ht="18.75" x14ac:dyDescent="0.3">
      <c r="B64" s="112" t="s">
        <v>1081</v>
      </c>
      <c r="C64" s="1784" t="e">
        <f>265*$A$1*#REF!*1.12</f>
        <v>#REF!</v>
      </c>
      <c r="D64" s="1784" t="e">
        <f>153*$A$1*#REF!*1.12</f>
        <v>#REF!</v>
      </c>
      <c r="E64" s="1785" t="e">
        <f>153*$A$1*#REF!*1.12</f>
        <v>#REF!</v>
      </c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2:29" s="97" customFormat="1" ht="18.75" x14ac:dyDescent="0.3">
      <c r="B65" s="112" t="s">
        <v>1083</v>
      </c>
      <c r="C65" s="1784" t="e">
        <f>231*$A$1*#REF!*1.12</f>
        <v>#REF!</v>
      </c>
      <c r="D65" s="1784" t="e">
        <f>153*$A$1*#REF!*1.12</f>
        <v>#REF!</v>
      </c>
      <c r="E65" s="1785" t="e">
        <f>153*$A$1*#REF!*1.12</f>
        <v>#REF!</v>
      </c>
      <c r="N65" s="106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2:29" s="97" customFormat="1" ht="19.5" thickBot="1" x14ac:dyDescent="0.35">
      <c r="B66" s="135" t="s">
        <v>1102</v>
      </c>
      <c r="C66" s="1784" t="e">
        <f>204*$A$1*#REF!*1.12</f>
        <v>#REF!</v>
      </c>
      <c r="D66" s="1784" t="e">
        <f>153*$A$1*#REF!*1.12</f>
        <v>#REF!</v>
      </c>
      <c r="E66" s="1785" t="e">
        <f>153*$A$1*#REF!*1.12</f>
        <v>#REF!</v>
      </c>
      <c r="N66" s="106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2:29" s="97" customFormat="1" ht="15" x14ac:dyDescent="0.25">
      <c r="F67" s="138"/>
      <c r="J67" s="139"/>
      <c r="N67" s="106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2:29" s="97" customFormat="1" ht="15" x14ac:dyDescent="0.25">
      <c r="N68" s="106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2:29" s="97" customFormat="1" ht="15.75" thickBot="1" x14ac:dyDescent="0.3">
      <c r="B69" s="110"/>
      <c r="I69" s="139"/>
      <c r="N69" s="106"/>
      <c r="O69" s="106"/>
      <c r="P69" s="106"/>
      <c r="Q69" s="106"/>
      <c r="R69" s="106"/>
      <c r="S69" s="106"/>
      <c r="T69" s="106"/>
      <c r="U69" s="106"/>
      <c r="V69" s="106"/>
      <c r="W69" s="106"/>
      <c r="X69" s="106"/>
      <c r="Y69" s="106"/>
      <c r="Z69" s="106"/>
    </row>
    <row r="70" spans="2:29" s="97" customFormat="1" ht="27" thickBot="1" x14ac:dyDescent="0.45">
      <c r="B70" s="1810" t="s">
        <v>1105</v>
      </c>
      <c r="C70" s="1811"/>
      <c r="D70" s="1811"/>
      <c r="E70" s="1812"/>
      <c r="N70" s="1"/>
      <c r="O70" s="1"/>
      <c r="P70" s="1"/>
      <c r="Q70" s="98" t="s">
        <v>1183</v>
      </c>
      <c r="R70" s="98"/>
      <c r="S70" s="98"/>
      <c r="T70" s="98"/>
      <c r="U70" s="98"/>
      <c r="V70" s="98"/>
      <c r="W70" s="1"/>
      <c r="X70" s="1"/>
      <c r="Y70" s="1"/>
      <c r="Z70" s="1"/>
      <c r="AA70" s="1"/>
    </row>
    <row r="71" spans="2:29" s="97" customFormat="1" ht="41.25" thickBot="1" x14ac:dyDescent="0.3">
      <c r="B71" s="99"/>
      <c r="C71" s="100" t="s">
        <v>1069</v>
      </c>
      <c r="D71" s="100" t="s">
        <v>1070</v>
      </c>
      <c r="E71" s="101" t="s">
        <v>1071</v>
      </c>
      <c r="N71" s="102"/>
      <c r="O71" s="103">
        <v>146</v>
      </c>
      <c r="P71" s="103">
        <v>196</v>
      </c>
      <c r="Q71" s="103">
        <v>242</v>
      </c>
      <c r="R71" s="103">
        <v>246</v>
      </c>
      <c r="S71" s="103">
        <v>296</v>
      </c>
      <c r="T71" s="103">
        <v>346</v>
      </c>
      <c r="U71" s="103">
        <v>377</v>
      </c>
      <c r="V71" s="103">
        <v>396</v>
      </c>
      <c r="W71" s="103">
        <v>446</v>
      </c>
      <c r="X71" s="103">
        <v>496</v>
      </c>
      <c r="Y71" s="103">
        <v>596</v>
      </c>
      <c r="Z71" s="103">
        <v>796</v>
      </c>
      <c r="AA71" s="103">
        <v>896</v>
      </c>
    </row>
    <row r="72" spans="2:29" s="97" customFormat="1" ht="19.5" thickBot="1" x14ac:dyDescent="0.35">
      <c r="B72" s="1787" t="s">
        <v>1072</v>
      </c>
      <c r="C72" s="1788"/>
      <c r="D72" s="1788"/>
      <c r="E72" s="1789"/>
      <c r="N72" s="103">
        <v>110</v>
      </c>
      <c r="O72" s="104" t="s">
        <v>1125</v>
      </c>
      <c r="P72" s="104" t="s">
        <v>1125</v>
      </c>
      <c r="Q72" s="104" t="s">
        <v>1125</v>
      </c>
      <c r="R72" s="104" t="s">
        <v>1125</v>
      </c>
      <c r="S72" s="104" t="s">
        <v>1125</v>
      </c>
      <c r="T72" s="104" t="s">
        <v>1125</v>
      </c>
      <c r="U72" s="104" t="s">
        <v>1125</v>
      </c>
      <c r="V72" s="104" t="s">
        <v>1125</v>
      </c>
      <c r="W72" s="104" t="s">
        <v>1125</v>
      </c>
      <c r="X72" s="104" t="s">
        <v>1125</v>
      </c>
      <c r="Y72" s="105" t="s">
        <v>1126</v>
      </c>
      <c r="Z72" s="104" t="s">
        <v>1125</v>
      </c>
      <c r="AA72" s="104" t="s">
        <v>1125</v>
      </c>
      <c r="AC72" s="106" t="s">
        <v>1140</v>
      </c>
    </row>
    <row r="73" spans="2:29" s="97" customFormat="1" ht="15" x14ac:dyDescent="0.25">
      <c r="B73" s="107" t="s">
        <v>1073</v>
      </c>
      <c r="C73" s="108" t="e">
        <f>140*$A$1*#REF!*1.12</f>
        <v>#REF!</v>
      </c>
      <c r="D73" s="108" t="e">
        <f>148*$A$1*#REF!*1.12</f>
        <v>#REF!</v>
      </c>
      <c r="E73" s="108" t="e">
        <f>156*$A$1*#REF!*1.12</f>
        <v>#REF!</v>
      </c>
      <c r="N73" s="103">
        <v>116</v>
      </c>
      <c r="O73" s="105" t="s">
        <v>1127</v>
      </c>
      <c r="P73" s="104" t="s">
        <v>1125</v>
      </c>
      <c r="Q73" s="104" t="s">
        <v>1125</v>
      </c>
      <c r="R73" s="104" t="s">
        <v>1125</v>
      </c>
      <c r="S73" s="104" t="s">
        <v>1125</v>
      </c>
      <c r="T73" s="104" t="s">
        <v>1125</v>
      </c>
      <c r="U73" s="104" t="s">
        <v>1125</v>
      </c>
      <c r="V73" s="104" t="s">
        <v>1125</v>
      </c>
      <c r="W73" s="105" t="s">
        <v>1126</v>
      </c>
      <c r="X73" s="104" t="s">
        <v>1125</v>
      </c>
      <c r="Y73" s="105" t="s">
        <v>1126</v>
      </c>
      <c r="Z73" s="104" t="s">
        <v>1125</v>
      </c>
      <c r="AA73" s="104" t="s">
        <v>1125</v>
      </c>
      <c r="AC73" s="106" t="s">
        <v>1141</v>
      </c>
    </row>
    <row r="74" spans="2:29" s="97" customFormat="1" ht="15" x14ac:dyDescent="0.25">
      <c r="B74" s="109" t="s">
        <v>1074</v>
      </c>
      <c r="C74" s="108" t="e">
        <f>140*$A$1*#REF!*1.12</f>
        <v>#REF!</v>
      </c>
      <c r="D74" s="108" t="e">
        <f>148*$A$1*#REF!*1.12</f>
        <v>#REF!</v>
      </c>
      <c r="E74" s="108" t="e">
        <f>156*$A$1*#REF!*1.12</f>
        <v>#REF!</v>
      </c>
      <c r="N74" s="103">
        <v>141</v>
      </c>
      <c r="O74" s="104" t="s">
        <v>1125</v>
      </c>
      <c r="P74" s="104" t="s">
        <v>1125</v>
      </c>
      <c r="Q74" s="104" t="s">
        <v>1125</v>
      </c>
      <c r="R74" s="104" t="s">
        <v>1125</v>
      </c>
      <c r="S74" s="105" t="s">
        <v>1126</v>
      </c>
      <c r="T74" s="104" t="s">
        <v>1125</v>
      </c>
      <c r="U74" s="104" t="s">
        <v>1125</v>
      </c>
      <c r="V74" s="105" t="s">
        <v>1126</v>
      </c>
      <c r="W74" s="105" t="s">
        <v>1126</v>
      </c>
      <c r="X74" s="105" t="s">
        <v>1126</v>
      </c>
      <c r="Y74" s="105" t="s">
        <v>1126</v>
      </c>
      <c r="Z74" s="105" t="s">
        <v>1126</v>
      </c>
      <c r="AA74" s="105" t="s">
        <v>1126</v>
      </c>
      <c r="AC74" s="106" t="s">
        <v>1142</v>
      </c>
    </row>
    <row r="75" spans="2:29" s="97" customFormat="1" ht="15.75" thickBot="1" x14ac:dyDescent="0.3">
      <c r="B75" s="144" t="s">
        <v>1075</v>
      </c>
      <c r="C75" s="108" t="e">
        <f>140*$A$1*#REF!*1.12</f>
        <v>#REF!</v>
      </c>
      <c r="D75" s="108" t="e">
        <f>148*$A$1*#REF!*1.12</f>
        <v>#REF!</v>
      </c>
      <c r="E75" s="108" t="e">
        <f>156*$A$1*#REF!*1.12</f>
        <v>#REF!</v>
      </c>
      <c r="N75" s="103">
        <v>176</v>
      </c>
      <c r="O75" s="104" t="s">
        <v>1125</v>
      </c>
      <c r="P75" s="104" t="s">
        <v>1125</v>
      </c>
      <c r="Q75" s="104" t="s">
        <v>1125</v>
      </c>
      <c r="R75" s="104" t="s">
        <v>1125</v>
      </c>
      <c r="S75" s="105" t="s">
        <v>1126</v>
      </c>
      <c r="T75" s="104" t="s">
        <v>1125</v>
      </c>
      <c r="U75" s="104" t="s">
        <v>1125</v>
      </c>
      <c r="V75" s="105" t="s">
        <v>1126</v>
      </c>
      <c r="W75" s="105" t="s">
        <v>1126</v>
      </c>
      <c r="X75" s="104" t="s">
        <v>1125</v>
      </c>
      <c r="Y75" s="105" t="s">
        <v>1126</v>
      </c>
      <c r="Z75" s="104" t="s">
        <v>1125</v>
      </c>
      <c r="AA75" s="105" t="s">
        <v>1126</v>
      </c>
      <c r="AC75" s="110" t="s">
        <v>1143</v>
      </c>
    </row>
    <row r="76" spans="2:29" s="97" customFormat="1" ht="19.5" thickBot="1" x14ac:dyDescent="0.35">
      <c r="B76" s="1813" t="s">
        <v>1076</v>
      </c>
      <c r="C76" s="1814"/>
      <c r="D76" s="1814"/>
      <c r="E76" s="1815"/>
      <c r="N76" s="103">
        <v>236</v>
      </c>
      <c r="O76" s="104" t="s">
        <v>1125</v>
      </c>
      <c r="P76" s="104" t="s">
        <v>1125</v>
      </c>
      <c r="Q76" s="104" t="s">
        <v>1125</v>
      </c>
      <c r="R76" s="104" t="s">
        <v>1125</v>
      </c>
      <c r="S76" s="104" t="s">
        <v>1125</v>
      </c>
      <c r="T76" s="104" t="s">
        <v>1125</v>
      </c>
      <c r="U76" s="104" t="s">
        <v>1125</v>
      </c>
      <c r="V76" s="104" t="s">
        <v>1125</v>
      </c>
      <c r="W76" s="104" t="s">
        <v>1125</v>
      </c>
      <c r="X76" s="104" t="s">
        <v>1125</v>
      </c>
      <c r="Y76" s="105" t="s">
        <v>1128</v>
      </c>
      <c r="Z76" s="104" t="s">
        <v>1125</v>
      </c>
      <c r="AA76" s="104" t="s">
        <v>1125</v>
      </c>
      <c r="AC76" s="106" t="s">
        <v>1184</v>
      </c>
    </row>
    <row r="77" spans="2:29" s="97" customFormat="1" ht="18.75" x14ac:dyDescent="0.3">
      <c r="B77" s="111" t="s">
        <v>1077</v>
      </c>
      <c r="C77" s="1779" t="e">
        <f>122*$A$1*#REF!*1.12</f>
        <v>#REF!</v>
      </c>
      <c r="D77" s="1779" t="e">
        <f>153*$A$1*#REF!*1.12</f>
        <v>#REF!</v>
      </c>
      <c r="E77" s="1780" t="e">
        <f>153*$A$1*#REF!*1.12</f>
        <v>#REF!</v>
      </c>
      <c r="N77" s="103">
        <v>284</v>
      </c>
      <c r="O77" s="104" t="s">
        <v>1125</v>
      </c>
      <c r="P77" s="104" t="s">
        <v>1125</v>
      </c>
      <c r="Q77" s="104" t="s">
        <v>1125</v>
      </c>
      <c r="R77" s="104" t="s">
        <v>1125</v>
      </c>
      <c r="S77" s="104" t="s">
        <v>1125</v>
      </c>
      <c r="T77" s="104" t="s">
        <v>1125</v>
      </c>
      <c r="U77" s="104" t="s">
        <v>1125</v>
      </c>
      <c r="V77" s="105" t="s">
        <v>1129</v>
      </c>
      <c r="W77" s="105" t="s">
        <v>1129</v>
      </c>
      <c r="X77" s="105" t="s">
        <v>1129</v>
      </c>
      <c r="Y77" s="105" t="s">
        <v>1129</v>
      </c>
      <c r="Z77" s="105" t="s">
        <v>1129</v>
      </c>
      <c r="AA77" s="105" t="s">
        <v>1129</v>
      </c>
      <c r="AC77" s="106" t="s">
        <v>1145</v>
      </c>
    </row>
    <row r="78" spans="2:29" s="97" customFormat="1" ht="18.75" x14ac:dyDescent="0.3">
      <c r="B78" s="112" t="s">
        <v>1078</v>
      </c>
      <c r="C78" s="1779" t="e">
        <f>118*$A$1*#REF!*1.12</f>
        <v>#REF!</v>
      </c>
      <c r="D78" s="1779" t="e">
        <f>153*$A$1*#REF!*1.12</f>
        <v>#REF!</v>
      </c>
      <c r="E78" s="1780" t="e">
        <f>153*$A$1*#REF!*1.12</f>
        <v>#REF!</v>
      </c>
      <c r="N78" s="103">
        <v>296</v>
      </c>
      <c r="O78" s="104" t="s">
        <v>1125</v>
      </c>
      <c r="P78" s="104" t="s">
        <v>1125</v>
      </c>
      <c r="Q78" s="104" t="s">
        <v>1125</v>
      </c>
      <c r="R78" s="104" t="s">
        <v>1125</v>
      </c>
      <c r="S78" s="104" t="s">
        <v>1125</v>
      </c>
      <c r="T78" s="104" t="s">
        <v>1125</v>
      </c>
      <c r="U78" s="104" t="s">
        <v>1125</v>
      </c>
      <c r="V78" s="104" t="s">
        <v>1125</v>
      </c>
      <c r="W78" s="104" t="s">
        <v>1125</v>
      </c>
      <c r="X78" s="104" t="s">
        <v>1125</v>
      </c>
      <c r="Y78" s="105" t="s">
        <v>1129</v>
      </c>
      <c r="Z78" s="104" t="s">
        <v>1125</v>
      </c>
      <c r="AA78" s="104" t="s">
        <v>1125</v>
      </c>
      <c r="AC78" s="106" t="s">
        <v>1146</v>
      </c>
    </row>
    <row r="79" spans="2:29" s="97" customFormat="1" ht="18.75" x14ac:dyDescent="0.3">
      <c r="B79" s="112" t="s">
        <v>1079</v>
      </c>
      <c r="C79" s="1779" t="e">
        <f>119*$A$1*#REF!*1.12</f>
        <v>#REF!</v>
      </c>
      <c r="D79" s="1779" t="e">
        <f>153*$A$1*#REF!*1.12</f>
        <v>#REF!</v>
      </c>
      <c r="E79" s="1780" t="e">
        <f>153*$A$1*#REF!*1.12</f>
        <v>#REF!</v>
      </c>
      <c r="N79" s="103">
        <v>356</v>
      </c>
      <c r="O79" s="104" t="s">
        <v>1125</v>
      </c>
      <c r="P79" s="104" t="s">
        <v>1125</v>
      </c>
      <c r="Q79" s="104" t="s">
        <v>1125</v>
      </c>
      <c r="R79" s="104" t="s">
        <v>1125</v>
      </c>
      <c r="S79" s="105" t="s">
        <v>1129</v>
      </c>
      <c r="T79" s="104" t="s">
        <v>1125</v>
      </c>
      <c r="U79" s="104" t="s">
        <v>1125</v>
      </c>
      <c r="V79" s="105" t="s">
        <v>1129</v>
      </c>
      <c r="W79" s="105" t="s">
        <v>1130</v>
      </c>
      <c r="X79" s="105" t="s">
        <v>1130</v>
      </c>
      <c r="Y79" s="105" t="s">
        <v>1130</v>
      </c>
      <c r="Z79" s="105" t="s">
        <v>1130</v>
      </c>
      <c r="AA79" s="105" t="s">
        <v>1130</v>
      </c>
      <c r="AC79" s="106" t="s">
        <v>1147</v>
      </c>
    </row>
    <row r="80" spans="2:29" s="97" customFormat="1" ht="18.75" x14ac:dyDescent="0.3">
      <c r="B80" s="112" t="s">
        <v>1080</v>
      </c>
      <c r="C80" s="1779" t="e">
        <f>117*$A$1*#REF!*1.12</f>
        <v>#REF!</v>
      </c>
      <c r="D80" s="1779" t="e">
        <f>153*$A$1*#REF!*1.12</f>
        <v>#REF!</v>
      </c>
      <c r="E80" s="1780" t="e">
        <f>153*$A$1*#REF!*1.12</f>
        <v>#REF!</v>
      </c>
      <c r="N80" s="103">
        <v>570</v>
      </c>
      <c r="O80" s="104" t="s">
        <v>1125</v>
      </c>
      <c r="P80" s="104" t="s">
        <v>1125</v>
      </c>
      <c r="Q80" s="104" t="s">
        <v>1125</v>
      </c>
      <c r="R80" s="104" t="s">
        <v>1125</v>
      </c>
      <c r="S80" s="105" t="s">
        <v>1131</v>
      </c>
      <c r="T80" s="104" t="s">
        <v>1125</v>
      </c>
      <c r="U80" s="104" t="s">
        <v>1125</v>
      </c>
      <c r="V80" s="105" t="s">
        <v>1130</v>
      </c>
      <c r="W80" s="105" t="s">
        <v>1129</v>
      </c>
      <c r="X80" s="105" t="s">
        <v>1130</v>
      </c>
      <c r="Y80" s="105" t="s">
        <v>1129</v>
      </c>
      <c r="Z80" s="104" t="s">
        <v>1125</v>
      </c>
      <c r="AA80" s="104" t="s">
        <v>1125</v>
      </c>
      <c r="AC80" s="106" t="s">
        <v>1148</v>
      </c>
    </row>
    <row r="81" spans="2:29" s="97" customFormat="1" ht="18.75" x14ac:dyDescent="0.3">
      <c r="B81" s="112" t="s">
        <v>1081</v>
      </c>
      <c r="C81" s="1779" t="e">
        <f>225*$A$1*#REF!*1.12</f>
        <v>#REF!</v>
      </c>
      <c r="D81" s="1779" t="e">
        <f>153*$A$1*#REF!*1.12</f>
        <v>#REF!</v>
      </c>
      <c r="E81" s="1780" t="e">
        <f>153*$A$1*#REF!*1.12</f>
        <v>#REF!</v>
      </c>
      <c r="N81" s="103">
        <v>716</v>
      </c>
      <c r="O81" s="105" t="s">
        <v>1127</v>
      </c>
      <c r="P81" s="105" t="s">
        <v>1127</v>
      </c>
      <c r="Q81" s="105" t="s">
        <v>1129</v>
      </c>
      <c r="R81" s="105" t="s">
        <v>1129</v>
      </c>
      <c r="S81" s="105" t="s">
        <v>1130</v>
      </c>
      <c r="T81" s="105" t="s">
        <v>1130</v>
      </c>
      <c r="U81" s="105" t="s">
        <v>1129</v>
      </c>
      <c r="V81" s="105" t="s">
        <v>1130</v>
      </c>
      <c r="W81" s="105" t="s">
        <v>1130</v>
      </c>
      <c r="X81" s="105" t="s">
        <v>1130</v>
      </c>
      <c r="Y81" s="105" t="s">
        <v>1129</v>
      </c>
      <c r="Z81" s="104" t="s">
        <v>1125</v>
      </c>
      <c r="AA81" s="104" t="s">
        <v>1125</v>
      </c>
      <c r="AC81" s="106" t="s">
        <v>1149</v>
      </c>
    </row>
    <row r="82" spans="2:29" s="97" customFormat="1" ht="18.75" x14ac:dyDescent="0.3">
      <c r="B82" s="112" t="s">
        <v>1082</v>
      </c>
      <c r="C82" s="1779" t="e">
        <f>224*$A$1*#REF!*1.12</f>
        <v>#REF!</v>
      </c>
      <c r="D82" s="1779" t="e">
        <f>153*$A$1*#REF!*1.12</f>
        <v>#REF!</v>
      </c>
      <c r="E82" s="1780" t="e">
        <f>153*$A$1*#REF!*1.12</f>
        <v>#REF!</v>
      </c>
      <c r="N82" s="103">
        <v>910</v>
      </c>
      <c r="O82" s="105" t="s">
        <v>1127</v>
      </c>
      <c r="P82" s="105" t="s">
        <v>1127</v>
      </c>
      <c r="Q82" s="104" t="s">
        <v>1125</v>
      </c>
      <c r="R82" s="105" t="s">
        <v>1129</v>
      </c>
      <c r="S82" s="105" t="s">
        <v>1130</v>
      </c>
      <c r="T82" s="105" t="s">
        <v>1130</v>
      </c>
      <c r="U82" s="104" t="s">
        <v>1125</v>
      </c>
      <c r="V82" s="105" t="s">
        <v>1130</v>
      </c>
      <c r="W82" s="105" t="s">
        <v>1130</v>
      </c>
      <c r="X82" s="105" t="s">
        <v>1130</v>
      </c>
      <c r="Y82" s="104" t="s">
        <v>1125</v>
      </c>
      <c r="Z82" s="104" t="s">
        <v>1125</v>
      </c>
      <c r="AA82" s="104" t="s">
        <v>1125</v>
      </c>
    </row>
    <row r="83" spans="2:29" s="97" customFormat="1" ht="19.5" thickBot="1" x14ac:dyDescent="0.35">
      <c r="B83" s="113" t="s">
        <v>1083</v>
      </c>
      <c r="C83" s="1779" t="e">
        <f>196*$A$1*#REF!*1.12</f>
        <v>#REF!</v>
      </c>
      <c r="D83" s="1779" t="e">
        <f>153*$A$1*#REF!*1.12</f>
        <v>#REF!</v>
      </c>
      <c r="E83" s="1780" t="e">
        <f>153*$A$1*#REF!*1.12</f>
        <v>#REF!</v>
      </c>
      <c r="N83" s="103">
        <v>916</v>
      </c>
      <c r="O83" s="105" t="s">
        <v>1127</v>
      </c>
      <c r="P83" s="105" t="s">
        <v>1127</v>
      </c>
      <c r="Q83" s="104" t="s">
        <v>1125</v>
      </c>
      <c r="R83" s="104" t="s">
        <v>1125</v>
      </c>
      <c r="S83" s="105" t="s">
        <v>1130</v>
      </c>
      <c r="T83" s="104" t="s">
        <v>1125</v>
      </c>
      <c r="U83" s="105" t="s">
        <v>1129</v>
      </c>
      <c r="V83" s="105" t="s">
        <v>1130</v>
      </c>
      <c r="W83" s="105" t="s">
        <v>1129</v>
      </c>
      <c r="X83" s="105" t="s">
        <v>1131</v>
      </c>
      <c r="Y83" s="105" t="s">
        <v>1129</v>
      </c>
      <c r="Z83" s="104" t="s">
        <v>1125</v>
      </c>
      <c r="AA83" s="104" t="s">
        <v>1125</v>
      </c>
    </row>
    <row r="84" spans="2:29" s="97" customFormat="1" ht="27" thickBot="1" x14ac:dyDescent="0.45">
      <c r="B84" s="1796"/>
      <c r="C84" s="1786"/>
      <c r="D84" s="1786"/>
      <c r="E84" s="1797"/>
      <c r="N84" s="103">
        <v>956</v>
      </c>
      <c r="O84" s="105" t="s">
        <v>1127</v>
      </c>
      <c r="P84" s="105" t="s">
        <v>1127</v>
      </c>
      <c r="Q84" s="104" t="s">
        <v>1125</v>
      </c>
      <c r="R84" s="104" t="s">
        <v>1125</v>
      </c>
      <c r="S84" s="105" t="s">
        <v>1129</v>
      </c>
      <c r="T84" s="104" t="s">
        <v>1125</v>
      </c>
      <c r="U84" s="105" t="s">
        <v>1129</v>
      </c>
      <c r="V84" s="105" t="s">
        <v>1129</v>
      </c>
      <c r="W84" s="105" t="s">
        <v>1130</v>
      </c>
      <c r="X84" s="104" t="s">
        <v>1125</v>
      </c>
      <c r="Y84" s="105" t="s">
        <v>1129</v>
      </c>
      <c r="Z84" s="104" t="s">
        <v>1125</v>
      </c>
      <c r="AA84" s="104" t="s">
        <v>1125</v>
      </c>
    </row>
    <row r="85" spans="2:29" s="97" customFormat="1" ht="27" thickBot="1" x14ac:dyDescent="0.45">
      <c r="B85" s="1796"/>
      <c r="C85" s="1786"/>
      <c r="D85" s="1786"/>
      <c r="E85" s="1797"/>
      <c r="N85" s="103">
        <v>1316</v>
      </c>
      <c r="O85" s="104" t="s">
        <v>1125</v>
      </c>
      <c r="P85" s="104" t="s">
        <v>1125</v>
      </c>
      <c r="Q85" s="104" t="s">
        <v>1125</v>
      </c>
      <c r="R85" s="104" t="s">
        <v>1125</v>
      </c>
      <c r="S85" s="104" t="s">
        <v>1125</v>
      </c>
      <c r="T85" s="104" t="s">
        <v>1125</v>
      </c>
      <c r="U85" s="104" t="s">
        <v>1125</v>
      </c>
      <c r="V85" s="104" t="s">
        <v>1125</v>
      </c>
      <c r="W85" s="105" t="s">
        <v>1129</v>
      </c>
      <c r="X85" s="104" t="s">
        <v>1125</v>
      </c>
      <c r="Y85" s="105" t="s">
        <v>1129</v>
      </c>
      <c r="Z85" s="104" t="s">
        <v>1125</v>
      </c>
      <c r="AA85" s="104" t="s">
        <v>1125</v>
      </c>
    </row>
    <row r="86" spans="2:29" s="97" customFormat="1" ht="27" thickBot="1" x14ac:dyDescent="0.45">
      <c r="B86" s="1796"/>
      <c r="C86" s="1786"/>
      <c r="D86" s="1786"/>
      <c r="E86" s="1797"/>
      <c r="N86" s="145"/>
      <c r="O86" s="146"/>
      <c r="P86" s="146"/>
      <c r="Q86" s="146"/>
      <c r="R86" s="146"/>
      <c r="S86" s="146"/>
      <c r="T86" s="146"/>
      <c r="U86" s="146"/>
      <c r="V86" s="146"/>
      <c r="W86" s="146"/>
      <c r="X86" s="146"/>
      <c r="Y86" s="146"/>
      <c r="Z86" s="146"/>
      <c r="AA86" s="146"/>
    </row>
    <row r="87" spans="2:29" s="97" customFormat="1" ht="27" thickBot="1" x14ac:dyDescent="0.45">
      <c r="B87" s="147"/>
      <c r="C87" s="148"/>
      <c r="D87" s="148"/>
      <c r="E87" s="149"/>
      <c r="N87" s="145"/>
      <c r="O87" s="146"/>
      <c r="P87" s="146"/>
      <c r="Q87" s="146"/>
      <c r="R87" s="146"/>
      <c r="S87" s="146"/>
      <c r="T87" s="146"/>
      <c r="U87" s="146"/>
      <c r="V87" s="146"/>
      <c r="W87" s="146"/>
      <c r="X87" s="146"/>
      <c r="Y87" s="146"/>
      <c r="Z87" s="146"/>
      <c r="AA87" s="146"/>
    </row>
    <row r="88" spans="2:29" s="97" customFormat="1" ht="27" thickBot="1" x14ac:dyDescent="0.45">
      <c r="B88" s="1796" t="s">
        <v>1106</v>
      </c>
      <c r="C88" s="1786"/>
      <c r="D88" s="1786"/>
      <c r="E88" s="1797"/>
      <c r="N88" s="106" t="s">
        <v>1185</v>
      </c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2:29" s="97" customFormat="1" ht="21" thickBot="1" x14ac:dyDescent="0.3">
      <c r="B89" s="118"/>
      <c r="C89" s="118" t="s">
        <v>1089</v>
      </c>
      <c r="D89" s="118" t="s">
        <v>1090</v>
      </c>
      <c r="E89" s="118" t="s">
        <v>1091</v>
      </c>
      <c r="N89" s="106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2:29" s="97" customFormat="1" ht="19.5" thickBot="1" x14ac:dyDescent="0.35">
      <c r="B90" s="1798" t="s">
        <v>1072</v>
      </c>
      <c r="C90" s="1799"/>
      <c r="D90" s="1799"/>
      <c r="E90" s="1800"/>
      <c r="N90" s="106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2:29" s="97" customFormat="1" ht="15" x14ac:dyDescent="0.25">
      <c r="B91" s="114" t="s">
        <v>1073</v>
      </c>
      <c r="C91" s="108" t="e">
        <f>140*$A$1*#REF!*1.12</f>
        <v>#REF!</v>
      </c>
      <c r="D91" s="108" t="e">
        <f>148*$A$1*#REF!*1.12</f>
        <v>#REF!</v>
      </c>
      <c r="E91" s="108" t="e">
        <f>156*$A$1*#REF!*1.12</f>
        <v>#REF!</v>
      </c>
      <c r="N91" s="110"/>
      <c r="O91" s="98"/>
      <c r="P91" s="98"/>
      <c r="Q91" s="98"/>
      <c r="R91" s="98"/>
      <c r="S91" s="98"/>
      <c r="T91" s="98"/>
      <c r="U91" s="98"/>
      <c r="V91" s="98"/>
      <c r="W91" s="98"/>
      <c r="X91" s="98"/>
      <c r="Y91" s="1"/>
      <c r="Z91" s="1"/>
      <c r="AA91" s="1"/>
    </row>
    <row r="92" spans="2:29" s="97" customFormat="1" ht="15" x14ac:dyDescent="0.25">
      <c r="B92" s="115" t="s">
        <v>1074</v>
      </c>
      <c r="C92" s="108" t="e">
        <f>140*$A$1*#REF!*1.12</f>
        <v>#REF!</v>
      </c>
      <c r="D92" s="108" t="e">
        <f>148*$A$1*#REF!*1.12</f>
        <v>#REF!</v>
      </c>
      <c r="E92" s="108" t="e">
        <f>156*$A$1*#REF!*1.12</f>
        <v>#REF!</v>
      </c>
      <c r="N92" s="106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2:29" s="97" customFormat="1" ht="15.75" thickBot="1" x14ac:dyDescent="0.3">
      <c r="B93" s="132" t="s">
        <v>1075</v>
      </c>
      <c r="C93" s="108" t="e">
        <f>140*$A$1*#REF!*1.12</f>
        <v>#REF!</v>
      </c>
      <c r="D93" s="108" t="e">
        <f>148*$A$1*#REF!*1.12</f>
        <v>#REF!</v>
      </c>
      <c r="E93" s="108" t="e">
        <f>156*$A$1*#REF!*1.12</f>
        <v>#REF!</v>
      </c>
      <c r="N93" s="106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2:29" s="97" customFormat="1" ht="15" x14ac:dyDescent="0.25">
      <c r="B94" s="133"/>
      <c r="C94" s="1801" t="s">
        <v>1076</v>
      </c>
      <c r="D94" s="1802"/>
      <c r="E94" s="1803"/>
      <c r="N94" s="106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2:29" s="97" customFormat="1" ht="18.75" x14ac:dyDescent="0.3">
      <c r="B95" s="134" t="s">
        <v>1077</v>
      </c>
      <c r="C95" s="1779" t="e">
        <f>122*$A$1*#REF!*1.12</f>
        <v>#REF!</v>
      </c>
      <c r="D95" s="1779" t="e">
        <f>153*$A$1*#REF!*1.12</f>
        <v>#REF!</v>
      </c>
      <c r="E95" s="1780" t="e">
        <f>153*$A$1*#REF!*1.12</f>
        <v>#REF!</v>
      </c>
      <c r="N95" s="106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2:29" s="97" customFormat="1" ht="18.75" x14ac:dyDescent="0.3">
      <c r="B96" s="134" t="s">
        <v>1078</v>
      </c>
      <c r="C96" s="1779" t="e">
        <f>118*$A$1*#REF!*1.12</f>
        <v>#REF!</v>
      </c>
      <c r="D96" s="1779" t="e">
        <f>153*$A$1*#REF!*1.12</f>
        <v>#REF!</v>
      </c>
      <c r="E96" s="1780" t="e">
        <f>153*$A$1*#REF!*1.12</f>
        <v>#REF!</v>
      </c>
      <c r="N96" s="106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2:29" s="97" customFormat="1" ht="18.75" x14ac:dyDescent="0.3">
      <c r="B97" s="134" t="s">
        <v>1079</v>
      </c>
      <c r="C97" s="1779" t="e">
        <f>119*$A$1*#REF!*1.12</f>
        <v>#REF!</v>
      </c>
      <c r="D97" s="1779" t="e">
        <f>153*$A$1*#REF!*1.12</f>
        <v>#REF!</v>
      </c>
      <c r="E97" s="1780" t="e">
        <f>153*$A$1*#REF!*1.12</f>
        <v>#REF!</v>
      </c>
      <c r="N97" s="106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2:29" s="97" customFormat="1" ht="18.75" x14ac:dyDescent="0.3">
      <c r="B98" s="134" t="s">
        <v>1080</v>
      </c>
      <c r="C98" s="1779" t="e">
        <f>117*$A$1*#REF!*1.12</f>
        <v>#REF!</v>
      </c>
      <c r="D98" s="1779" t="e">
        <f>153*$A$1*#REF!*1.12</f>
        <v>#REF!</v>
      </c>
      <c r="E98" s="1780" t="e">
        <f>153*$A$1*#REF!*1.12</f>
        <v>#REF!</v>
      </c>
    </row>
    <row r="99" spans="2:29" s="97" customFormat="1" ht="18.75" x14ac:dyDescent="0.3">
      <c r="B99" s="134" t="s">
        <v>1081</v>
      </c>
      <c r="C99" s="1779" t="e">
        <f>225*$A$1*#REF!*1.12</f>
        <v>#REF!</v>
      </c>
      <c r="D99" s="1779" t="e">
        <f>153*$A$1*#REF!*1.12</f>
        <v>#REF!</v>
      </c>
      <c r="E99" s="1780" t="e">
        <f>153*$A$1*#REF!*1.12</f>
        <v>#REF!</v>
      </c>
    </row>
    <row r="100" spans="2:29" s="97" customFormat="1" ht="19.5" thickBot="1" x14ac:dyDescent="0.35">
      <c r="B100" s="135" t="s">
        <v>1083</v>
      </c>
      <c r="C100" s="1779" t="e">
        <f>224*$A$1*#REF!*1.12</f>
        <v>#REF!</v>
      </c>
      <c r="D100" s="1779" t="e">
        <f>153*$A$1*#REF!*1.12</f>
        <v>#REF!</v>
      </c>
      <c r="E100" s="1780" t="e">
        <f>153*$A$1*#REF!*1.12</f>
        <v>#REF!</v>
      </c>
    </row>
    <row r="101" spans="2:29" s="97" customFormat="1" ht="27" thickBot="1" x14ac:dyDescent="0.45">
      <c r="B101" s="1810"/>
      <c r="C101" s="1811"/>
      <c r="D101" s="1811"/>
      <c r="E101" s="1812"/>
    </row>
    <row r="102" spans="2:29" s="97" customFormat="1" ht="27" thickBot="1" x14ac:dyDescent="0.45">
      <c r="B102" s="1810"/>
      <c r="C102" s="1811"/>
      <c r="D102" s="1811"/>
      <c r="E102" s="1812"/>
    </row>
    <row r="103" spans="2:29" s="97" customFormat="1" ht="27" thickBot="1" x14ac:dyDescent="0.45">
      <c r="B103" s="1810" t="s">
        <v>1107</v>
      </c>
      <c r="C103" s="1811"/>
      <c r="D103" s="1811"/>
      <c r="E103" s="1812"/>
      <c r="N103" s="1"/>
      <c r="O103" s="1"/>
      <c r="P103" s="1"/>
      <c r="Q103" s="98" t="s">
        <v>1186</v>
      </c>
      <c r="R103" s="98"/>
      <c r="S103" s="98"/>
      <c r="T103" s="98"/>
      <c r="U103" s="98"/>
      <c r="V103" s="98"/>
      <c r="W103" s="1"/>
      <c r="X103" s="1"/>
      <c r="Y103" s="1"/>
      <c r="Z103" s="1"/>
      <c r="AA103" s="1"/>
    </row>
    <row r="104" spans="2:29" s="97" customFormat="1" ht="41.25" thickBot="1" x14ac:dyDescent="0.3">
      <c r="B104" s="99"/>
      <c r="C104" s="100" t="s">
        <v>1069</v>
      </c>
      <c r="D104" s="100" t="s">
        <v>1070</v>
      </c>
      <c r="E104" s="101" t="s">
        <v>1071</v>
      </c>
      <c r="N104" s="102"/>
      <c r="O104" s="103">
        <v>146</v>
      </c>
      <c r="P104" s="103">
        <v>196</v>
      </c>
      <c r="Q104" s="103">
        <v>242</v>
      </c>
      <c r="R104" s="103">
        <v>246</v>
      </c>
      <c r="S104" s="103">
        <v>296</v>
      </c>
      <c r="T104" s="103">
        <v>346</v>
      </c>
      <c r="U104" s="103">
        <v>377</v>
      </c>
      <c r="V104" s="103">
        <v>396</v>
      </c>
      <c r="W104" s="103">
        <v>446</v>
      </c>
      <c r="X104" s="103">
        <v>496</v>
      </c>
      <c r="Y104" s="103">
        <v>596</v>
      </c>
      <c r="Z104" s="103">
        <v>796</v>
      </c>
      <c r="AA104" s="103">
        <v>896</v>
      </c>
    </row>
    <row r="105" spans="2:29" s="97" customFormat="1" ht="19.5" thickBot="1" x14ac:dyDescent="0.35">
      <c r="B105" s="1787" t="s">
        <v>1072</v>
      </c>
      <c r="C105" s="1788"/>
      <c r="D105" s="1788"/>
      <c r="E105" s="1789"/>
      <c r="N105" s="103">
        <v>110</v>
      </c>
      <c r="O105" s="104" t="s">
        <v>1125</v>
      </c>
      <c r="P105" s="104" t="s">
        <v>1125</v>
      </c>
      <c r="Q105" s="104" t="s">
        <v>1125</v>
      </c>
      <c r="R105" s="104" t="s">
        <v>1125</v>
      </c>
      <c r="S105" s="104" t="s">
        <v>1125</v>
      </c>
      <c r="T105" s="104" t="s">
        <v>1125</v>
      </c>
      <c r="U105" s="104" t="s">
        <v>1125</v>
      </c>
      <c r="V105" s="104" t="s">
        <v>1125</v>
      </c>
      <c r="W105" s="104" t="s">
        <v>1125</v>
      </c>
      <c r="X105" s="104" t="s">
        <v>1125</v>
      </c>
      <c r="Y105" s="105" t="s">
        <v>1126</v>
      </c>
      <c r="Z105" s="104" t="s">
        <v>1125</v>
      </c>
      <c r="AA105" s="104" t="s">
        <v>1125</v>
      </c>
      <c r="AC105" s="106" t="s">
        <v>1140</v>
      </c>
    </row>
    <row r="106" spans="2:29" s="97" customFormat="1" ht="15" x14ac:dyDescent="0.25">
      <c r="B106" s="107" t="s">
        <v>1073</v>
      </c>
      <c r="C106" s="108" t="e">
        <f>140*$A$1*#REF!*1.12</f>
        <v>#REF!</v>
      </c>
      <c r="D106" s="108" t="e">
        <f>148*$A$1*#REF!*1.12</f>
        <v>#REF!</v>
      </c>
      <c r="E106" s="108" t="e">
        <f>156*$A$1*#REF!*1.12</f>
        <v>#REF!</v>
      </c>
      <c r="N106" s="103">
        <v>116</v>
      </c>
      <c r="O106" s="105" t="s">
        <v>1127</v>
      </c>
      <c r="P106" s="104" t="s">
        <v>1125</v>
      </c>
      <c r="Q106" s="104" t="s">
        <v>1125</v>
      </c>
      <c r="R106" s="104" t="s">
        <v>1125</v>
      </c>
      <c r="S106" s="104" t="s">
        <v>1125</v>
      </c>
      <c r="T106" s="104" t="s">
        <v>1125</v>
      </c>
      <c r="U106" s="104" t="s">
        <v>1125</v>
      </c>
      <c r="V106" s="104" t="s">
        <v>1125</v>
      </c>
      <c r="W106" s="105" t="s">
        <v>1126</v>
      </c>
      <c r="X106" s="104" t="s">
        <v>1125</v>
      </c>
      <c r="Y106" s="105" t="s">
        <v>1126</v>
      </c>
      <c r="Z106" s="104" t="s">
        <v>1125</v>
      </c>
      <c r="AA106" s="104" t="s">
        <v>1125</v>
      </c>
      <c r="AC106" s="106" t="s">
        <v>1141</v>
      </c>
    </row>
    <row r="107" spans="2:29" s="97" customFormat="1" ht="15" x14ac:dyDescent="0.25">
      <c r="B107" s="109" t="s">
        <v>1074</v>
      </c>
      <c r="C107" s="108" t="e">
        <f>140*$A$1*#REF!*1.12</f>
        <v>#REF!</v>
      </c>
      <c r="D107" s="108" t="e">
        <f>148*$A$1*#REF!*1.12</f>
        <v>#REF!</v>
      </c>
      <c r="E107" s="108" t="e">
        <f>156*$A$1*#REF!*1.12</f>
        <v>#REF!</v>
      </c>
      <c r="N107" s="103">
        <v>141</v>
      </c>
      <c r="O107" s="104" t="s">
        <v>1125</v>
      </c>
      <c r="P107" s="104" t="s">
        <v>1125</v>
      </c>
      <c r="Q107" s="104" t="s">
        <v>1125</v>
      </c>
      <c r="R107" s="104" t="s">
        <v>1125</v>
      </c>
      <c r="S107" s="105" t="s">
        <v>1126</v>
      </c>
      <c r="T107" s="104" t="s">
        <v>1125</v>
      </c>
      <c r="U107" s="104" t="s">
        <v>1125</v>
      </c>
      <c r="V107" s="105" t="s">
        <v>1126</v>
      </c>
      <c r="W107" s="105" t="s">
        <v>1126</v>
      </c>
      <c r="X107" s="105" t="s">
        <v>1126</v>
      </c>
      <c r="Y107" s="105" t="s">
        <v>1126</v>
      </c>
      <c r="Z107" s="105" t="s">
        <v>1126</v>
      </c>
      <c r="AA107" s="105" t="s">
        <v>1126</v>
      </c>
      <c r="AC107" s="106" t="s">
        <v>1142</v>
      </c>
    </row>
    <row r="108" spans="2:29" s="97" customFormat="1" ht="15" x14ac:dyDescent="0.25">
      <c r="B108" s="109" t="s">
        <v>1075</v>
      </c>
      <c r="C108" s="108" t="e">
        <f>140*$A$1*#REF!*1.12</f>
        <v>#REF!</v>
      </c>
      <c r="D108" s="108" t="e">
        <f>148*$A$1*#REF!*1.12</f>
        <v>#REF!</v>
      </c>
      <c r="E108" s="108" t="e">
        <f>156*$A$1*#REF!*1.12</f>
        <v>#REF!</v>
      </c>
      <c r="N108" s="103">
        <v>176</v>
      </c>
      <c r="O108" s="104" t="s">
        <v>1125</v>
      </c>
      <c r="P108" s="104" t="s">
        <v>1125</v>
      </c>
      <c r="Q108" s="104" t="s">
        <v>1125</v>
      </c>
      <c r="R108" s="104" t="s">
        <v>1125</v>
      </c>
      <c r="S108" s="105" t="s">
        <v>1126</v>
      </c>
      <c r="T108" s="104" t="s">
        <v>1125</v>
      </c>
      <c r="U108" s="104" t="s">
        <v>1125</v>
      </c>
      <c r="V108" s="105" t="s">
        <v>1126</v>
      </c>
      <c r="W108" s="105" t="s">
        <v>1126</v>
      </c>
      <c r="X108" s="104" t="s">
        <v>1125</v>
      </c>
      <c r="Y108" s="105" t="s">
        <v>1126</v>
      </c>
      <c r="Z108" s="104" t="s">
        <v>1125</v>
      </c>
      <c r="AA108" s="105" t="s">
        <v>1126</v>
      </c>
      <c r="AC108" s="110" t="s">
        <v>1143</v>
      </c>
    </row>
    <row r="109" spans="2:29" s="97" customFormat="1" ht="19.5" thickBot="1" x14ac:dyDescent="0.35">
      <c r="B109" s="1781" t="s">
        <v>1076</v>
      </c>
      <c r="C109" s="1790"/>
      <c r="D109" s="1790"/>
      <c r="E109" s="1791"/>
      <c r="N109" s="103">
        <v>236</v>
      </c>
      <c r="O109" s="104" t="s">
        <v>1125</v>
      </c>
      <c r="P109" s="104" t="s">
        <v>1125</v>
      </c>
      <c r="Q109" s="104" t="s">
        <v>1125</v>
      </c>
      <c r="R109" s="104" t="s">
        <v>1125</v>
      </c>
      <c r="S109" s="104" t="s">
        <v>1125</v>
      </c>
      <c r="T109" s="104" t="s">
        <v>1125</v>
      </c>
      <c r="U109" s="104" t="s">
        <v>1125</v>
      </c>
      <c r="V109" s="104" t="s">
        <v>1125</v>
      </c>
      <c r="W109" s="104" t="s">
        <v>1125</v>
      </c>
      <c r="X109" s="104" t="s">
        <v>1125</v>
      </c>
      <c r="Y109" s="105"/>
      <c r="Z109" s="104" t="s">
        <v>1125</v>
      </c>
      <c r="AA109" s="104" t="s">
        <v>1125</v>
      </c>
      <c r="AC109" s="106" t="s">
        <v>1145</v>
      </c>
    </row>
    <row r="110" spans="2:29" s="97" customFormat="1" ht="18.75" x14ac:dyDescent="0.3">
      <c r="B110" s="111" t="s">
        <v>1077</v>
      </c>
      <c r="C110" s="1779" t="e">
        <f>122*$A$1*#REF!*1.12</f>
        <v>#REF!</v>
      </c>
      <c r="D110" s="1779" t="e">
        <f>153*$A$1*#REF!*1.12</f>
        <v>#REF!</v>
      </c>
      <c r="E110" s="1780" t="e">
        <f>153*$A$1*#REF!*1.12</f>
        <v>#REF!</v>
      </c>
      <c r="N110" s="103">
        <v>284</v>
      </c>
      <c r="O110" s="104" t="s">
        <v>1125</v>
      </c>
      <c r="P110" s="104" t="s">
        <v>1125</v>
      </c>
      <c r="Q110" s="104" t="s">
        <v>1125</v>
      </c>
      <c r="R110" s="104" t="s">
        <v>1125</v>
      </c>
      <c r="S110" s="104" t="s">
        <v>1125</v>
      </c>
      <c r="T110" s="104" t="s">
        <v>1125</v>
      </c>
      <c r="U110" s="104" t="s">
        <v>1125</v>
      </c>
      <c r="V110" s="105"/>
      <c r="W110" s="105"/>
      <c r="X110" s="105"/>
      <c r="Y110" s="105"/>
      <c r="Z110" s="105"/>
      <c r="AA110" s="105"/>
      <c r="AC110" s="106" t="s">
        <v>1146</v>
      </c>
    </row>
    <row r="111" spans="2:29" s="97" customFormat="1" ht="18.75" x14ac:dyDescent="0.3">
      <c r="B111" s="112" t="s">
        <v>1078</v>
      </c>
      <c r="C111" s="1779" t="e">
        <f>118*$A$1*#REF!*1.12</f>
        <v>#REF!</v>
      </c>
      <c r="D111" s="1779" t="e">
        <f>153*$A$1*#REF!*1.12</f>
        <v>#REF!</v>
      </c>
      <c r="E111" s="1780" t="e">
        <f>153*$A$1*#REF!*1.12</f>
        <v>#REF!</v>
      </c>
      <c r="N111" s="103">
        <v>296</v>
      </c>
      <c r="O111" s="104" t="s">
        <v>1125</v>
      </c>
      <c r="P111" s="104" t="s">
        <v>1125</v>
      </c>
      <c r="Q111" s="104" t="s">
        <v>1125</v>
      </c>
      <c r="R111" s="104" t="s">
        <v>1125</v>
      </c>
      <c r="S111" s="104" t="s">
        <v>1125</v>
      </c>
      <c r="T111" s="104" t="s">
        <v>1125</v>
      </c>
      <c r="U111" s="104" t="s">
        <v>1125</v>
      </c>
      <c r="V111" s="104" t="s">
        <v>1125</v>
      </c>
      <c r="W111" s="104" t="s">
        <v>1125</v>
      </c>
      <c r="X111" s="104" t="s">
        <v>1125</v>
      </c>
      <c r="Y111" s="105"/>
      <c r="Z111" s="104" t="s">
        <v>1125</v>
      </c>
      <c r="AA111" s="104" t="s">
        <v>1125</v>
      </c>
      <c r="AC111" s="106" t="s">
        <v>1147</v>
      </c>
    </row>
    <row r="112" spans="2:29" s="97" customFormat="1" ht="18.75" x14ac:dyDescent="0.3">
      <c r="B112" s="112" t="s">
        <v>1079</v>
      </c>
      <c r="C112" s="1779" t="e">
        <f>119*$A$1*#REF!*1.12</f>
        <v>#REF!</v>
      </c>
      <c r="D112" s="1779" t="e">
        <f>153*$A$1*#REF!*1.12</f>
        <v>#REF!</v>
      </c>
      <c r="E112" s="1780" t="e">
        <f>153*$A$1*#REF!*1.12</f>
        <v>#REF!</v>
      </c>
      <c r="N112" s="103">
        <v>356</v>
      </c>
      <c r="O112" s="104" t="s">
        <v>1125</v>
      </c>
      <c r="P112" s="104" t="s">
        <v>1125</v>
      </c>
      <c r="Q112" s="104" t="s">
        <v>1125</v>
      </c>
      <c r="R112" s="104" t="s">
        <v>1125</v>
      </c>
      <c r="S112" s="105"/>
      <c r="T112" s="104" t="s">
        <v>1125</v>
      </c>
      <c r="U112" s="104" t="s">
        <v>1125</v>
      </c>
      <c r="V112" s="105" t="s">
        <v>1129</v>
      </c>
      <c r="W112" s="105" t="s">
        <v>1130</v>
      </c>
      <c r="X112" s="105" t="s">
        <v>1130</v>
      </c>
      <c r="Y112" s="105" t="s">
        <v>1130</v>
      </c>
      <c r="Z112" s="105" t="s">
        <v>1130</v>
      </c>
      <c r="AA112" s="105" t="s">
        <v>1130</v>
      </c>
      <c r="AC112" s="106" t="s">
        <v>1148</v>
      </c>
    </row>
    <row r="113" spans="2:29" s="97" customFormat="1" ht="18.75" x14ac:dyDescent="0.3">
      <c r="B113" s="112" t="s">
        <v>1080</v>
      </c>
      <c r="C113" s="1779" t="e">
        <f>117*$A$1*#REF!*1.12</f>
        <v>#REF!</v>
      </c>
      <c r="D113" s="1779" t="e">
        <f>153*$A$1*#REF!*1.12</f>
        <v>#REF!</v>
      </c>
      <c r="E113" s="1780" t="e">
        <f>153*$A$1*#REF!*1.12</f>
        <v>#REF!</v>
      </c>
      <c r="N113" s="103">
        <v>570</v>
      </c>
      <c r="O113" s="104" t="s">
        <v>1125</v>
      </c>
      <c r="P113" s="104" t="s">
        <v>1125</v>
      </c>
      <c r="Q113" s="104" t="s">
        <v>1125</v>
      </c>
      <c r="R113" s="104" t="s">
        <v>1125</v>
      </c>
      <c r="S113" s="105" t="s">
        <v>1131</v>
      </c>
      <c r="T113" s="104" t="s">
        <v>1125</v>
      </c>
      <c r="U113" s="104" t="s">
        <v>1125</v>
      </c>
      <c r="V113" s="105" t="s">
        <v>1130</v>
      </c>
      <c r="W113" s="105" t="s">
        <v>1129</v>
      </c>
      <c r="X113" s="105" t="s">
        <v>1130</v>
      </c>
      <c r="Y113" s="105" t="s">
        <v>1129</v>
      </c>
      <c r="Z113" s="104" t="s">
        <v>1125</v>
      </c>
      <c r="AA113" s="104" t="s">
        <v>1125</v>
      </c>
      <c r="AC113" s="106" t="s">
        <v>1149</v>
      </c>
    </row>
    <row r="114" spans="2:29" s="97" customFormat="1" ht="18.75" x14ac:dyDescent="0.3">
      <c r="B114" s="112" t="s">
        <v>1081</v>
      </c>
      <c r="C114" s="1779" t="e">
        <f>225*$A$1*#REF!*1.12</f>
        <v>#REF!</v>
      </c>
      <c r="D114" s="1779" t="e">
        <f>153*$A$1*#REF!*1.12</f>
        <v>#REF!</v>
      </c>
      <c r="E114" s="1780" t="e">
        <f>153*$A$1*#REF!*1.12</f>
        <v>#REF!</v>
      </c>
      <c r="N114" s="103">
        <v>716</v>
      </c>
      <c r="O114" s="105" t="s">
        <v>1127</v>
      </c>
      <c r="P114" s="105" t="s">
        <v>1127</v>
      </c>
      <c r="Q114" s="105"/>
      <c r="R114" s="105"/>
      <c r="S114" s="105" t="s">
        <v>1131</v>
      </c>
      <c r="T114" s="105" t="s">
        <v>1130</v>
      </c>
      <c r="U114" s="105" t="s">
        <v>1129</v>
      </c>
      <c r="V114" s="105" t="s">
        <v>1130</v>
      </c>
      <c r="W114" s="105" t="s">
        <v>1130</v>
      </c>
      <c r="X114" s="105" t="s">
        <v>1130</v>
      </c>
      <c r="Y114" s="105" t="s">
        <v>1129</v>
      </c>
      <c r="Z114" s="104" t="s">
        <v>1125</v>
      </c>
      <c r="AA114" s="104" t="s">
        <v>1125</v>
      </c>
      <c r="AC114" s="110" t="s">
        <v>1187</v>
      </c>
    </row>
    <row r="115" spans="2:29" s="97" customFormat="1" ht="18.75" x14ac:dyDescent="0.3">
      <c r="B115" s="112" t="s">
        <v>1082</v>
      </c>
      <c r="C115" s="1779" t="e">
        <f>224*$A$1*#REF!*1.12</f>
        <v>#REF!</v>
      </c>
      <c r="D115" s="1779" t="e">
        <f>153*$A$1*#REF!*1.12</f>
        <v>#REF!</v>
      </c>
      <c r="E115" s="1780" t="e">
        <f>153*$A$1*#REF!*1.12</f>
        <v>#REF!</v>
      </c>
      <c r="N115" s="103">
        <v>910</v>
      </c>
      <c r="O115" s="105" t="s">
        <v>1127</v>
      </c>
      <c r="P115" s="105" t="s">
        <v>1127</v>
      </c>
      <c r="Q115" s="104" t="s">
        <v>1125</v>
      </c>
      <c r="R115" s="105"/>
      <c r="S115" s="105" t="s">
        <v>1131</v>
      </c>
      <c r="T115" s="105" t="s">
        <v>1130</v>
      </c>
      <c r="U115" s="104" t="s">
        <v>1125</v>
      </c>
      <c r="V115" s="105" t="s">
        <v>1130</v>
      </c>
      <c r="W115" s="105" t="s">
        <v>1130</v>
      </c>
      <c r="X115" s="105" t="s">
        <v>1130</v>
      </c>
      <c r="Y115" s="104" t="s">
        <v>1125</v>
      </c>
      <c r="Z115" s="104" t="s">
        <v>1125</v>
      </c>
      <c r="AA115" s="104" t="s">
        <v>1125</v>
      </c>
    </row>
    <row r="116" spans="2:29" s="97" customFormat="1" ht="19.5" thickBot="1" x14ac:dyDescent="0.35">
      <c r="B116" s="113" t="s">
        <v>1083</v>
      </c>
      <c r="C116" s="1779" t="e">
        <f>196*$A$1*#REF!*1.12</f>
        <v>#REF!</v>
      </c>
      <c r="D116" s="1779" t="e">
        <f>153*$A$1*#REF!*1.12</f>
        <v>#REF!</v>
      </c>
      <c r="E116" s="1780" t="e">
        <f>153*$A$1*#REF!*1.12</f>
        <v>#REF!</v>
      </c>
      <c r="N116" s="103">
        <v>916</v>
      </c>
      <c r="O116" s="105" t="s">
        <v>1127</v>
      </c>
      <c r="P116" s="105" t="s">
        <v>1127</v>
      </c>
      <c r="Q116" s="104" t="s">
        <v>1125</v>
      </c>
      <c r="R116" s="104" t="s">
        <v>1125</v>
      </c>
      <c r="S116" s="105" t="s">
        <v>1131</v>
      </c>
      <c r="T116" s="104" t="s">
        <v>1125</v>
      </c>
      <c r="U116" s="105" t="s">
        <v>1129</v>
      </c>
      <c r="V116" s="105" t="s">
        <v>1130</v>
      </c>
      <c r="W116" s="105" t="s">
        <v>1129</v>
      </c>
      <c r="X116" s="105" t="s">
        <v>1131</v>
      </c>
      <c r="Y116" s="105" t="s">
        <v>1129</v>
      </c>
      <c r="Z116" s="104" t="s">
        <v>1125</v>
      </c>
      <c r="AA116" s="104" t="s">
        <v>1125</v>
      </c>
    </row>
    <row r="117" spans="2:29" s="97" customFormat="1" ht="27" thickBot="1" x14ac:dyDescent="0.45">
      <c r="B117" s="1810"/>
      <c r="C117" s="1811"/>
      <c r="D117" s="1811"/>
      <c r="E117" s="1812"/>
      <c r="N117" s="103">
        <v>956</v>
      </c>
      <c r="O117" s="105" t="s">
        <v>1127</v>
      </c>
      <c r="P117" s="105" t="s">
        <v>1127</v>
      </c>
      <c r="Q117" s="104" t="s">
        <v>1125</v>
      </c>
      <c r="R117" s="104" t="s">
        <v>1125</v>
      </c>
      <c r="S117" s="105"/>
      <c r="T117" s="104" t="s">
        <v>1125</v>
      </c>
      <c r="U117" s="105" t="s">
        <v>1129</v>
      </c>
      <c r="V117" s="105" t="s">
        <v>1129</v>
      </c>
      <c r="W117" s="105" t="s">
        <v>1130</v>
      </c>
      <c r="X117" s="104" t="s">
        <v>1125</v>
      </c>
      <c r="Y117" s="105" t="s">
        <v>1129</v>
      </c>
      <c r="Z117" s="104" t="s">
        <v>1125</v>
      </c>
      <c r="AA117" s="104" t="s">
        <v>1125</v>
      </c>
    </row>
    <row r="118" spans="2:29" s="97" customFormat="1" ht="27" thickBot="1" x14ac:dyDescent="0.45">
      <c r="B118" s="1810"/>
      <c r="C118" s="1811"/>
      <c r="D118" s="1811"/>
      <c r="E118" s="1812"/>
      <c r="N118" s="103">
        <v>1316</v>
      </c>
      <c r="O118" s="104" t="s">
        <v>1125</v>
      </c>
      <c r="P118" s="104" t="s">
        <v>1125</v>
      </c>
      <c r="Q118" s="104" t="s">
        <v>1125</v>
      </c>
      <c r="R118" s="104" t="s">
        <v>1125</v>
      </c>
      <c r="S118" s="104" t="s">
        <v>1125</v>
      </c>
      <c r="T118" s="104" t="s">
        <v>1125</v>
      </c>
      <c r="U118" s="104" t="s">
        <v>1125</v>
      </c>
      <c r="V118" s="104" t="s">
        <v>1125</v>
      </c>
      <c r="W118" s="105" t="s">
        <v>1129</v>
      </c>
      <c r="X118" s="104" t="s">
        <v>1125</v>
      </c>
      <c r="Y118" s="105" t="s">
        <v>1129</v>
      </c>
      <c r="Z118" s="104" t="s">
        <v>1125</v>
      </c>
      <c r="AA118" s="104" t="s">
        <v>1125</v>
      </c>
    </row>
    <row r="119" spans="2:29" s="97" customFormat="1" ht="27" thickBot="1" x14ac:dyDescent="0.45">
      <c r="B119" s="1810"/>
      <c r="C119" s="1811"/>
      <c r="D119" s="1811"/>
      <c r="E119" s="1812"/>
      <c r="N119" s="145"/>
      <c r="O119" s="146"/>
      <c r="P119" s="146"/>
      <c r="Q119" s="146"/>
      <c r="R119" s="146"/>
      <c r="S119" s="146"/>
      <c r="T119" s="146"/>
      <c r="U119" s="146"/>
      <c r="V119" s="146"/>
      <c r="W119" s="146"/>
      <c r="X119" s="146"/>
      <c r="Y119" s="146"/>
      <c r="Z119" s="146"/>
      <c r="AA119" s="146"/>
    </row>
    <row r="120" spans="2:29" s="97" customFormat="1" ht="27" thickBot="1" x14ac:dyDescent="0.45">
      <c r="B120" s="150"/>
      <c r="C120" s="151"/>
      <c r="D120" s="151"/>
      <c r="E120" s="152"/>
      <c r="N120" s="145"/>
      <c r="O120" s="146"/>
      <c r="P120" s="146"/>
      <c r="Q120" s="146"/>
      <c r="R120" s="146"/>
      <c r="S120" s="146"/>
      <c r="T120" s="146"/>
      <c r="U120" s="146"/>
      <c r="V120" s="146"/>
      <c r="W120" s="146"/>
      <c r="X120" s="146"/>
      <c r="Y120" s="146"/>
      <c r="Z120" s="146"/>
      <c r="AA120" s="146"/>
    </row>
    <row r="121" spans="2:29" s="97" customFormat="1" ht="27" thickBot="1" x14ac:dyDescent="0.45">
      <c r="B121" s="150"/>
      <c r="C121" s="151"/>
      <c r="D121" s="151"/>
      <c r="E121" s="152"/>
      <c r="N121" s="145"/>
      <c r="O121" s="146"/>
      <c r="P121" s="146"/>
      <c r="Q121" s="146"/>
      <c r="R121" s="146"/>
      <c r="S121" s="146"/>
      <c r="T121" s="146"/>
      <c r="U121" s="146"/>
      <c r="V121" s="146"/>
      <c r="W121" s="146"/>
      <c r="X121" s="146"/>
      <c r="Y121" s="146"/>
      <c r="Z121" s="146"/>
      <c r="AA121" s="146"/>
    </row>
    <row r="122" spans="2:29" s="97" customFormat="1" ht="27" thickBot="1" x14ac:dyDescent="0.45">
      <c r="B122" s="1810" t="s">
        <v>1108</v>
      </c>
      <c r="C122" s="1811"/>
      <c r="D122" s="1811"/>
      <c r="E122" s="1812"/>
      <c r="N122" s="106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2:29" s="97" customFormat="1" ht="41.25" thickBot="1" x14ac:dyDescent="0.3">
      <c r="B123" s="99"/>
      <c r="C123" s="100" t="s">
        <v>1069</v>
      </c>
      <c r="D123" s="100" t="s">
        <v>1070</v>
      </c>
      <c r="E123" s="101" t="s">
        <v>1071</v>
      </c>
      <c r="N123" s="106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2:29" s="97" customFormat="1" ht="19.5" thickBot="1" x14ac:dyDescent="0.35">
      <c r="B124" s="1787" t="s">
        <v>1109</v>
      </c>
      <c r="C124" s="1788"/>
      <c r="D124" s="1788"/>
      <c r="E124" s="1789"/>
      <c r="N124" s="106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2:29" s="97" customFormat="1" ht="15" x14ac:dyDescent="0.25">
      <c r="B125" s="107" t="s">
        <v>1110</v>
      </c>
      <c r="C125" s="108" t="e">
        <f>148*$A$1*#REF!*1.12</f>
        <v>#REF!</v>
      </c>
      <c r="D125" s="108" t="e">
        <f>156*$A$1*#REF!*1.12</f>
        <v>#REF!</v>
      </c>
      <c r="E125" s="108" t="e">
        <f>170*$A$1*#REF!*1.12</f>
        <v>#REF!</v>
      </c>
      <c r="N125" s="110"/>
      <c r="O125" s="98"/>
      <c r="P125" s="98"/>
      <c r="Q125" s="98"/>
      <c r="R125" s="98"/>
      <c r="S125" s="98"/>
      <c r="T125" s="98"/>
      <c r="U125" s="98"/>
      <c r="V125" s="98"/>
      <c r="W125" s="98"/>
      <c r="X125" s="98"/>
      <c r="Y125" s="1"/>
      <c r="Z125" s="1"/>
      <c r="AA125" s="1"/>
    </row>
    <row r="126" spans="2:29" s="97" customFormat="1" ht="15" x14ac:dyDescent="0.25">
      <c r="B126" s="109" t="s">
        <v>1074</v>
      </c>
      <c r="C126" s="108" t="e">
        <f>148*$A$1*#REF!*1.12</f>
        <v>#REF!</v>
      </c>
      <c r="D126" s="108" t="e">
        <f>156*$A$1*#REF!*1.12</f>
        <v>#REF!</v>
      </c>
      <c r="E126" s="108" t="e">
        <f>170*$A$1*#REF!*1.12</f>
        <v>#REF!</v>
      </c>
      <c r="N126" s="106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2:29" s="97" customFormat="1" ht="15.75" thickBot="1" x14ac:dyDescent="0.3">
      <c r="B127" s="109" t="s">
        <v>1111</v>
      </c>
      <c r="C127" s="108" t="e">
        <f>148*$A$1*#REF!*1.12</f>
        <v>#REF!</v>
      </c>
      <c r="D127" s="108" t="e">
        <f>156*$A$1*#REF!*1.12</f>
        <v>#REF!</v>
      </c>
      <c r="E127" s="108" t="e">
        <f>170*$A$1*#REF!*1.12</f>
        <v>#REF!</v>
      </c>
      <c r="N127" s="106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2:29" s="97" customFormat="1" ht="15.75" thickBot="1" x14ac:dyDescent="0.3">
      <c r="B128" s="1820" t="s">
        <v>1112</v>
      </c>
      <c r="C128" s="1821"/>
      <c r="D128" s="1821"/>
      <c r="E128" s="1822"/>
      <c r="N128" s="106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s="97" customFormat="1" ht="18.75" customHeight="1" thickBot="1" x14ac:dyDescent="0.3">
      <c r="B129" s="1823" t="s">
        <v>1113</v>
      </c>
      <c r="C129" s="1824"/>
      <c r="D129" s="1824"/>
      <c r="E129" s="1825"/>
      <c r="N129" s="106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s="97" customFormat="1" ht="27" thickBot="1" x14ac:dyDescent="0.45">
      <c r="B130" s="1817"/>
      <c r="C130" s="1818"/>
      <c r="D130" s="1818"/>
      <c r="E130" s="1819"/>
      <c r="N130" s="106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s="97" customFormat="1" ht="27" thickBot="1" x14ac:dyDescent="0.45">
      <c r="B131" s="153"/>
      <c r="C131" s="154"/>
      <c r="D131" s="154"/>
      <c r="E131" s="155"/>
      <c r="N131" s="110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s="97" customFormat="1" ht="27" thickBot="1" x14ac:dyDescent="0.45">
      <c r="B132" s="153"/>
      <c r="C132" s="154"/>
      <c r="D132" s="154"/>
      <c r="E132" s="155"/>
    </row>
    <row r="133" spans="1:27" s="97" customFormat="1" ht="27" thickBot="1" x14ac:dyDescent="0.45">
      <c r="B133" s="153"/>
      <c r="C133" s="154"/>
      <c r="D133" s="154"/>
      <c r="E133" s="155"/>
    </row>
    <row r="134" spans="1:27" s="97" customFormat="1" ht="27" thickBot="1" x14ac:dyDescent="0.45">
      <c r="B134" s="1817" t="s">
        <v>1114</v>
      </c>
      <c r="C134" s="1818"/>
      <c r="D134" s="1818"/>
      <c r="E134" s="1819"/>
    </row>
    <row r="135" spans="1:27" s="97" customFormat="1" ht="21" thickBot="1" x14ac:dyDescent="0.3">
      <c r="B135" s="118"/>
      <c r="C135" s="1842" t="s">
        <v>1115</v>
      </c>
      <c r="D135" s="1842"/>
      <c r="E135" s="1843"/>
    </row>
    <row r="136" spans="1:27" s="97" customFormat="1" ht="19.5" thickBot="1" x14ac:dyDescent="0.35">
      <c r="B136" s="1781" t="s">
        <v>1072</v>
      </c>
      <c r="C136" s="1782"/>
      <c r="D136" s="1782"/>
      <c r="E136" s="1783"/>
    </row>
    <row r="137" spans="1:27" s="97" customFormat="1" ht="18.75" customHeight="1" thickBot="1" x14ac:dyDescent="0.35">
      <c r="B137" s="156" t="s">
        <v>1073</v>
      </c>
      <c r="C137" s="1792" t="e">
        <f>134*$A$1*#REF!*1.12</f>
        <v>#REF!</v>
      </c>
      <c r="D137" s="1793" t="e">
        <f>170*$A$1*#REF!*1.12</f>
        <v>#REF!</v>
      </c>
      <c r="E137" s="1816" t="e">
        <f>170*$A$1*#REF!*1.12</f>
        <v>#REF!</v>
      </c>
    </row>
    <row r="138" spans="1:27" s="97" customFormat="1" ht="18.75" customHeight="1" thickBot="1" x14ac:dyDescent="0.35">
      <c r="B138" s="157" t="s">
        <v>1075</v>
      </c>
      <c r="C138" s="1792" t="e">
        <f>134*$A$1*#REF!*1.12</f>
        <v>#REF!</v>
      </c>
      <c r="D138" s="1793" t="e">
        <f>170*$A$1*#REF!*1.12</f>
        <v>#REF!</v>
      </c>
      <c r="E138" s="1816" t="e">
        <f>170*$A$1*#REF!*1.12</f>
        <v>#REF!</v>
      </c>
    </row>
    <row r="139" spans="1:27" s="97" customFormat="1" ht="45.6" customHeight="1" thickBot="1" x14ac:dyDescent="0.35">
      <c r="A139" s="158"/>
      <c r="B139" s="159"/>
      <c r="C139" s="160"/>
      <c r="D139" s="160"/>
      <c r="E139" s="161"/>
    </row>
    <row r="140" spans="1:27" s="97" customFormat="1" ht="27" thickBot="1" x14ac:dyDescent="0.45">
      <c r="B140" s="1810" t="s">
        <v>1116</v>
      </c>
      <c r="C140" s="1811"/>
      <c r="D140" s="1811"/>
      <c r="E140" s="1812"/>
    </row>
    <row r="141" spans="1:27" s="97" customFormat="1" ht="41.25" thickBot="1" x14ac:dyDescent="0.3">
      <c r="B141" s="99"/>
      <c r="C141" s="100" t="s">
        <v>1069</v>
      </c>
      <c r="D141" s="100" t="s">
        <v>1070</v>
      </c>
      <c r="E141" s="101" t="s">
        <v>1071</v>
      </c>
    </row>
    <row r="142" spans="1:27" s="97" customFormat="1" ht="19.5" thickBot="1" x14ac:dyDescent="0.35">
      <c r="B142" s="1787" t="s">
        <v>1109</v>
      </c>
      <c r="C142" s="1788"/>
      <c r="D142" s="1788"/>
      <c r="E142" s="1789"/>
    </row>
    <row r="143" spans="1:27" s="97" customFormat="1" ht="15" x14ac:dyDescent="0.25">
      <c r="B143" s="107" t="s">
        <v>1110</v>
      </c>
      <c r="C143" s="108" t="e">
        <f>148*$A$1*#REF!*1.12</f>
        <v>#REF!</v>
      </c>
      <c r="D143" s="108" t="e">
        <f>156*$A$1*#REF!*1.12</f>
        <v>#REF!</v>
      </c>
      <c r="E143" s="108" t="e">
        <f>170*$A$1*#REF!*1.12</f>
        <v>#REF!</v>
      </c>
    </row>
    <row r="144" spans="1:27" s="97" customFormat="1" ht="15" x14ac:dyDescent="0.25">
      <c r="B144" s="109" t="s">
        <v>1074</v>
      </c>
      <c r="C144" s="108" t="e">
        <f>148*$A$1*#REF!*1.12</f>
        <v>#REF!</v>
      </c>
      <c r="D144" s="108" t="e">
        <f>156*$A$1*#REF!*1.12</f>
        <v>#REF!</v>
      </c>
      <c r="E144" s="108" t="e">
        <f>170*$A$1*#REF!*1.12</f>
        <v>#REF!</v>
      </c>
    </row>
    <row r="145" spans="2:41" s="97" customFormat="1" ht="15.75" thickBot="1" x14ac:dyDescent="0.3">
      <c r="B145" s="109" t="s">
        <v>1111</v>
      </c>
      <c r="C145" s="108" t="e">
        <f>148*$A$1*#REF!*1.12</f>
        <v>#REF!</v>
      </c>
      <c r="D145" s="108" t="e">
        <f>156*$A$1*#REF!*1.12</f>
        <v>#REF!</v>
      </c>
      <c r="E145" s="108" t="e">
        <f>170*$A$1*#REF!*1.12</f>
        <v>#REF!</v>
      </c>
    </row>
    <row r="146" spans="2:41" s="97" customFormat="1" ht="15.75" thickBot="1" x14ac:dyDescent="0.3">
      <c r="B146" s="1820" t="s">
        <v>1112</v>
      </c>
      <c r="C146" s="1821"/>
      <c r="D146" s="1821"/>
      <c r="E146" s="1822"/>
    </row>
    <row r="147" spans="2:41" s="97" customFormat="1" ht="15.75" thickBot="1" x14ac:dyDescent="0.3">
      <c r="B147" s="1823" t="s">
        <v>1113</v>
      </c>
      <c r="C147" s="1824"/>
      <c r="D147" s="1824"/>
      <c r="E147" s="1825"/>
    </row>
    <row r="148" spans="2:41" s="97" customFormat="1" ht="34.15" customHeight="1" thickBot="1" x14ac:dyDescent="0.3">
      <c r="B148" s="162"/>
      <c r="C148" s="163"/>
      <c r="D148" s="163"/>
      <c r="E148" s="164"/>
    </row>
    <row r="149" spans="2:41" s="97" customFormat="1" ht="26.45" customHeight="1" thickBot="1" x14ac:dyDescent="0.45">
      <c r="B149" s="1817" t="s">
        <v>1117</v>
      </c>
      <c r="C149" s="1818"/>
      <c r="D149" s="1818"/>
      <c r="E149" s="1819"/>
    </row>
    <row r="150" spans="2:41" s="97" customFormat="1" ht="21" thickBot="1" x14ac:dyDescent="0.3">
      <c r="B150" s="118"/>
      <c r="C150" s="1842" t="s">
        <v>1118</v>
      </c>
      <c r="D150" s="1842"/>
      <c r="E150" s="1843"/>
    </row>
    <row r="151" spans="2:41" s="97" customFormat="1" ht="19.5" thickBot="1" x14ac:dyDescent="0.35">
      <c r="B151" s="1781" t="s">
        <v>1072</v>
      </c>
      <c r="C151" s="1782"/>
      <c r="D151" s="1782"/>
      <c r="E151" s="1783"/>
    </row>
    <row r="152" spans="2:41" s="97" customFormat="1" ht="18.75" customHeight="1" x14ac:dyDescent="0.25">
      <c r="B152" s="156" t="s">
        <v>1073</v>
      </c>
      <c r="C152" s="1833" t="e">
        <f>108*$A$1*#REF!*1.12</f>
        <v>#REF!</v>
      </c>
      <c r="D152" s="1834" t="e">
        <f>170*$A$1*#REF!*1.12</f>
        <v>#REF!</v>
      </c>
      <c r="E152" s="1835" t="e">
        <f>170*$A$1*#REF!*1.12</f>
        <v>#REF!</v>
      </c>
    </row>
    <row r="153" spans="2:41" s="97" customFormat="1" ht="15" x14ac:dyDescent="0.25">
      <c r="B153" s="109" t="s">
        <v>1074</v>
      </c>
      <c r="C153" s="1836" t="e">
        <f>170*$A$1*#REF!*1.12</f>
        <v>#REF!</v>
      </c>
      <c r="D153" s="1837" t="e">
        <f>170*$A$1*#REF!*1.12</f>
        <v>#REF!</v>
      </c>
      <c r="E153" s="1838" t="e">
        <f>170*$A$1*#REF!*1.12</f>
        <v>#REF!</v>
      </c>
    </row>
    <row r="154" spans="2:41" s="97" customFormat="1" ht="18.75" customHeight="1" thickBot="1" x14ac:dyDescent="0.3">
      <c r="B154" s="157" t="s">
        <v>1075</v>
      </c>
      <c r="C154" s="1839" t="e">
        <f>170*$A$1*#REF!*1.12</f>
        <v>#REF!</v>
      </c>
      <c r="D154" s="1840" t="e">
        <f>170*$A$1*#REF!*1.12</f>
        <v>#REF!</v>
      </c>
      <c r="E154" s="1841" t="e">
        <f>170*$A$1*#REF!*1.12</f>
        <v>#REF!</v>
      </c>
    </row>
    <row r="155" spans="2:41" s="97" customFormat="1" ht="15" x14ac:dyDescent="0.25">
      <c r="B155" s="110" t="s">
        <v>1119</v>
      </c>
    </row>
    <row r="156" spans="2:41" s="97" customFormat="1" ht="15" x14ac:dyDescent="0.25">
      <c r="B156" s="110" t="s">
        <v>1120</v>
      </c>
    </row>
    <row r="157" spans="2:41" s="97" customFormat="1" ht="15" x14ac:dyDescent="0.25">
      <c r="B157" s="110" t="s">
        <v>1121</v>
      </c>
    </row>
    <row r="158" spans="2:41" s="97" customFormat="1" ht="15" x14ac:dyDescent="0.25">
      <c r="B158" s="110" t="s">
        <v>1122</v>
      </c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2:41" s="97" customFormat="1" ht="15" x14ac:dyDescent="0.25"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2:41" s="97" customFormat="1" ht="15.75" thickBot="1" x14ac:dyDescent="0.3"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  <c r="AC160" s="1"/>
      <c r="AD160" s="1"/>
      <c r="AE160" s="1"/>
      <c r="AF160" s="1"/>
      <c r="AG160" s="1"/>
      <c r="AH160" s="1"/>
      <c r="AI160" s="1"/>
      <c r="AJ160" s="1"/>
      <c r="AK160" s="1"/>
      <c r="AL160" s="1"/>
      <c r="AM160" s="1"/>
      <c r="AN160" s="1"/>
      <c r="AO160" s="1"/>
    </row>
    <row r="161" spans="1:41" s="97" customFormat="1" ht="15.75" x14ac:dyDescent="0.25">
      <c r="B161" s="1852" t="s">
        <v>1188</v>
      </c>
      <c r="C161" s="1853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  <c r="AC161" s="1"/>
      <c r="AD161" s="1"/>
      <c r="AE161" s="1"/>
      <c r="AF161" s="1"/>
      <c r="AG161" s="1"/>
      <c r="AH161" s="1"/>
      <c r="AI161" s="1"/>
      <c r="AJ161" s="1"/>
      <c r="AK161" s="1"/>
      <c r="AL161" s="1"/>
      <c r="AM161" s="1"/>
      <c r="AN161" s="1"/>
      <c r="AO161" s="1"/>
    </row>
    <row r="162" spans="1:41" ht="16.5" thickBot="1" x14ac:dyDescent="0.3">
      <c r="B162" s="1854" t="s">
        <v>1189</v>
      </c>
      <c r="C162" s="1855"/>
    </row>
    <row r="163" spans="1:41" ht="15.75" x14ac:dyDescent="0.25">
      <c r="A163" s="165">
        <v>36</v>
      </c>
      <c r="B163" s="166" t="s">
        <v>1190</v>
      </c>
      <c r="C163" s="108" t="e">
        <f>A163*$A$1*#REF!*1.12</f>
        <v>#REF!</v>
      </c>
    </row>
    <row r="164" spans="1:41" ht="16.5" thickBot="1" x14ac:dyDescent="0.3">
      <c r="A164" s="165">
        <v>39</v>
      </c>
      <c r="B164" s="167" t="s">
        <v>1191</v>
      </c>
      <c r="C164" s="108" t="e">
        <f>A164*$A$1*#REF!*1.12</f>
        <v>#REF!</v>
      </c>
    </row>
    <row r="165" spans="1:41" ht="16.5" thickBot="1" x14ac:dyDescent="0.3">
      <c r="A165" s="168"/>
      <c r="B165" s="1856" t="s">
        <v>1192</v>
      </c>
      <c r="C165" s="1857"/>
    </row>
    <row r="166" spans="1:41" ht="31.5" x14ac:dyDescent="0.25">
      <c r="A166" s="165">
        <v>50</v>
      </c>
      <c r="B166" s="169" t="s">
        <v>1193</v>
      </c>
      <c r="C166" s="170" t="e">
        <f>A166*$A$1*#REF!*1.12</f>
        <v>#REF!</v>
      </c>
    </row>
    <row r="167" spans="1:41" ht="32.25" thickBot="1" x14ac:dyDescent="0.3">
      <c r="A167" s="165">
        <v>36</v>
      </c>
      <c r="B167" s="171" t="s">
        <v>1194</v>
      </c>
      <c r="C167" s="108" t="e">
        <f>A167*$A$1*#REF!*1.12</f>
        <v>#REF!</v>
      </c>
    </row>
    <row r="168" spans="1:41" ht="16.5" thickBot="1" x14ac:dyDescent="0.3">
      <c r="A168" s="168"/>
      <c r="B168" s="1845" t="s">
        <v>1195</v>
      </c>
      <c r="C168" s="1846"/>
    </row>
    <row r="169" spans="1:41" ht="16.5" thickBot="1" x14ac:dyDescent="0.3">
      <c r="A169" s="172">
        <v>17</v>
      </c>
      <c r="B169" s="173" t="s">
        <v>1196</v>
      </c>
      <c r="C169" s="108" t="e">
        <f>A169*$A$1*#REF!*1.12</f>
        <v>#REF!</v>
      </c>
    </row>
    <row r="170" spans="1:41" ht="16.5" thickBot="1" x14ac:dyDescent="0.3">
      <c r="A170" s="168"/>
      <c r="B170" s="1845" t="s">
        <v>1197</v>
      </c>
      <c r="C170" s="1846"/>
    </row>
    <row r="171" spans="1:41" ht="15.75" x14ac:dyDescent="0.25">
      <c r="A171" s="165">
        <v>34</v>
      </c>
      <c r="B171" s="166" t="s">
        <v>1198</v>
      </c>
      <c r="C171" s="108" t="e">
        <f>A171*$A$1*#REF!*1.12</f>
        <v>#REF!</v>
      </c>
    </row>
    <row r="172" spans="1:41" ht="15.75" x14ac:dyDescent="0.25">
      <c r="A172" s="165">
        <v>36</v>
      </c>
      <c r="B172" s="174" t="s">
        <v>1199</v>
      </c>
      <c r="C172" s="108" t="e">
        <f>A172*$A$1*#REF!*1.12</f>
        <v>#REF!</v>
      </c>
    </row>
    <row r="173" spans="1:41" ht="15.75" x14ac:dyDescent="0.25">
      <c r="A173" s="165">
        <v>36</v>
      </c>
      <c r="B173" s="174" t="s">
        <v>1200</v>
      </c>
      <c r="C173" s="108" t="e">
        <f>A173*$A$1*#REF!*1.12</f>
        <v>#REF!</v>
      </c>
    </row>
    <row r="174" spans="1:41" ht="15.75" x14ac:dyDescent="0.25">
      <c r="A174" s="165">
        <v>37</v>
      </c>
      <c r="B174" s="174" t="s">
        <v>1201</v>
      </c>
      <c r="C174" s="108" t="e">
        <f>A174*$A$1*#REF!*1.12</f>
        <v>#REF!</v>
      </c>
    </row>
    <row r="175" spans="1:41" ht="16.5" thickBot="1" x14ac:dyDescent="0.3">
      <c r="A175" s="165">
        <v>41</v>
      </c>
      <c r="B175" s="167" t="s">
        <v>1202</v>
      </c>
      <c r="C175" s="108" t="e">
        <f>A175*$A$1*#REF!*1.12</f>
        <v>#REF!</v>
      </c>
    </row>
    <row r="176" spans="1:41" ht="16.5" thickBot="1" x14ac:dyDescent="0.3">
      <c r="A176" s="165">
        <v>39</v>
      </c>
      <c r="B176" s="175" t="s">
        <v>1203</v>
      </c>
      <c r="C176" s="108" t="e">
        <f>A176*$A$1*#REF!*1.12</f>
        <v>#REF!</v>
      </c>
    </row>
    <row r="177" spans="1:3" ht="16.5" thickBot="1" x14ac:dyDescent="0.3">
      <c r="A177" s="165">
        <v>43</v>
      </c>
      <c r="B177" s="175" t="s">
        <v>1204</v>
      </c>
      <c r="C177" s="108" t="e">
        <f>A177*$A$1*#REF!*1.12</f>
        <v>#REF!</v>
      </c>
    </row>
    <row r="178" spans="1:3" ht="16.5" thickBot="1" x14ac:dyDescent="0.3">
      <c r="A178" s="165">
        <v>44</v>
      </c>
      <c r="B178" s="175" t="s">
        <v>1205</v>
      </c>
      <c r="C178" s="108" t="e">
        <f>A178*$A$1*#REF!*1.12</f>
        <v>#REF!</v>
      </c>
    </row>
    <row r="179" spans="1:3" ht="16.5" thickBot="1" x14ac:dyDescent="0.3">
      <c r="A179" s="165">
        <v>44</v>
      </c>
      <c r="B179" s="175" t="s">
        <v>1206</v>
      </c>
      <c r="C179" s="108" t="e">
        <f>A179*$A$1*#REF!*1.12</f>
        <v>#REF!</v>
      </c>
    </row>
    <row r="180" spans="1:3" ht="16.5" thickBot="1" x14ac:dyDescent="0.3">
      <c r="A180" s="165">
        <v>34</v>
      </c>
      <c r="B180" s="175" t="s">
        <v>1207</v>
      </c>
      <c r="C180" s="108" t="e">
        <f>A180*$A$1*#REF!*1.12</f>
        <v>#REF!</v>
      </c>
    </row>
    <row r="181" spans="1:3" ht="16.5" thickBot="1" x14ac:dyDescent="0.3">
      <c r="A181" s="165">
        <v>36</v>
      </c>
      <c r="B181" s="175" t="s">
        <v>1208</v>
      </c>
      <c r="C181" s="108" t="e">
        <f>A181*$A$1*#REF!*1.12</f>
        <v>#REF!</v>
      </c>
    </row>
    <row r="182" spans="1:3" ht="16.5" thickBot="1" x14ac:dyDescent="0.3">
      <c r="A182" s="165">
        <v>36</v>
      </c>
      <c r="B182" s="175" t="s">
        <v>1209</v>
      </c>
      <c r="C182" s="108" t="e">
        <f>A182*$A$1*#REF!*1.12</f>
        <v>#REF!</v>
      </c>
    </row>
    <row r="183" spans="1:3" ht="16.5" thickBot="1" x14ac:dyDescent="0.3">
      <c r="A183" s="165">
        <v>37</v>
      </c>
      <c r="B183" s="176" t="s">
        <v>1210</v>
      </c>
      <c r="C183" s="108" t="e">
        <f>A183*$A$1*#REF!*1.12</f>
        <v>#REF!</v>
      </c>
    </row>
    <row r="184" spans="1:3" ht="16.5" thickBot="1" x14ac:dyDescent="0.3">
      <c r="A184" s="168"/>
      <c r="B184" s="1847" t="s">
        <v>1211</v>
      </c>
      <c r="C184" s="1848"/>
    </row>
    <row r="185" spans="1:3" ht="15.75" x14ac:dyDescent="0.25">
      <c r="A185" s="165">
        <v>17</v>
      </c>
      <c r="B185" s="177" t="s">
        <v>1212</v>
      </c>
      <c r="C185" s="170" t="e">
        <f>A185*$A$1*#REF!*1.12</f>
        <v>#REF!</v>
      </c>
    </row>
    <row r="186" spans="1:3" ht="16.5" thickBot="1" x14ac:dyDescent="0.3">
      <c r="A186" s="165">
        <v>23</v>
      </c>
      <c r="B186" s="178" t="s">
        <v>1213</v>
      </c>
      <c r="C186" s="108" t="e">
        <f>A186*$A$1*#REF!*1.12</f>
        <v>#REF!</v>
      </c>
    </row>
    <row r="187" spans="1:3" ht="16.5" thickBot="1" x14ac:dyDescent="0.3">
      <c r="A187" s="168"/>
      <c r="B187" s="1847" t="s">
        <v>1214</v>
      </c>
      <c r="C187" s="1848"/>
    </row>
    <row r="188" spans="1:3" ht="15.75" x14ac:dyDescent="0.25">
      <c r="A188" s="165">
        <v>20</v>
      </c>
      <c r="B188" s="175" t="s">
        <v>1215</v>
      </c>
      <c r="C188" s="170" t="e">
        <f>A188*$A$1*#REF!*1.12</f>
        <v>#REF!</v>
      </c>
    </row>
    <row r="189" spans="1:3" ht="15.75" x14ac:dyDescent="0.25">
      <c r="A189" s="165">
        <v>14</v>
      </c>
      <c r="B189" s="174" t="s">
        <v>1216</v>
      </c>
      <c r="C189" s="108" t="e">
        <f>A189*$A$1*#REF!*1.12</f>
        <v>#REF!</v>
      </c>
    </row>
    <row r="190" spans="1:3" ht="16.5" thickBot="1" x14ac:dyDescent="0.3">
      <c r="A190" s="165">
        <v>11</v>
      </c>
      <c r="B190" s="167" t="s">
        <v>1217</v>
      </c>
      <c r="C190" s="108" t="e">
        <f>A190*$A$1*#REF!*1.12</f>
        <v>#REF!</v>
      </c>
    </row>
    <row r="191" spans="1:3" ht="16.5" thickBot="1" x14ac:dyDescent="0.3">
      <c r="A191" s="168"/>
      <c r="B191" s="1847" t="s">
        <v>1218</v>
      </c>
      <c r="C191" s="1848"/>
    </row>
    <row r="192" spans="1:3" ht="16.5" thickBot="1" x14ac:dyDescent="0.3">
      <c r="A192" s="165">
        <v>123</v>
      </c>
      <c r="B192" s="179" t="s">
        <v>1219</v>
      </c>
      <c r="C192" s="170" t="e">
        <f>A192*$A$1*#REF!*1.12</f>
        <v>#REF!</v>
      </c>
    </row>
    <row r="193" spans="1:3" ht="16.5" thickBot="1" x14ac:dyDescent="0.3">
      <c r="A193" s="168"/>
      <c r="B193" s="1847" t="s">
        <v>1220</v>
      </c>
      <c r="C193" s="1848"/>
    </row>
    <row r="194" spans="1:3" ht="16.5" thickBot="1" x14ac:dyDescent="0.3">
      <c r="A194" s="168"/>
      <c r="B194" s="180" t="s">
        <v>1221</v>
      </c>
      <c r="C194" s="181" t="s">
        <v>1222</v>
      </c>
    </row>
    <row r="195" spans="1:3" ht="16.5" thickBot="1" x14ac:dyDescent="0.3">
      <c r="A195" s="168"/>
      <c r="B195" s="1847" t="s">
        <v>1223</v>
      </c>
      <c r="C195" s="1848"/>
    </row>
    <row r="196" spans="1:3" ht="16.5" thickBot="1" x14ac:dyDescent="0.3">
      <c r="A196" s="182">
        <v>10</v>
      </c>
      <c r="B196" s="183" t="s">
        <v>1224</v>
      </c>
      <c r="C196" s="108" t="e">
        <f>A196*$A$1*#REF!*1.12</f>
        <v>#REF!</v>
      </c>
    </row>
    <row r="197" spans="1:3" ht="16.5" thickBot="1" x14ac:dyDescent="0.3">
      <c r="A197" s="168"/>
      <c r="B197" s="1847" t="s">
        <v>1225</v>
      </c>
      <c r="C197" s="1848"/>
    </row>
    <row r="198" spans="1:3" ht="31.5" x14ac:dyDescent="0.25">
      <c r="A198" s="165">
        <v>79</v>
      </c>
      <c r="B198" s="169" t="s">
        <v>1226</v>
      </c>
      <c r="C198" s="170" t="e">
        <f>A198*$A$1*#REF!*1.12</f>
        <v>#REF!</v>
      </c>
    </row>
    <row r="199" spans="1:3" ht="32.25" thickBot="1" x14ac:dyDescent="0.3">
      <c r="A199" s="165">
        <v>105</v>
      </c>
      <c r="B199" s="171" t="s">
        <v>1227</v>
      </c>
      <c r="C199" s="108" t="e">
        <f>A199*$A$1*#REF!*1.12</f>
        <v>#REF!</v>
      </c>
    </row>
    <row r="200" spans="1:3" ht="16.5" thickBot="1" x14ac:dyDescent="0.3">
      <c r="A200" s="168"/>
      <c r="B200" s="1845" t="s">
        <v>1228</v>
      </c>
      <c r="C200" s="1846"/>
    </row>
    <row r="201" spans="1:3" ht="15.75" x14ac:dyDescent="0.25">
      <c r="A201" s="165">
        <v>62</v>
      </c>
      <c r="B201" s="166" t="s">
        <v>1229</v>
      </c>
      <c r="C201" s="108" t="e">
        <f>A201*$A$1*#REF!*1.12</f>
        <v>#REF!</v>
      </c>
    </row>
    <row r="202" spans="1:3" ht="16.5" thickBot="1" x14ac:dyDescent="0.3">
      <c r="A202" s="165">
        <v>47</v>
      </c>
      <c r="B202" s="167" t="s">
        <v>1230</v>
      </c>
      <c r="C202" s="108" t="e">
        <f>A202*$A$1*#REF!*1.12</f>
        <v>#REF!</v>
      </c>
    </row>
    <row r="203" spans="1:3" ht="16.5" thickBot="1" x14ac:dyDescent="0.3">
      <c r="A203" s="168"/>
      <c r="B203" s="184"/>
      <c r="C203" s="185"/>
    </row>
    <row r="204" spans="1:3" ht="16.5" thickBot="1" x14ac:dyDescent="0.3">
      <c r="A204" s="168"/>
      <c r="B204" s="1845" t="s">
        <v>1231</v>
      </c>
      <c r="C204" s="1846"/>
    </row>
    <row r="205" spans="1:3" ht="15.75" x14ac:dyDescent="0.25">
      <c r="A205" s="186">
        <v>65</v>
      </c>
      <c r="B205" s="187" t="s">
        <v>1232</v>
      </c>
      <c r="C205" s="108" t="e">
        <f>A205*$A$1*#REF!*1.12</f>
        <v>#REF!</v>
      </c>
    </row>
    <row r="206" spans="1:3" ht="15.75" x14ac:dyDescent="0.25">
      <c r="A206" s="186">
        <v>70</v>
      </c>
      <c r="B206" s="174" t="s">
        <v>1233</v>
      </c>
      <c r="C206" s="108" t="e">
        <f>A206*$A$1*#REF!*1.12</f>
        <v>#REF!</v>
      </c>
    </row>
    <row r="207" spans="1:3" ht="15.75" x14ac:dyDescent="0.25">
      <c r="A207" s="186">
        <v>65</v>
      </c>
      <c r="B207" s="174" t="s">
        <v>1234</v>
      </c>
      <c r="C207" s="108" t="e">
        <f>A207*$A$1*#REF!*1.12</f>
        <v>#REF!</v>
      </c>
    </row>
    <row r="208" spans="1:3" ht="15.75" x14ac:dyDescent="0.25">
      <c r="A208" s="186">
        <v>56</v>
      </c>
      <c r="B208" s="174" t="s">
        <v>1235</v>
      </c>
      <c r="C208" s="108" t="e">
        <f>A208*$A$1*#REF!*1.12</f>
        <v>#REF!</v>
      </c>
    </row>
    <row r="209" spans="1:3" ht="15.75" x14ac:dyDescent="0.25">
      <c r="A209" s="188">
        <v>62</v>
      </c>
      <c r="B209" s="174" t="s">
        <v>1236</v>
      </c>
      <c r="C209" s="108" t="e">
        <f>A209*$A$1*#REF!*1.12</f>
        <v>#REF!</v>
      </c>
    </row>
    <row r="210" spans="1:3" ht="15.75" x14ac:dyDescent="0.25">
      <c r="A210" s="186">
        <v>53</v>
      </c>
      <c r="B210" s="189" t="s">
        <v>1237</v>
      </c>
      <c r="C210" s="108" t="e">
        <f>A210*$A$1*#REF!*1.12</f>
        <v>#REF!</v>
      </c>
    </row>
    <row r="211" spans="1:3" ht="15.75" x14ac:dyDescent="0.25">
      <c r="A211" s="165">
        <v>65</v>
      </c>
      <c r="B211" s="190" t="s">
        <v>1238</v>
      </c>
      <c r="C211" s="108" t="e">
        <f>A211*$A$1*#REF!*1.12</f>
        <v>#REF!</v>
      </c>
    </row>
    <row r="212" spans="1:3" ht="15.75" x14ac:dyDescent="0.25">
      <c r="A212" s="165">
        <v>56</v>
      </c>
      <c r="B212" s="191" t="s">
        <v>1239</v>
      </c>
      <c r="C212" s="108" t="e">
        <f>A212*$A$1*#REF!*1.12</f>
        <v>#REF!</v>
      </c>
    </row>
    <row r="213" spans="1:3" ht="16.5" thickBot="1" x14ac:dyDescent="0.3">
      <c r="A213" s="165">
        <v>65</v>
      </c>
      <c r="B213" s="192" t="s">
        <v>1240</v>
      </c>
      <c r="C213" s="108" t="e">
        <f>A213*$A$1*#REF!*1.12</f>
        <v>#REF!</v>
      </c>
    </row>
    <row r="214" spans="1:3" ht="16.5" thickBot="1" x14ac:dyDescent="0.3">
      <c r="A214" s="168"/>
      <c r="B214" s="1847" t="s">
        <v>1241</v>
      </c>
      <c r="C214" s="1848"/>
    </row>
    <row r="215" spans="1:3" ht="15.75" x14ac:dyDescent="0.25">
      <c r="A215" s="193">
        <v>21</v>
      </c>
      <c r="B215" s="194" t="s">
        <v>1242</v>
      </c>
      <c r="C215" s="170" t="e">
        <f>A215*$A$1*#REF!*1.12</f>
        <v>#REF!</v>
      </c>
    </row>
    <row r="216" spans="1:3" ht="16.5" thickBot="1" x14ac:dyDescent="0.3">
      <c r="A216" s="193">
        <v>23</v>
      </c>
      <c r="B216" s="195" t="s">
        <v>1243</v>
      </c>
      <c r="C216" s="108" t="e">
        <f>A216*$A$1*#REF!*1.12</f>
        <v>#REF!</v>
      </c>
    </row>
    <row r="217" spans="1:3" ht="16.5" thickBot="1" x14ac:dyDescent="0.3">
      <c r="A217" s="168"/>
      <c r="B217" s="1847" t="s">
        <v>1244</v>
      </c>
      <c r="C217" s="1848"/>
    </row>
    <row r="218" spans="1:3" ht="15.75" x14ac:dyDescent="0.25">
      <c r="A218" s="172">
        <v>3.5</v>
      </c>
      <c r="B218" s="196" t="s">
        <v>1245</v>
      </c>
      <c r="C218" s="170" t="e">
        <f>A218*$A$1*#REF!*1.12</f>
        <v>#REF!</v>
      </c>
    </row>
    <row r="219" spans="1:3" ht="16.5" thickBot="1" x14ac:dyDescent="0.3">
      <c r="A219" s="172">
        <v>2.5</v>
      </c>
      <c r="B219" s="197" t="s">
        <v>1246</v>
      </c>
      <c r="C219" s="108" t="e">
        <f>A219*$A$1*#REF!*1.12</f>
        <v>#REF!</v>
      </c>
    </row>
    <row r="220" spans="1:3" ht="16.5" thickBot="1" x14ac:dyDescent="0.3">
      <c r="A220" s="168"/>
      <c r="B220" s="1849" t="s">
        <v>1247</v>
      </c>
      <c r="C220" s="1848"/>
    </row>
    <row r="221" spans="1:3" ht="15.75" x14ac:dyDescent="0.25">
      <c r="A221" s="198">
        <v>45</v>
      </c>
      <c r="B221" s="175" t="s">
        <v>1248</v>
      </c>
      <c r="C221" s="170" t="e">
        <f>A221*$A$1*#REF!*1.12</f>
        <v>#REF!</v>
      </c>
    </row>
    <row r="222" spans="1:3" ht="16.5" thickBot="1" x14ac:dyDescent="0.3">
      <c r="A222" s="198">
        <v>50</v>
      </c>
      <c r="B222" s="197" t="s">
        <v>1249</v>
      </c>
      <c r="C222" s="108" t="e">
        <f>A222*$A$1*#REF!*1.12</f>
        <v>#REF!</v>
      </c>
    </row>
    <row r="223" spans="1:3" ht="15.75" x14ac:dyDescent="0.25">
      <c r="A223" s="198">
        <v>55</v>
      </c>
      <c r="B223" s="175" t="s">
        <v>1250</v>
      </c>
      <c r="C223" s="108" t="e">
        <f>A223*$A$1*#REF!*1.12</f>
        <v>#REF!</v>
      </c>
    </row>
    <row r="224" spans="1:3" ht="16.5" thickBot="1" x14ac:dyDescent="0.3">
      <c r="A224" s="199">
        <v>58</v>
      </c>
      <c r="B224" s="200" t="s">
        <v>1251</v>
      </c>
      <c r="C224" s="108" t="e">
        <f>A224*$A$1*#REF!*1.12</f>
        <v>#REF!</v>
      </c>
    </row>
    <row r="225" spans="2:3" ht="15.75" x14ac:dyDescent="0.25">
      <c r="B225" s="1850" t="s">
        <v>1252</v>
      </c>
      <c r="C225" s="1851"/>
    </row>
    <row r="226" spans="2:3" ht="16.5" thickBot="1" x14ac:dyDescent="0.3">
      <c r="B226" s="201" t="s">
        <v>1253</v>
      </c>
      <c r="C226" s="202"/>
    </row>
    <row r="227" spans="2:3" ht="15" x14ac:dyDescent="0.25">
      <c r="B227" s="97"/>
      <c r="C227" s="97"/>
    </row>
    <row r="228" spans="2:3" ht="15" x14ac:dyDescent="0.25">
      <c r="B228" s="97"/>
      <c r="C228" s="97"/>
    </row>
    <row r="229" spans="2:3" ht="15.75" x14ac:dyDescent="0.25">
      <c r="B229" s="97"/>
      <c r="C229" s="203" t="s">
        <v>1254</v>
      </c>
    </row>
    <row r="230" spans="2:3" ht="15" x14ac:dyDescent="0.25">
      <c r="B230" s="97"/>
      <c r="C230" s="97"/>
    </row>
    <row r="231" spans="2:3" ht="15.75" x14ac:dyDescent="0.25">
      <c r="B231" s="97"/>
      <c r="C231" s="203" t="s">
        <v>1255</v>
      </c>
    </row>
    <row r="232" spans="2:3" ht="15" x14ac:dyDescent="0.25">
      <c r="B232" s="97"/>
      <c r="C232" s="97"/>
    </row>
  </sheetData>
  <customSheetViews>
    <customSheetView guid="{DFF1BFB2-7AD8-4AD9-8352-C6D516A7EB1A}" state="hidden">
      <selection activeCell="C19" sqref="C19:E19"/>
      <rowBreaks count="3" manualBreakCount="3">
        <brk id="67" min="1" max="26" man="1"/>
        <brk id="131" min="1" max="26" man="1"/>
        <brk id="213" min="1" max="26" man="1"/>
      </rowBreaks>
      <colBreaks count="2" manualBreakCount="2">
        <brk id="12" min="1" max="232" man="1"/>
        <brk id="27" min="1" max="232" man="1"/>
      </colBreaks>
      <pageMargins left="0.70866141732283472" right="0.70866141732283472" top="0.74803149606299213" bottom="0.74803149606299213" header="0.31496062992125984" footer="0.31496062992125984"/>
      <pageSetup paperSize="9" scale="48" fitToHeight="0" orientation="portrait" verticalDpi="0" r:id="rId1"/>
    </customSheetView>
  </customSheetViews>
  <mergeCells count="131">
    <mergeCell ref="C1:F1"/>
    <mergeCell ref="B204:C204"/>
    <mergeCell ref="B214:C214"/>
    <mergeCell ref="B217:C217"/>
    <mergeCell ref="B220:C220"/>
    <mergeCell ref="B225:C225"/>
    <mergeCell ref="B187:C187"/>
    <mergeCell ref="B191:C191"/>
    <mergeCell ref="B193:C193"/>
    <mergeCell ref="B195:C195"/>
    <mergeCell ref="B197:C197"/>
    <mergeCell ref="B200:C200"/>
    <mergeCell ref="B161:C161"/>
    <mergeCell ref="B162:C162"/>
    <mergeCell ref="B165:C165"/>
    <mergeCell ref="B168:C168"/>
    <mergeCell ref="B170:C170"/>
    <mergeCell ref="B184:C184"/>
    <mergeCell ref="B2:E2"/>
    <mergeCell ref="B23:E23"/>
    <mergeCell ref="B146:E146"/>
    <mergeCell ref="B130:E130"/>
    <mergeCell ref="C135:E135"/>
    <mergeCell ref="B136:E136"/>
    <mergeCell ref="N24:AA24"/>
    <mergeCell ref="B41:E41"/>
    <mergeCell ref="N42:Z42"/>
    <mergeCell ref="N61:R61"/>
    <mergeCell ref="B88:E88"/>
    <mergeCell ref="B85:E85"/>
    <mergeCell ref="B86:E86"/>
    <mergeCell ref="C152:E154"/>
    <mergeCell ref="B147:E147"/>
    <mergeCell ref="B149:E149"/>
    <mergeCell ref="C150:E150"/>
    <mergeCell ref="B151:E151"/>
    <mergeCell ref="B119:E119"/>
    <mergeCell ref="B109:E109"/>
    <mergeCell ref="C110:E110"/>
    <mergeCell ref="C111:E111"/>
    <mergeCell ref="C112:E112"/>
    <mergeCell ref="C113:E113"/>
    <mergeCell ref="B24:E24"/>
    <mergeCell ref="B42:E42"/>
    <mergeCell ref="B40:E40"/>
    <mergeCell ref="B103:E103"/>
    <mergeCell ref="B102:E102"/>
    <mergeCell ref="B142:E142"/>
    <mergeCell ref="C137:E137"/>
    <mergeCell ref="C138:E138"/>
    <mergeCell ref="B140:E140"/>
    <mergeCell ref="B134:E134"/>
    <mergeCell ref="C115:E115"/>
    <mergeCell ref="C116:E116"/>
    <mergeCell ref="B117:E117"/>
    <mergeCell ref="B124:E124"/>
    <mergeCell ref="B128:E128"/>
    <mergeCell ref="B129:E129"/>
    <mergeCell ref="B122:E122"/>
    <mergeCell ref="B118:E118"/>
    <mergeCell ref="C114:E114"/>
    <mergeCell ref="C97:E97"/>
    <mergeCell ref="C98:E98"/>
    <mergeCell ref="C99:E99"/>
    <mergeCell ref="C100:E100"/>
    <mergeCell ref="B101:E101"/>
    <mergeCell ref="B105:E105"/>
    <mergeCell ref="C83:E83"/>
    <mergeCell ref="B84:E84"/>
    <mergeCell ref="B90:E90"/>
    <mergeCell ref="C94:E94"/>
    <mergeCell ref="C95:E95"/>
    <mergeCell ref="C96:E96"/>
    <mergeCell ref="C77:E77"/>
    <mergeCell ref="C78:E78"/>
    <mergeCell ref="C79:E79"/>
    <mergeCell ref="C80:E80"/>
    <mergeCell ref="C81:E81"/>
    <mergeCell ref="C82:E82"/>
    <mergeCell ref="C65:E65"/>
    <mergeCell ref="C66:E66"/>
    <mergeCell ref="B70:E70"/>
    <mergeCell ref="B72:E72"/>
    <mergeCell ref="B76:E76"/>
    <mergeCell ref="B60:E60"/>
    <mergeCell ref="C61:E61"/>
    <mergeCell ref="C62:E62"/>
    <mergeCell ref="C63:E63"/>
    <mergeCell ref="C64:E64"/>
    <mergeCell ref="C54:E54"/>
    <mergeCell ref="C55:E55"/>
    <mergeCell ref="C56:E56"/>
    <mergeCell ref="C57:E57"/>
    <mergeCell ref="C58:E58"/>
    <mergeCell ref="C59:E59"/>
    <mergeCell ref="C48:E48"/>
    <mergeCell ref="C49:E49"/>
    <mergeCell ref="C50:E50"/>
    <mergeCell ref="C51:E51"/>
    <mergeCell ref="C52:E52"/>
    <mergeCell ref="C53:E53"/>
    <mergeCell ref="C35:D35"/>
    <mergeCell ref="C36:D36"/>
    <mergeCell ref="C37:D37"/>
    <mergeCell ref="B38:E38"/>
    <mergeCell ref="B39:E39"/>
    <mergeCell ref="B44:E44"/>
    <mergeCell ref="C29:D29"/>
    <mergeCell ref="C30:D30"/>
    <mergeCell ref="B31:E31"/>
    <mergeCell ref="C32:D32"/>
    <mergeCell ref="C33:D33"/>
    <mergeCell ref="C34:D34"/>
    <mergeCell ref="C20:E20"/>
    <mergeCell ref="C21:E21"/>
    <mergeCell ref="B22:E22"/>
    <mergeCell ref="B26:E26"/>
    <mergeCell ref="C27:D27"/>
    <mergeCell ref="C28:D28"/>
    <mergeCell ref="C14:E14"/>
    <mergeCell ref="C15:E15"/>
    <mergeCell ref="C16:E16"/>
    <mergeCell ref="C17:E17"/>
    <mergeCell ref="B18:E18"/>
    <mergeCell ref="C19:E19"/>
    <mergeCell ref="B4:E4"/>
    <mergeCell ref="B6:E6"/>
    <mergeCell ref="B10:E10"/>
    <mergeCell ref="C11:E11"/>
    <mergeCell ref="C12:E12"/>
    <mergeCell ref="C13:E13"/>
  </mergeCells>
  <hyperlinks>
    <hyperlink ref="B1" location="заглавие!A1" display="На главную"/>
    <hyperlink ref="C1:F1" location="Массив!P2" display="Вернуться к просчету шкафов"/>
  </hyperlinks>
  <pageMargins left="0.70866141732283472" right="0.70866141732283472" top="0.74803149606299213" bottom="0.74803149606299213" header="0.31496062992125984" footer="0.31496062992125984"/>
  <pageSetup paperSize="9" scale="48" fitToHeight="0" orientation="portrait" verticalDpi="0" r:id="rId2"/>
  <rowBreaks count="3" manualBreakCount="3">
    <brk id="67" min="1" max="26" man="1"/>
    <brk id="131" min="1" max="26" man="1"/>
    <brk id="213" min="1" max="26" man="1"/>
  </rowBreaks>
  <colBreaks count="2" manualBreakCount="2">
    <brk id="12" min="1" max="232" man="1"/>
    <brk id="27" min="1" max="232" man="1"/>
  </colBreaks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21"/>
  <dimension ref="B1:AM135"/>
  <sheetViews>
    <sheetView topLeftCell="H1" zoomScaleNormal="100" workbookViewId="0">
      <selection activeCell="E19" sqref="E19"/>
    </sheetView>
  </sheetViews>
  <sheetFormatPr defaultColWidth="9.140625" defaultRowHeight="12.75" x14ac:dyDescent="0.2"/>
  <cols>
    <col min="1" max="7" width="0" style="1" hidden="1" customWidth="1"/>
    <col min="8" max="8" width="9.140625" style="1"/>
    <col min="9" max="9" width="9.140625" style="1" customWidth="1"/>
    <col min="10" max="10" width="24.140625" style="206" customWidth="1"/>
    <col min="11" max="11" width="12" style="206" customWidth="1"/>
    <col min="12" max="12" width="16.140625" style="1" customWidth="1"/>
    <col min="13" max="13" width="15" style="1" customWidth="1"/>
    <col min="14" max="14" width="11" style="1" customWidth="1"/>
    <col min="15" max="16384" width="9.140625" style="1"/>
  </cols>
  <sheetData>
    <row r="1" spans="2:37" ht="25.5" x14ac:dyDescent="0.35">
      <c r="I1" s="93">
        <v>1.1499999999999999</v>
      </c>
      <c r="J1" s="404" t="s">
        <v>1257</v>
      </c>
      <c r="K1" s="404"/>
      <c r="L1" s="404"/>
      <c r="M1" s="404"/>
      <c r="R1" s="1844" t="s">
        <v>2500</v>
      </c>
      <c r="S1" s="1844"/>
      <c r="T1" s="1844"/>
      <c r="U1" s="1844"/>
    </row>
    <row r="2" spans="2:37" ht="18" x14ac:dyDescent="0.25">
      <c r="J2" s="96" t="s">
        <v>2558</v>
      </c>
      <c r="K2" s="1"/>
      <c r="R2" s="369" t="s">
        <v>2010</v>
      </c>
    </row>
    <row r="3" spans="2:37" ht="32.25" customHeight="1" x14ac:dyDescent="0.2">
      <c r="J3" s="401"/>
      <c r="K3" s="401" t="s">
        <v>2559</v>
      </c>
      <c r="L3" s="401" t="s">
        <v>2560</v>
      </c>
      <c r="M3" s="401" t="s">
        <v>2561</v>
      </c>
      <c r="N3" s="401" t="s">
        <v>2562</v>
      </c>
      <c r="O3" s="401" t="s">
        <v>2563</v>
      </c>
      <c r="P3" s="401" t="s">
        <v>2564</v>
      </c>
    </row>
    <row r="4" spans="2:37" ht="24.75" customHeight="1" x14ac:dyDescent="0.2">
      <c r="B4" s="465">
        <v>152</v>
      </c>
      <c r="C4" s="465">
        <v>172</v>
      </c>
      <c r="D4" s="465">
        <v>199</v>
      </c>
      <c r="E4" s="465">
        <v>220</v>
      </c>
      <c r="F4" s="465">
        <v>135</v>
      </c>
      <c r="G4" s="466">
        <v>387</v>
      </c>
      <c r="J4" s="401" t="s">
        <v>2565</v>
      </c>
      <c r="K4" s="465" t="e">
        <f>B4*#REF!</f>
        <v>#REF!</v>
      </c>
      <c r="L4" s="465" t="e">
        <f>C4*#REF!</f>
        <v>#REF!</v>
      </c>
      <c r="M4" s="465" t="e">
        <f>D4*#REF!</f>
        <v>#REF!</v>
      </c>
      <c r="N4" s="465" t="e">
        <f>E4*#REF!</f>
        <v>#REF!</v>
      </c>
      <c r="O4" s="465" t="e">
        <f>F4*#REF!</f>
        <v>#REF!</v>
      </c>
      <c r="P4" s="465" t="e">
        <f>G4*#REF!</f>
        <v>#REF!</v>
      </c>
      <c r="R4" s="204"/>
      <c r="S4" s="205"/>
      <c r="T4" s="205"/>
      <c r="U4" s="205"/>
      <c r="V4" s="205"/>
      <c r="W4" s="205"/>
      <c r="X4" s="205"/>
      <c r="Y4" s="205"/>
      <c r="Z4" s="204"/>
    </row>
    <row r="5" spans="2:37" ht="22.5" customHeight="1" x14ac:dyDescent="0.3">
      <c r="B5" s="465">
        <v>181</v>
      </c>
      <c r="C5" s="465">
        <v>181</v>
      </c>
      <c r="D5" s="465">
        <v>199</v>
      </c>
      <c r="E5" s="465">
        <v>220</v>
      </c>
      <c r="F5" s="465">
        <v>181</v>
      </c>
      <c r="G5" s="466">
        <v>387</v>
      </c>
      <c r="J5" s="401" t="s">
        <v>2566</v>
      </c>
      <c r="K5" s="465" t="e">
        <f>B5*#REF!</f>
        <v>#REF!</v>
      </c>
      <c r="L5" s="465" t="e">
        <f>C5*#REF!</f>
        <v>#REF!</v>
      </c>
      <c r="M5" s="465" t="e">
        <f>D5*#REF!</f>
        <v>#REF!</v>
      </c>
      <c r="N5" s="465" t="e">
        <f>E5*#REF!</f>
        <v>#REF!</v>
      </c>
      <c r="O5" s="465" t="e">
        <f>F5*#REF!</f>
        <v>#REF!</v>
      </c>
      <c r="P5" s="465" t="e">
        <f>G5*#REF!</f>
        <v>#REF!</v>
      </c>
      <c r="R5" s="392" t="s">
        <v>2514</v>
      </c>
      <c r="S5" s="205"/>
      <c r="T5" s="205"/>
      <c r="U5" s="205"/>
      <c r="V5" s="205"/>
      <c r="W5" s="205"/>
      <c r="X5" s="205"/>
      <c r="Y5" s="205"/>
      <c r="Z5" s="204"/>
      <c r="AA5" s="204"/>
      <c r="AB5" s="204"/>
    </row>
    <row r="6" spans="2:37" ht="27.75" customHeight="1" x14ac:dyDescent="0.2">
      <c r="B6" s="465">
        <v>220</v>
      </c>
      <c r="C6" s="465">
        <v>220</v>
      </c>
      <c r="D6" s="465">
        <v>220</v>
      </c>
      <c r="E6" s="465">
        <v>220</v>
      </c>
      <c r="F6" s="465">
        <v>181</v>
      </c>
      <c r="G6" s="466">
        <f>+D6*1.3</f>
        <v>286</v>
      </c>
      <c r="J6" s="401" t="s">
        <v>2567</v>
      </c>
      <c r="K6" s="465" t="e">
        <f>B6*#REF!</f>
        <v>#REF!</v>
      </c>
      <c r="L6" s="465" t="e">
        <f>C6*#REF!</f>
        <v>#REF!</v>
      </c>
      <c r="M6" s="465" t="e">
        <f>D6*#REF!</f>
        <v>#REF!</v>
      </c>
      <c r="N6" s="465" t="e">
        <f>E6*#REF!</f>
        <v>#REF!</v>
      </c>
      <c r="O6" s="465" t="e">
        <f>F6*#REF!</f>
        <v>#REF!</v>
      </c>
      <c r="P6" s="465" t="e">
        <f>G6*#REF!</f>
        <v>#REF!</v>
      </c>
      <c r="R6" s="390" t="s">
        <v>2515</v>
      </c>
      <c r="S6"/>
      <c r="T6"/>
      <c r="U6"/>
      <c r="V6"/>
      <c r="W6"/>
      <c r="X6"/>
      <c r="Y6"/>
      <c r="Z6"/>
      <c r="AA6"/>
      <c r="AB6"/>
      <c r="AC6"/>
      <c r="AD6"/>
      <c r="AE6"/>
      <c r="AF6"/>
      <c r="AG6"/>
      <c r="AH6"/>
      <c r="AI6"/>
      <c r="AJ6"/>
      <c r="AK6"/>
    </row>
    <row r="7" spans="2:37" ht="27.75" customHeight="1" x14ac:dyDescent="0.2">
      <c r="B7" s="465">
        <v>199</v>
      </c>
      <c r="C7" s="465">
        <v>199</v>
      </c>
      <c r="D7" s="465">
        <v>199</v>
      </c>
      <c r="E7" s="465">
        <v>220</v>
      </c>
      <c r="F7" s="465">
        <v>181</v>
      </c>
      <c r="G7" s="466">
        <v>387</v>
      </c>
      <c r="J7" s="401" t="s">
        <v>2568</v>
      </c>
      <c r="K7" s="465" t="e">
        <f>B7*#REF!</f>
        <v>#REF!</v>
      </c>
      <c r="L7" s="465" t="e">
        <f>C7*#REF!</f>
        <v>#REF!</v>
      </c>
      <c r="M7" s="465" t="e">
        <f>D7*#REF!</f>
        <v>#REF!</v>
      </c>
      <c r="N7" s="465" t="e">
        <f>E7*#REF!</f>
        <v>#REF!</v>
      </c>
      <c r="O7" s="465" t="e">
        <f>F7*#REF!</f>
        <v>#REF!</v>
      </c>
      <c r="P7" s="465" t="e">
        <f>G7*#REF!</f>
        <v>#REF!</v>
      </c>
      <c r="R7" s="393" t="s">
        <v>2516</v>
      </c>
      <c r="S7"/>
      <c r="T7"/>
      <c r="U7"/>
      <c r="V7"/>
      <c r="W7"/>
      <c r="X7"/>
      <c r="Y7"/>
      <c r="Z7"/>
      <c r="AA7"/>
      <c r="AB7"/>
      <c r="AC7"/>
      <c r="AD7"/>
      <c r="AE7"/>
      <c r="AF7"/>
      <c r="AG7"/>
      <c r="AH7"/>
      <c r="AI7"/>
      <c r="AJ7"/>
      <c r="AK7"/>
    </row>
    <row r="8" spans="2:37" ht="15" x14ac:dyDescent="0.2">
      <c r="J8" s="402"/>
      <c r="K8" s="402"/>
      <c r="L8" s="402"/>
      <c r="M8" s="402"/>
      <c r="N8" s="402"/>
      <c r="O8" s="402"/>
      <c r="P8" s="402"/>
      <c r="R8" s="393"/>
      <c r="S8"/>
      <c r="T8"/>
      <c r="U8"/>
      <c r="V8"/>
      <c r="W8"/>
      <c r="X8"/>
      <c r="Y8"/>
      <c r="Z8"/>
      <c r="AA8"/>
      <c r="AB8"/>
      <c r="AC8"/>
      <c r="AD8"/>
      <c r="AE8"/>
      <c r="AF8"/>
      <c r="AG8"/>
      <c r="AH8"/>
      <c r="AI8"/>
      <c r="AJ8"/>
      <c r="AK8"/>
    </row>
    <row r="9" spans="2:37" ht="15" x14ac:dyDescent="0.2">
      <c r="B9" s="465">
        <v>135</v>
      </c>
      <c r="J9" s="401" t="s">
        <v>2569</v>
      </c>
      <c r="K9" s="465" t="e">
        <f>B9*#REF!</f>
        <v>#REF!</v>
      </c>
      <c r="L9" s="402"/>
      <c r="M9" s="402"/>
      <c r="N9" s="402"/>
      <c r="O9" s="402"/>
      <c r="P9" s="402"/>
      <c r="R9" s="393" t="s">
        <v>2517</v>
      </c>
      <c r="S9"/>
      <c r="T9"/>
      <c r="U9"/>
      <c r="V9"/>
      <c r="W9"/>
      <c r="X9"/>
      <c r="Y9"/>
      <c r="Z9"/>
      <c r="AA9"/>
      <c r="AB9"/>
      <c r="AC9"/>
      <c r="AD9"/>
      <c r="AE9"/>
      <c r="AF9"/>
      <c r="AG9"/>
      <c r="AH9"/>
      <c r="AI9"/>
      <c r="AJ9"/>
      <c r="AK9"/>
    </row>
    <row r="10" spans="2:37" ht="15" x14ac:dyDescent="0.2">
      <c r="J10" s="402"/>
      <c r="K10" s="402"/>
      <c r="L10" s="402"/>
      <c r="M10" s="402"/>
      <c r="N10" s="402"/>
      <c r="O10" s="402"/>
      <c r="P10" s="402"/>
      <c r="R10" s="393" t="s">
        <v>2518</v>
      </c>
      <c r="S10"/>
      <c r="T10"/>
      <c r="U10"/>
      <c r="V10"/>
      <c r="W10"/>
      <c r="X10"/>
      <c r="Y10"/>
      <c r="Z10"/>
      <c r="AA10"/>
      <c r="AB10"/>
      <c r="AC10"/>
      <c r="AD10"/>
      <c r="AE10"/>
      <c r="AF10"/>
      <c r="AG10"/>
      <c r="AH10"/>
      <c r="AI10"/>
      <c r="AJ10"/>
      <c r="AK10"/>
    </row>
    <row r="11" spans="2:37" ht="41.25" customHeight="1" x14ac:dyDescent="0.2">
      <c r="J11" s="401"/>
      <c r="K11" s="401" t="s">
        <v>2570</v>
      </c>
      <c r="L11" s="401" t="s">
        <v>2571</v>
      </c>
      <c r="M11" s="401" t="s">
        <v>2572</v>
      </c>
      <c r="N11" s="402"/>
      <c r="O11" s="402"/>
      <c r="P11" s="402"/>
      <c r="R11" s="393" t="s">
        <v>2519</v>
      </c>
      <c r="S11"/>
      <c r="T11"/>
      <c r="U11"/>
      <c r="V11"/>
      <c r="W11"/>
      <c r="X11"/>
      <c r="Y11"/>
      <c r="Z11"/>
      <c r="AA11"/>
      <c r="AB11"/>
      <c r="AC11"/>
      <c r="AD11"/>
      <c r="AE11"/>
      <c r="AF11"/>
      <c r="AG11"/>
      <c r="AH11"/>
      <c r="AI11"/>
      <c r="AJ11"/>
      <c r="AK11"/>
    </row>
    <row r="12" spans="2:37" ht="32.25" customHeight="1" x14ac:dyDescent="0.2">
      <c r="B12" s="465">
        <v>152</v>
      </c>
      <c r="C12" s="465">
        <v>172</v>
      </c>
      <c r="D12" s="465">
        <v>220</v>
      </c>
      <c r="J12" s="401" t="s">
        <v>2573</v>
      </c>
      <c r="K12" s="465" t="e">
        <f>B12*#REF!</f>
        <v>#REF!</v>
      </c>
      <c r="L12" s="465" t="e">
        <f>C12*#REF!</f>
        <v>#REF!</v>
      </c>
      <c r="M12" s="465" t="e">
        <f>D12*#REF!</f>
        <v>#REF!</v>
      </c>
      <c r="N12" s="402"/>
      <c r="O12" s="402"/>
      <c r="P12" s="402"/>
      <c r="R12" s="394" t="s">
        <v>2520</v>
      </c>
      <c r="S12"/>
      <c r="T12"/>
      <c r="U12"/>
      <c r="V12"/>
      <c r="W12"/>
      <c r="X12"/>
      <c r="Y12"/>
      <c r="Z12"/>
      <c r="AA12"/>
      <c r="AB12"/>
      <c r="AC12"/>
      <c r="AD12"/>
      <c r="AE12"/>
      <c r="AF12"/>
      <c r="AG12"/>
      <c r="AH12"/>
      <c r="AI12"/>
      <c r="AJ12"/>
      <c r="AK12"/>
    </row>
    <row r="13" spans="2:37" x14ac:dyDescent="0.2">
      <c r="B13" s="465">
        <v>199</v>
      </c>
      <c r="C13" s="465">
        <v>199</v>
      </c>
      <c r="D13" s="465">
        <v>232</v>
      </c>
      <c r="J13" s="401" t="s">
        <v>2574</v>
      </c>
      <c r="K13" s="465" t="e">
        <f>B13*#REF!</f>
        <v>#REF!</v>
      </c>
      <c r="L13" s="465" t="e">
        <f>C13*#REF!</f>
        <v>#REF!</v>
      </c>
      <c r="M13" s="465" t="e">
        <f>D13*#REF!</f>
        <v>#REF!</v>
      </c>
      <c r="N13" s="402"/>
      <c r="O13" s="402"/>
      <c r="P13" s="402"/>
      <c r="R13" s="394" t="s">
        <v>2521</v>
      </c>
      <c r="S13"/>
      <c r="T13"/>
      <c r="U13"/>
      <c r="V13"/>
      <c r="W13"/>
      <c r="X13"/>
      <c r="Y13"/>
      <c r="Z13"/>
      <c r="AA13"/>
      <c r="AB13"/>
      <c r="AC13"/>
      <c r="AD13"/>
      <c r="AE13"/>
      <c r="AF13"/>
      <c r="AG13"/>
      <c r="AH13"/>
      <c r="AI13"/>
      <c r="AJ13"/>
      <c r="AK13"/>
    </row>
    <row r="14" spans="2:37" ht="23.25" customHeight="1" x14ac:dyDescent="0.2">
      <c r="B14" s="465">
        <v>199</v>
      </c>
      <c r="C14" s="465">
        <v>199</v>
      </c>
      <c r="D14" s="465">
        <v>232</v>
      </c>
      <c r="J14" s="401" t="s">
        <v>2575</v>
      </c>
      <c r="K14" s="465" t="e">
        <f>B14*#REF!</f>
        <v>#REF!</v>
      </c>
      <c r="L14" s="465" t="e">
        <f>C14*#REF!</f>
        <v>#REF!</v>
      </c>
      <c r="M14" s="465" t="e">
        <f>D14*#REF!</f>
        <v>#REF!</v>
      </c>
      <c r="N14" s="402"/>
      <c r="O14" s="402"/>
      <c r="P14" s="402"/>
      <c r="R14" s="393" t="s">
        <v>2522</v>
      </c>
      <c r="S14"/>
      <c r="T14"/>
      <c r="U14"/>
      <c r="V14"/>
      <c r="W14"/>
      <c r="X14"/>
      <c r="Y14"/>
      <c r="Z14"/>
      <c r="AA14"/>
      <c r="AB14"/>
      <c r="AC14"/>
      <c r="AD14"/>
      <c r="AE14"/>
      <c r="AF14"/>
      <c r="AG14"/>
      <c r="AH14"/>
      <c r="AI14"/>
      <c r="AJ14"/>
      <c r="AK14"/>
    </row>
    <row r="15" spans="2:37" ht="15" x14ac:dyDescent="0.2">
      <c r="B15" s="465">
        <v>232</v>
      </c>
      <c r="C15" s="465">
        <v>232</v>
      </c>
      <c r="D15" s="465">
        <v>232</v>
      </c>
      <c r="J15" s="401" t="s">
        <v>2576</v>
      </c>
      <c r="K15" s="465" t="e">
        <f>B15*#REF!</f>
        <v>#REF!</v>
      </c>
      <c r="L15" s="465" t="e">
        <f>C15*#REF!</f>
        <v>#REF!</v>
      </c>
      <c r="M15" s="465" t="e">
        <f>D15*#REF!</f>
        <v>#REF!</v>
      </c>
      <c r="N15" s="402"/>
      <c r="O15" s="402"/>
      <c r="P15" s="402"/>
      <c r="R15" s="393" t="s">
        <v>2523</v>
      </c>
      <c r="S15"/>
      <c r="T15"/>
      <c r="U15"/>
      <c r="V15"/>
      <c r="W15"/>
      <c r="X15"/>
      <c r="Y15"/>
      <c r="Z15"/>
      <c r="AA15"/>
      <c r="AB15"/>
      <c r="AC15"/>
      <c r="AD15"/>
      <c r="AE15"/>
      <c r="AF15"/>
      <c r="AG15"/>
      <c r="AH15"/>
      <c r="AI15"/>
      <c r="AJ15"/>
      <c r="AK15"/>
    </row>
    <row r="16" spans="2:37" ht="15" x14ac:dyDescent="0.2">
      <c r="J16" s="402"/>
      <c r="K16" s="402"/>
      <c r="L16" s="402"/>
      <c r="M16" s="402"/>
      <c r="N16" s="402"/>
      <c r="O16" s="402"/>
      <c r="P16" s="402"/>
      <c r="R16" s="393" t="s">
        <v>2524</v>
      </c>
      <c r="S16"/>
      <c r="T16"/>
      <c r="U16"/>
      <c r="V16"/>
      <c r="W16"/>
      <c r="X16"/>
      <c r="Y16"/>
      <c r="Z16"/>
      <c r="AA16"/>
      <c r="AB16"/>
      <c r="AC16"/>
      <c r="AD16"/>
      <c r="AE16"/>
      <c r="AF16"/>
      <c r="AG16"/>
      <c r="AH16"/>
      <c r="AI16"/>
      <c r="AJ16"/>
      <c r="AK16"/>
    </row>
    <row r="17" spans="2:39" ht="18" customHeight="1" x14ac:dyDescent="0.2">
      <c r="J17" s="401"/>
      <c r="K17" s="401" t="s">
        <v>2577</v>
      </c>
      <c r="L17" s="401" t="s">
        <v>2578</v>
      </c>
      <c r="M17" s="402"/>
      <c r="N17" s="402"/>
      <c r="O17" s="402"/>
      <c r="P17" s="402"/>
      <c r="R17" s="393" t="s">
        <v>2525</v>
      </c>
      <c r="S17"/>
      <c r="T17"/>
      <c r="U17"/>
      <c r="V17"/>
      <c r="W17"/>
      <c r="X17"/>
      <c r="Y17"/>
      <c r="Z17"/>
      <c r="AA17"/>
      <c r="AB17"/>
      <c r="AC17"/>
      <c r="AD17"/>
      <c r="AE17"/>
      <c r="AF17"/>
      <c r="AG17"/>
      <c r="AH17"/>
      <c r="AI17"/>
      <c r="AJ17"/>
      <c r="AK17"/>
    </row>
    <row r="18" spans="2:39" ht="15" x14ac:dyDescent="0.2">
      <c r="B18" s="465">
        <v>126</v>
      </c>
      <c r="C18" s="465">
        <v>152</v>
      </c>
      <c r="J18" s="401" t="s">
        <v>2579</v>
      </c>
      <c r="K18" s="465" t="e">
        <f>B18*#REF!</f>
        <v>#REF!</v>
      </c>
      <c r="L18" s="465" t="e">
        <f>C18*#REF!</f>
        <v>#REF!</v>
      </c>
      <c r="M18" s="402"/>
      <c r="N18" s="402"/>
      <c r="O18" s="402"/>
      <c r="P18" s="402"/>
      <c r="R18" s="395" t="s">
        <v>2526</v>
      </c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</row>
    <row r="19" spans="2:39" ht="15" x14ac:dyDescent="0.2">
      <c r="M19" s="402"/>
      <c r="N19" s="402"/>
      <c r="O19" s="402"/>
      <c r="P19" s="402"/>
      <c r="R19" s="393" t="s">
        <v>2527</v>
      </c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</row>
    <row r="20" spans="2:39" ht="12.75" customHeight="1" x14ac:dyDescent="0.2">
      <c r="J20" s="401"/>
      <c r="K20" s="401" t="s">
        <v>2580</v>
      </c>
      <c r="M20" s="402"/>
      <c r="N20" s="402"/>
      <c r="O20" s="402"/>
      <c r="P20" s="402"/>
      <c r="R20" s="393" t="s">
        <v>2528</v>
      </c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</row>
    <row r="21" spans="2:39" ht="15" x14ac:dyDescent="0.2">
      <c r="B21" s="465">
        <v>126</v>
      </c>
      <c r="J21" s="401" t="s">
        <v>2581</v>
      </c>
      <c r="K21" s="465" t="e">
        <f>B21*#REF!</f>
        <v>#REF!</v>
      </c>
      <c r="L21" s="402"/>
      <c r="M21" s="402"/>
      <c r="N21" s="402"/>
      <c r="O21" s="402"/>
      <c r="P21" s="402"/>
      <c r="R21" s="390" t="s">
        <v>2584</v>
      </c>
      <c r="S21"/>
      <c r="T21"/>
      <c r="U21"/>
      <c r="V21"/>
      <c r="W21"/>
      <c r="X21"/>
      <c r="Y21"/>
      <c r="Z21"/>
      <c r="AA21"/>
      <c r="AB21"/>
      <c r="AC21"/>
      <c r="AD21"/>
      <c r="AE21"/>
      <c r="AF21"/>
      <c r="AG21"/>
      <c r="AH21"/>
      <c r="AI21"/>
      <c r="AJ21"/>
      <c r="AK21"/>
    </row>
    <row r="22" spans="2:39" ht="15" x14ac:dyDescent="0.25">
      <c r="L22" s="402"/>
      <c r="M22" s="402"/>
      <c r="N22" s="402"/>
      <c r="O22" s="402"/>
      <c r="P22" s="402"/>
      <c r="R22" s="391"/>
      <c r="S22" s="391"/>
      <c r="T22" s="1859"/>
      <c r="U22" s="1859"/>
      <c r="V22" s="391"/>
      <c r="W22" s="391"/>
      <c r="X22" s="1859"/>
      <c r="Y22" s="1859"/>
      <c r="Z22" s="1859"/>
      <c r="AA22" s="1859"/>
      <c r="AB22" s="1859"/>
      <c r="AC22" s="1859"/>
      <c r="AD22" s="1859"/>
      <c r="AE22" s="1859"/>
      <c r="AF22" s="1859"/>
      <c r="AG22" s="391"/>
      <c r="AH22" s="398"/>
      <c r="AI22" s="398"/>
      <c r="AJ22" s="398"/>
      <c r="AK22" s="398"/>
    </row>
    <row r="23" spans="2:39" ht="15" x14ac:dyDescent="0.25">
      <c r="J23" s="1865" t="s">
        <v>2582</v>
      </c>
      <c r="K23" s="1866"/>
      <c r="L23" s="402"/>
      <c r="M23" s="402"/>
      <c r="N23" s="402"/>
      <c r="O23" s="402"/>
      <c r="P23" s="402"/>
      <c r="R23" s="393" t="s">
        <v>2529</v>
      </c>
      <c r="S23" s="391"/>
      <c r="T23" s="1859"/>
      <c r="U23" s="1859"/>
      <c r="V23" s="391"/>
      <c r="W23" s="391"/>
      <c r="X23" s="1859"/>
      <c r="Y23" s="1859"/>
      <c r="Z23" s="1859"/>
      <c r="AA23" s="1859"/>
      <c r="AB23" s="1859"/>
      <c r="AC23" s="1859"/>
      <c r="AD23" s="1859"/>
      <c r="AE23" s="1859"/>
      <c r="AF23" s="1859"/>
      <c r="AG23" s="391"/>
      <c r="AH23" s="398"/>
      <c r="AI23" s="398"/>
      <c r="AJ23" s="398"/>
      <c r="AK23" s="398"/>
    </row>
    <row r="24" spans="2:39" ht="15" x14ac:dyDescent="0.25">
      <c r="B24" s="468">
        <v>256</v>
      </c>
      <c r="J24" s="403" t="s">
        <v>2583</v>
      </c>
      <c r="K24" s="465" t="e">
        <f>B24*#REF!</f>
        <v>#REF!</v>
      </c>
      <c r="L24" s="402"/>
      <c r="M24" s="402"/>
      <c r="N24" s="402"/>
      <c r="O24" s="402"/>
      <c r="P24" s="402"/>
      <c r="R24" s="393" t="s">
        <v>2530</v>
      </c>
      <c r="S24" s="393"/>
      <c r="T24" s="393"/>
      <c r="U24" s="393"/>
      <c r="V24" s="393"/>
      <c r="W24" s="393"/>
      <c r="X24" s="393"/>
      <c r="Y24" s="393"/>
      <c r="Z24" s="393"/>
      <c r="AA24" s="393"/>
      <c r="AB24" s="396"/>
      <c r="AC24" s="396"/>
      <c r="AD24" s="396"/>
      <c r="AE24" s="396"/>
      <c r="AF24" s="396"/>
      <c r="AG24" s="396"/>
      <c r="AH24" s="396"/>
      <c r="AI24" s="1859"/>
      <c r="AJ24" s="1859"/>
      <c r="AK24" s="399"/>
    </row>
    <row r="25" spans="2:39" ht="15.75" thickBot="1" x14ac:dyDescent="0.3">
      <c r="L25" s="402"/>
      <c r="M25" s="402"/>
      <c r="N25" s="402"/>
      <c r="O25" s="402"/>
      <c r="P25" s="402"/>
      <c r="R25" s="1860" t="s">
        <v>2531</v>
      </c>
      <c r="S25" s="1860"/>
      <c r="T25" s="1860"/>
      <c r="U25" s="1860"/>
      <c r="V25" s="1860"/>
      <c r="W25" s="1860"/>
      <c r="X25" s="1860"/>
      <c r="Y25" s="1860"/>
      <c r="Z25" s="1860"/>
      <c r="AA25" s="1860"/>
      <c r="AB25" s="1860"/>
      <c r="AC25" s="1860"/>
      <c r="AD25" s="1860"/>
      <c r="AE25" s="1860"/>
      <c r="AF25" s="1860"/>
      <c r="AG25" s="391"/>
      <c r="AH25" s="398"/>
      <c r="AI25" s="398"/>
      <c r="AJ25" s="398"/>
      <c r="AK25" s="398"/>
    </row>
    <row r="26" spans="2:39" ht="15" x14ac:dyDescent="0.25">
      <c r="B26" s="405">
        <v>172</v>
      </c>
      <c r="J26" s="1867" t="s">
        <v>2585</v>
      </c>
      <c r="K26" s="1870" t="s">
        <v>2586</v>
      </c>
      <c r="L26" s="1871"/>
      <c r="M26" s="1872"/>
      <c r="N26" s="465" t="e">
        <f>B26*#REF!</f>
        <v>#REF!</v>
      </c>
      <c r="O26" s="406"/>
      <c r="P26" s="402"/>
      <c r="R26" s="393" t="s">
        <v>2532</v>
      </c>
      <c r="S26" s="393"/>
      <c r="T26" s="396"/>
      <c r="U26" s="396"/>
      <c r="V26" s="391"/>
      <c r="W26" s="391"/>
      <c r="X26" s="396"/>
      <c r="Y26" s="396"/>
      <c r="Z26" s="396"/>
      <c r="AA26" s="396"/>
      <c r="AB26" s="396"/>
      <c r="AC26" s="396"/>
      <c r="AD26" s="396"/>
      <c r="AE26" s="396"/>
      <c r="AF26" s="396"/>
      <c r="AG26" s="391"/>
      <c r="AH26" s="398"/>
      <c r="AI26" s="398"/>
      <c r="AJ26" s="398"/>
      <c r="AK26" s="398"/>
      <c r="AL26"/>
      <c r="AM26"/>
    </row>
    <row r="27" spans="2:39" ht="15" x14ac:dyDescent="0.25">
      <c r="B27" s="407">
        <v>203</v>
      </c>
      <c r="J27" s="1868"/>
      <c r="K27" s="1873" t="s">
        <v>2587</v>
      </c>
      <c r="L27" s="1874"/>
      <c r="M27" s="1875"/>
      <c r="N27" s="465" t="e">
        <f>B27*#REF!</f>
        <v>#REF!</v>
      </c>
      <c r="O27" s="406"/>
      <c r="R27" s="393" t="s">
        <v>2533</v>
      </c>
      <c r="S27" s="393"/>
      <c r="T27" s="396"/>
      <c r="U27" s="396"/>
      <c r="V27" s="391"/>
      <c r="W27" s="391"/>
      <c r="X27" s="396"/>
      <c r="Y27" s="396"/>
      <c r="Z27" s="396"/>
      <c r="AA27" s="396"/>
      <c r="AB27" s="396"/>
      <c r="AC27" s="396"/>
      <c r="AD27" s="396"/>
      <c r="AE27" s="396"/>
      <c r="AF27" s="396"/>
      <c r="AG27" s="391"/>
      <c r="AH27" s="398"/>
      <c r="AI27" s="398"/>
      <c r="AJ27" s="398"/>
      <c r="AK27" s="398"/>
      <c r="AL27"/>
      <c r="AM27"/>
    </row>
    <row r="28" spans="2:39" ht="26.25" customHeight="1" x14ac:dyDescent="0.25">
      <c r="B28" s="407">
        <v>190</v>
      </c>
      <c r="J28" s="1868"/>
      <c r="K28" s="1873" t="s">
        <v>2588</v>
      </c>
      <c r="L28" s="1874"/>
      <c r="M28" s="1875"/>
      <c r="N28" s="465" t="e">
        <f>B28*#REF!</f>
        <v>#REF!</v>
      </c>
      <c r="O28" s="406"/>
      <c r="R28" s="400" t="s">
        <v>2534</v>
      </c>
      <c r="S28" s="398"/>
      <c r="T28" s="396"/>
      <c r="U28" s="396"/>
      <c r="V28" s="398"/>
      <c r="W28" s="398"/>
      <c r="X28" s="396"/>
      <c r="Y28" s="396"/>
      <c r="Z28" s="396"/>
      <c r="AA28" s="396"/>
      <c r="AB28" s="396"/>
      <c r="AC28" s="396"/>
      <c r="AD28" s="396"/>
      <c r="AE28" s="396"/>
      <c r="AF28" s="396"/>
      <c r="AG28" s="398"/>
      <c r="AH28" s="398"/>
      <c r="AI28" s="398"/>
      <c r="AJ28" s="398"/>
      <c r="AK28" s="398"/>
      <c r="AL28"/>
      <c r="AM28"/>
    </row>
    <row r="29" spans="2:39" ht="30" customHeight="1" thickBot="1" x14ac:dyDescent="0.3">
      <c r="B29" s="408">
        <v>221</v>
      </c>
      <c r="J29" s="1869"/>
      <c r="K29" s="1876" t="s">
        <v>2589</v>
      </c>
      <c r="L29" s="1877"/>
      <c r="M29" s="1878"/>
      <c r="N29" s="465" t="e">
        <f>B29*#REF!</f>
        <v>#REF!</v>
      </c>
      <c r="O29" s="406"/>
      <c r="R29" s="400" t="s">
        <v>2697</v>
      </c>
      <c r="S29" s="400"/>
      <c r="T29" s="400"/>
      <c r="U29" s="396"/>
      <c r="V29" s="396"/>
      <c r="W29" s="396"/>
      <c r="X29" s="396"/>
      <c r="Y29" s="396"/>
      <c r="Z29" s="396"/>
      <c r="AA29" s="396"/>
      <c r="AB29" s="396"/>
      <c r="AC29" s="396"/>
      <c r="AD29" s="396"/>
      <c r="AE29" s="396"/>
      <c r="AF29" s="396"/>
      <c r="AG29" s="396"/>
      <c r="AH29" s="396"/>
      <c r="AI29" s="396"/>
      <c r="AJ29" s="1859"/>
      <c r="AK29" s="1859"/>
      <c r="AL29"/>
      <c r="AM29"/>
    </row>
    <row r="30" spans="2:39" ht="15" customHeight="1" thickBot="1" x14ac:dyDescent="0.3">
      <c r="I30" s="471"/>
      <c r="J30" s="472"/>
      <c r="K30" s="473"/>
      <c r="L30" s="473"/>
      <c r="M30" s="473"/>
      <c r="N30" s="474"/>
      <c r="O30" s="474"/>
      <c r="P30" s="471"/>
      <c r="S30" s="400"/>
      <c r="T30" s="400"/>
      <c r="U30" s="400"/>
      <c r="V30" s="400"/>
      <c r="W30" s="400"/>
      <c r="X30" s="400"/>
      <c r="Y30" s="400"/>
      <c r="Z30" s="400"/>
      <c r="AA30" s="400"/>
      <c r="AB30" s="396"/>
      <c r="AC30" s="396"/>
      <c r="AD30" s="396"/>
      <c r="AE30" s="1859"/>
      <c r="AF30" s="1859"/>
      <c r="AG30" s="1859"/>
      <c r="AH30" s="1859"/>
      <c r="AI30" s="1859"/>
      <c r="AJ30" s="1859"/>
      <c r="AK30" s="399"/>
      <c r="AL30"/>
      <c r="AM30"/>
    </row>
    <row r="31" spans="2:39" ht="15" x14ac:dyDescent="0.25">
      <c r="B31" s="413">
        <v>52</v>
      </c>
      <c r="J31" s="411" t="s">
        <v>1220</v>
      </c>
      <c r="K31" s="412">
        <v>146</v>
      </c>
      <c r="L31" s="465" t="e">
        <f>B31*#REF!</f>
        <v>#REF!</v>
      </c>
      <c r="M31" s="409"/>
      <c r="N31" s="410"/>
      <c r="O31" s="410"/>
      <c r="R31" s="400" t="s">
        <v>2535</v>
      </c>
      <c r="S31" s="398"/>
      <c r="T31" s="396"/>
      <c r="U31" s="396"/>
      <c r="V31" s="398"/>
      <c r="W31" s="398"/>
      <c r="X31" s="396"/>
      <c r="Y31" s="396"/>
      <c r="Z31" s="396"/>
      <c r="AA31" s="396"/>
      <c r="AB31" s="396"/>
      <c r="AC31" s="396"/>
      <c r="AD31" s="396"/>
      <c r="AE31" s="396"/>
      <c r="AF31" s="396"/>
      <c r="AG31" s="391"/>
      <c r="AH31" s="398"/>
      <c r="AI31" s="398"/>
      <c r="AJ31" s="398"/>
      <c r="AK31" s="398"/>
      <c r="AL31"/>
      <c r="AM31"/>
    </row>
    <row r="32" spans="2:39" ht="15" x14ac:dyDescent="0.25">
      <c r="B32" s="416">
        <v>64</v>
      </c>
      <c r="J32" s="414" t="s">
        <v>1220</v>
      </c>
      <c r="K32" s="415">
        <v>196</v>
      </c>
      <c r="L32" s="465" t="e">
        <f>B32*#REF!</f>
        <v>#REF!</v>
      </c>
      <c r="M32" s="410"/>
      <c r="N32" s="410"/>
      <c r="O32" s="410"/>
      <c r="R32" s="400" t="s">
        <v>2536</v>
      </c>
      <c r="S32" s="398"/>
      <c r="T32" s="396"/>
      <c r="U32" s="396"/>
      <c r="V32" s="398"/>
      <c r="W32" s="398"/>
      <c r="X32" s="396"/>
      <c r="Y32" s="396"/>
      <c r="Z32" s="396"/>
      <c r="AA32" s="396"/>
      <c r="AB32" s="396"/>
      <c r="AC32" s="396"/>
      <c r="AD32" s="396"/>
      <c r="AE32" s="396"/>
      <c r="AF32" s="396"/>
      <c r="AG32" s="391"/>
      <c r="AH32" s="398"/>
      <c r="AI32" s="398"/>
      <c r="AJ32" s="398"/>
      <c r="AK32" s="398"/>
      <c r="AL32"/>
      <c r="AM32"/>
    </row>
    <row r="33" spans="2:39" ht="15.75" thickBot="1" x14ac:dyDescent="0.3">
      <c r="B33" s="419">
        <v>76</v>
      </c>
      <c r="J33" s="417" t="s">
        <v>1220</v>
      </c>
      <c r="K33" s="418">
        <v>296</v>
      </c>
      <c r="L33" s="465" t="e">
        <f>B33*#REF!</f>
        <v>#REF!</v>
      </c>
      <c r="M33" s="410"/>
      <c r="N33" s="410"/>
      <c r="O33" s="410"/>
      <c r="R33" s="393" t="s">
        <v>2537</v>
      </c>
      <c r="S33" s="393"/>
      <c r="T33" s="393"/>
      <c r="U33" s="393"/>
      <c r="V33" s="393"/>
      <c r="W33" s="393"/>
      <c r="X33" s="393"/>
      <c r="Y33" s="393"/>
      <c r="Z33" s="393"/>
      <c r="AA33" s="393"/>
      <c r="AB33" s="396"/>
      <c r="AC33" s="396"/>
      <c r="AD33" s="396"/>
      <c r="AE33" s="396"/>
      <c r="AF33" s="396"/>
      <c r="AG33" s="396"/>
      <c r="AH33" s="396"/>
      <c r="AI33" s="1859"/>
      <c r="AJ33" s="1859"/>
      <c r="AK33" s="399"/>
      <c r="AL33"/>
      <c r="AM33"/>
    </row>
    <row r="34" spans="2:39" ht="15.75" thickBot="1" x14ac:dyDescent="0.3">
      <c r="M34" s="410"/>
      <c r="N34" s="410"/>
      <c r="O34" s="410"/>
      <c r="R34" s="393" t="s">
        <v>2538</v>
      </c>
      <c r="S34" s="393"/>
      <c r="T34" s="396"/>
      <c r="U34" s="396"/>
      <c r="V34" s="391"/>
      <c r="W34" s="391"/>
      <c r="X34" s="396"/>
      <c r="Y34" s="396"/>
      <c r="Z34" s="396"/>
      <c r="AA34" s="396"/>
      <c r="AB34" s="396"/>
      <c r="AC34" s="396"/>
      <c r="AD34" s="396"/>
      <c r="AE34" s="396"/>
      <c r="AF34" s="396"/>
      <c r="AG34" s="391"/>
      <c r="AH34" s="398"/>
      <c r="AI34" s="398"/>
      <c r="AJ34" s="398"/>
      <c r="AK34" s="398"/>
      <c r="AL34"/>
      <c r="AM34"/>
    </row>
    <row r="35" spans="2:39" ht="15" x14ac:dyDescent="0.25">
      <c r="B35" s="468">
        <v>60</v>
      </c>
      <c r="J35" s="411" t="s">
        <v>2694</v>
      </c>
      <c r="K35" s="475" t="s">
        <v>15</v>
      </c>
      <c r="L35" s="465" t="e">
        <f>B35*#REF!</f>
        <v>#REF!</v>
      </c>
      <c r="N35" s="410"/>
      <c r="O35" s="410"/>
      <c r="R35" s="400" t="s">
        <v>2539</v>
      </c>
      <c r="S35" s="398"/>
      <c r="T35" s="396"/>
      <c r="U35" s="396"/>
      <c r="V35" s="398"/>
      <c r="W35" s="398"/>
      <c r="X35" s="396"/>
      <c r="Y35" s="396"/>
      <c r="Z35" s="396"/>
      <c r="AA35" s="396"/>
      <c r="AB35" s="396"/>
      <c r="AC35" s="396"/>
      <c r="AD35" s="396"/>
      <c r="AE35" s="396"/>
      <c r="AF35" s="396"/>
      <c r="AG35" s="391"/>
      <c r="AH35" s="398"/>
      <c r="AI35" s="398"/>
      <c r="AJ35" s="398"/>
      <c r="AK35" s="398"/>
      <c r="AL35"/>
      <c r="AM35"/>
    </row>
    <row r="36" spans="2:39" ht="15" customHeight="1" x14ac:dyDescent="0.25">
      <c r="B36" s="468">
        <v>45</v>
      </c>
      <c r="J36" s="414" t="s">
        <v>1220</v>
      </c>
      <c r="K36" s="476" t="s">
        <v>2695</v>
      </c>
      <c r="L36" s="465" t="e">
        <f>B36*#REF!</f>
        <v>#REF!</v>
      </c>
      <c r="M36" s="410"/>
      <c r="N36" s="410"/>
      <c r="O36" s="410"/>
      <c r="R36" s="393" t="s">
        <v>2540</v>
      </c>
      <c r="S36" s="393"/>
      <c r="T36" s="393"/>
      <c r="U36" s="393"/>
      <c r="V36" s="393"/>
      <c r="W36" s="393"/>
      <c r="X36" s="393"/>
      <c r="Y36" s="396"/>
      <c r="Z36" s="396"/>
      <c r="AA36" s="396"/>
      <c r="AB36" s="396"/>
      <c r="AC36" s="396"/>
      <c r="AD36" s="396"/>
      <c r="AE36" s="396"/>
      <c r="AF36" s="396"/>
      <c r="AG36" s="396"/>
      <c r="AH36" s="396"/>
      <c r="AI36" s="396"/>
      <c r="AJ36" s="1859"/>
      <c r="AK36" s="1859"/>
      <c r="AL36"/>
      <c r="AM36"/>
    </row>
    <row r="37" spans="2:39" ht="15" customHeight="1" thickBot="1" x14ac:dyDescent="0.3">
      <c r="B37" s="468">
        <v>52</v>
      </c>
      <c r="D37" s="1862"/>
      <c r="E37" s="1863"/>
      <c r="F37" s="1863"/>
      <c r="G37" s="1863"/>
      <c r="J37" s="417" t="s">
        <v>1220</v>
      </c>
      <c r="K37" s="477" t="s">
        <v>2696</v>
      </c>
      <c r="L37" s="465" t="e">
        <f>B37*#REF!</f>
        <v>#REF!</v>
      </c>
      <c r="M37" s="410"/>
      <c r="N37" s="410"/>
      <c r="O37" s="410"/>
      <c r="R37" s="393" t="s">
        <v>2541</v>
      </c>
      <c r="S37" s="393"/>
      <c r="T37" s="393"/>
      <c r="U37" s="393"/>
      <c r="V37" s="393"/>
      <c r="W37" s="393"/>
      <c r="X37" s="393"/>
      <c r="Y37" s="396"/>
      <c r="Z37" s="396"/>
      <c r="AA37" s="396"/>
      <c r="AB37" s="396"/>
      <c r="AC37" s="396"/>
      <c r="AD37" s="396"/>
      <c r="AE37" s="396"/>
      <c r="AF37" s="396"/>
      <c r="AG37" s="396"/>
      <c r="AH37" s="396"/>
      <c r="AI37" s="396"/>
      <c r="AJ37" s="1859"/>
      <c r="AK37" s="1859"/>
      <c r="AL37"/>
      <c r="AM37"/>
    </row>
    <row r="38" spans="2:39" ht="15" customHeight="1" x14ac:dyDescent="0.25">
      <c r="G38" s="469"/>
      <c r="H38" s="469"/>
      <c r="I38" s="469"/>
      <c r="J38" s="478"/>
      <c r="K38" s="478"/>
      <c r="L38" s="469"/>
      <c r="M38" s="469"/>
      <c r="N38" s="470"/>
      <c r="O38" s="410"/>
      <c r="R38" s="400" t="s">
        <v>2542</v>
      </c>
      <c r="S38" s="398"/>
      <c r="T38" s="396"/>
      <c r="U38" s="396"/>
      <c r="V38" s="398"/>
      <c r="W38" s="398"/>
      <c r="X38" s="396"/>
      <c r="Y38" s="396"/>
      <c r="Z38" s="396"/>
      <c r="AA38" s="396"/>
      <c r="AB38" s="396"/>
      <c r="AC38" s="396"/>
      <c r="AD38" s="396"/>
      <c r="AE38" s="396"/>
      <c r="AF38" s="396"/>
      <c r="AG38" s="391"/>
      <c r="AH38" s="398"/>
      <c r="AI38" s="398"/>
      <c r="AJ38" s="398"/>
      <c r="AK38" s="398"/>
      <c r="AL38"/>
      <c r="AM38"/>
    </row>
    <row r="39" spans="2:39" ht="15" customHeight="1" thickBot="1" x14ac:dyDescent="0.3">
      <c r="J39" s="410"/>
      <c r="K39" s="410"/>
      <c r="L39" s="420"/>
      <c r="M39" s="410"/>
      <c r="N39" s="410"/>
      <c r="O39" s="410"/>
      <c r="R39" s="393" t="s">
        <v>2543</v>
      </c>
      <c r="S39" s="393"/>
      <c r="T39" s="393"/>
      <c r="U39" s="396"/>
      <c r="V39" s="396"/>
      <c r="W39" s="396"/>
      <c r="X39" s="396"/>
      <c r="Y39" s="396"/>
      <c r="Z39" s="396"/>
      <c r="AA39" s="396"/>
      <c r="AB39" s="396"/>
      <c r="AC39" s="396"/>
      <c r="AD39" s="396"/>
      <c r="AE39" s="396"/>
      <c r="AF39" s="1859"/>
      <c r="AG39" s="1859"/>
      <c r="AH39" s="1859"/>
      <c r="AI39" s="1859"/>
      <c r="AJ39" s="1859"/>
      <c r="AK39" s="1859"/>
      <c r="AL39"/>
      <c r="AM39"/>
    </row>
    <row r="40" spans="2:39" ht="31.5" customHeight="1" x14ac:dyDescent="0.25">
      <c r="J40" s="421" t="s">
        <v>2590</v>
      </c>
      <c r="K40" s="422" t="s">
        <v>2504</v>
      </c>
      <c r="L40" s="423">
        <v>27</v>
      </c>
      <c r="M40" s="410" t="s">
        <v>2591</v>
      </c>
      <c r="N40" s="410"/>
      <c r="O40" s="410"/>
      <c r="R40" s="1864" t="s">
        <v>2698</v>
      </c>
      <c r="S40" s="1864"/>
      <c r="T40" s="1864"/>
      <c r="U40" s="1864"/>
      <c r="V40" s="1864"/>
      <c r="W40" s="1864"/>
      <c r="X40" s="1864"/>
      <c r="Y40" s="1864"/>
      <c r="Z40" s="1864"/>
      <c r="AA40" s="1864"/>
      <c r="AB40" s="1864"/>
      <c r="AC40" s="1864"/>
      <c r="AD40" s="1864"/>
      <c r="AE40" s="1864"/>
      <c r="AF40" s="400"/>
      <c r="AG40" s="400"/>
      <c r="AH40" s="400"/>
      <c r="AI40" s="400"/>
      <c r="AJ40" s="400"/>
      <c r="AK40" s="398"/>
      <c r="AL40"/>
      <c r="AM40"/>
    </row>
    <row r="41" spans="2:39" ht="39" x14ac:dyDescent="0.25">
      <c r="J41" s="424" t="s">
        <v>2592</v>
      </c>
      <c r="K41" s="425" t="s">
        <v>2504</v>
      </c>
      <c r="L41" s="426">
        <v>32</v>
      </c>
      <c r="M41" s="410" t="s">
        <v>2593</v>
      </c>
      <c r="N41" s="410"/>
      <c r="O41" s="410"/>
      <c r="R41" s="393" t="s">
        <v>2544</v>
      </c>
      <c r="S41" s="398"/>
      <c r="T41" s="396"/>
      <c r="U41" s="396"/>
      <c r="V41" s="398"/>
      <c r="W41" s="398"/>
      <c r="X41" s="396"/>
      <c r="Y41" s="396"/>
      <c r="Z41" s="396"/>
      <c r="AA41" s="396"/>
      <c r="AB41" s="396"/>
      <c r="AC41" s="396"/>
      <c r="AD41" s="396"/>
      <c r="AE41" s="396"/>
      <c r="AF41" s="396"/>
      <c r="AG41" s="391"/>
      <c r="AH41" s="398"/>
      <c r="AI41" s="398"/>
      <c r="AJ41" s="398"/>
      <c r="AK41" s="398"/>
      <c r="AL41"/>
      <c r="AM41"/>
    </row>
    <row r="42" spans="2:39" ht="51.75" x14ac:dyDescent="0.25">
      <c r="J42" s="424" t="s">
        <v>2594</v>
      </c>
      <c r="K42" s="425" t="s">
        <v>2504</v>
      </c>
      <c r="L42" s="426">
        <v>27</v>
      </c>
      <c r="M42" s="410" t="s">
        <v>2595</v>
      </c>
      <c r="N42" s="410"/>
      <c r="O42" s="410"/>
      <c r="S42" s="393"/>
      <c r="T42" s="393"/>
      <c r="U42" s="396"/>
      <c r="V42" s="396"/>
      <c r="W42" s="396"/>
      <c r="X42" s="396"/>
      <c r="Y42" s="396"/>
      <c r="Z42" s="396"/>
      <c r="AA42" s="396"/>
      <c r="AB42" s="396"/>
      <c r="AC42" s="396"/>
      <c r="AD42" s="396"/>
      <c r="AE42" s="396"/>
      <c r="AF42" s="396"/>
      <c r="AG42" s="396"/>
      <c r="AH42" s="396"/>
      <c r="AI42" s="396"/>
      <c r="AJ42" s="1859"/>
      <c r="AK42" s="1859"/>
      <c r="AL42" s="398"/>
      <c r="AM42" s="391"/>
    </row>
    <row r="43" spans="2:39" ht="15" x14ac:dyDescent="0.25">
      <c r="J43" s="424" t="s">
        <v>2596</v>
      </c>
      <c r="K43" s="425" t="s">
        <v>2504</v>
      </c>
      <c r="L43" s="426">
        <v>32</v>
      </c>
      <c r="M43" s="427"/>
      <c r="N43" s="410"/>
      <c r="O43" s="410"/>
      <c r="R43" s="391"/>
      <c r="S43" s="391"/>
      <c r="T43" s="1859"/>
      <c r="U43" s="1859"/>
      <c r="V43" s="391"/>
      <c r="W43" s="391"/>
      <c r="X43" s="1859"/>
      <c r="Y43" s="1859"/>
      <c r="Z43" s="1859"/>
      <c r="AA43" s="1859"/>
      <c r="AB43" s="1859"/>
      <c r="AC43" s="1859"/>
      <c r="AD43" s="1859"/>
      <c r="AE43" s="1859"/>
      <c r="AF43" s="1859"/>
      <c r="AG43" s="391"/>
      <c r="AH43" s="398"/>
      <c r="AI43" s="398"/>
      <c r="AJ43" s="398"/>
      <c r="AK43" s="398"/>
      <c r="AL43" s="398"/>
      <c r="AM43" s="391"/>
    </row>
    <row r="44" spans="2:39" ht="15" x14ac:dyDescent="0.25">
      <c r="J44" s="424" t="s">
        <v>2597</v>
      </c>
      <c r="K44" s="425" t="s">
        <v>2504</v>
      </c>
      <c r="L44" s="426">
        <v>33</v>
      </c>
      <c r="M44" s="427"/>
      <c r="N44" s="410"/>
      <c r="O44" s="410"/>
      <c r="S44" s="393"/>
      <c r="T44" s="393"/>
      <c r="U44" s="393"/>
      <c r="V44" s="393"/>
      <c r="W44" s="393"/>
      <c r="X44" s="393"/>
      <c r="Y44" s="396"/>
      <c r="Z44" s="396"/>
      <c r="AA44" s="396"/>
      <c r="AB44" s="396"/>
      <c r="AC44" s="396"/>
      <c r="AD44" s="396"/>
      <c r="AE44" s="396"/>
      <c r="AF44" s="396"/>
      <c r="AG44" s="396"/>
      <c r="AH44" s="396"/>
      <c r="AI44" s="396"/>
      <c r="AJ44" s="1859"/>
      <c r="AK44" s="1859"/>
      <c r="AL44" s="399"/>
      <c r="AM44" s="399"/>
    </row>
    <row r="45" spans="2:39" ht="15" x14ac:dyDescent="0.25">
      <c r="J45" s="424" t="s">
        <v>2598</v>
      </c>
      <c r="K45" s="425" t="s">
        <v>2504</v>
      </c>
      <c r="L45" s="426">
        <v>37</v>
      </c>
      <c r="M45" s="427"/>
      <c r="N45" s="410"/>
      <c r="O45" s="410"/>
      <c r="S45" s="391"/>
      <c r="T45" s="396"/>
      <c r="U45" s="396"/>
      <c r="V45" s="391"/>
      <c r="W45" s="391"/>
      <c r="X45" s="396"/>
      <c r="Y45" s="396"/>
      <c r="Z45" s="396"/>
      <c r="AA45" s="396"/>
      <c r="AB45" s="396"/>
      <c r="AC45" s="396"/>
      <c r="AD45" s="396"/>
      <c r="AE45" s="396"/>
      <c r="AF45" s="396"/>
      <c r="AG45" s="391"/>
      <c r="AH45" s="398"/>
      <c r="AI45" s="398"/>
      <c r="AJ45" s="398"/>
      <c r="AK45" s="398"/>
      <c r="AL45" s="398"/>
      <c r="AM45" s="391"/>
    </row>
    <row r="46" spans="2:39" ht="15" x14ac:dyDescent="0.25">
      <c r="J46" s="424" t="s">
        <v>2599</v>
      </c>
      <c r="K46" s="425" t="s">
        <v>2504</v>
      </c>
      <c r="L46" s="426">
        <v>33</v>
      </c>
      <c r="M46" s="427"/>
      <c r="N46" s="410"/>
      <c r="O46" s="410"/>
      <c r="S46" s="393"/>
      <c r="T46" s="393"/>
      <c r="U46" s="393"/>
      <c r="V46" s="393"/>
      <c r="W46" s="393"/>
      <c r="X46" s="393"/>
      <c r="Y46" s="393"/>
      <c r="Z46" s="393"/>
      <c r="AA46" s="393"/>
      <c r="AB46" s="396"/>
      <c r="AC46" s="396"/>
      <c r="AD46" s="396"/>
      <c r="AE46" s="396"/>
      <c r="AF46" s="396"/>
      <c r="AG46" s="396"/>
      <c r="AH46" s="396"/>
      <c r="AI46" s="396"/>
      <c r="AJ46" s="396"/>
      <c r="AK46" s="399"/>
      <c r="AL46" s="398"/>
      <c r="AM46" s="391"/>
    </row>
    <row r="47" spans="2:39" ht="15" x14ac:dyDescent="0.25">
      <c r="J47" s="424" t="s">
        <v>2600</v>
      </c>
      <c r="K47" s="425" t="s">
        <v>2504</v>
      </c>
      <c r="L47" s="426">
        <v>37</v>
      </c>
      <c r="M47" s="427"/>
      <c r="N47" s="410"/>
      <c r="O47" s="410"/>
      <c r="S47" s="393"/>
      <c r="T47" s="393"/>
      <c r="U47" s="393"/>
      <c r="V47" s="393"/>
      <c r="W47" s="393"/>
      <c r="X47" s="393"/>
      <c r="Y47" s="393"/>
      <c r="Z47" s="393"/>
      <c r="AA47" s="393"/>
      <c r="AB47" s="393"/>
      <c r="AC47" s="393"/>
      <c r="AD47" s="1859"/>
      <c r="AE47" s="1859"/>
      <c r="AF47" s="1859"/>
      <c r="AG47" s="391"/>
      <c r="AH47" s="398"/>
      <c r="AI47" s="398"/>
      <c r="AJ47" s="398"/>
      <c r="AK47" s="398"/>
      <c r="AL47" s="398"/>
      <c r="AM47" s="391"/>
    </row>
    <row r="48" spans="2:39" ht="15" x14ac:dyDescent="0.25">
      <c r="J48" s="424" t="s">
        <v>2601</v>
      </c>
      <c r="K48" s="425" t="s">
        <v>2504</v>
      </c>
      <c r="L48" s="426">
        <v>33</v>
      </c>
      <c r="M48" s="427"/>
      <c r="N48" s="410"/>
      <c r="O48" s="410"/>
      <c r="R48" s="391"/>
      <c r="S48" s="391"/>
      <c r="T48" s="1859"/>
      <c r="U48" s="1859"/>
      <c r="V48" s="391"/>
      <c r="W48" s="391"/>
      <c r="X48" s="1859"/>
      <c r="Y48" s="1859"/>
      <c r="Z48" s="1859"/>
      <c r="AA48" s="1859"/>
      <c r="AB48" s="1859"/>
      <c r="AC48" s="1859"/>
      <c r="AD48" s="1859"/>
      <c r="AE48" s="1859"/>
      <c r="AF48" s="1859"/>
      <c r="AG48" s="391"/>
      <c r="AH48" s="398"/>
      <c r="AI48" s="398"/>
      <c r="AJ48" s="398"/>
      <c r="AK48" s="398"/>
      <c r="AL48" s="398"/>
      <c r="AM48" s="391"/>
    </row>
    <row r="49" spans="10:39" ht="15" x14ac:dyDescent="0.25">
      <c r="J49" s="424" t="s">
        <v>2602</v>
      </c>
      <c r="K49" s="425" t="s">
        <v>2504</v>
      </c>
      <c r="L49" s="426">
        <v>37</v>
      </c>
      <c r="M49" s="427"/>
      <c r="N49" s="410"/>
      <c r="O49" s="410"/>
      <c r="S49" s="393"/>
      <c r="T49" s="393"/>
      <c r="U49" s="393"/>
      <c r="V49" s="393"/>
      <c r="W49" s="393"/>
      <c r="X49" s="393"/>
      <c r="Y49" s="393"/>
      <c r="Z49" s="393"/>
      <c r="AA49" s="393"/>
      <c r="AB49" s="393"/>
      <c r="AC49" s="393"/>
      <c r="AD49" s="1859"/>
      <c r="AE49" s="1859"/>
      <c r="AF49" s="1859"/>
      <c r="AG49" s="391"/>
      <c r="AH49" s="398"/>
      <c r="AI49" s="398"/>
      <c r="AJ49" s="398"/>
      <c r="AK49" s="398"/>
      <c r="AL49" s="1861"/>
      <c r="AM49" s="1861"/>
    </row>
    <row r="50" spans="10:39" ht="15" x14ac:dyDescent="0.2">
      <c r="J50" s="424" t="s">
        <v>2603</v>
      </c>
      <c r="K50" s="425" t="s">
        <v>2504</v>
      </c>
      <c r="L50" s="426">
        <v>36</v>
      </c>
      <c r="M50" s="427"/>
      <c r="N50" s="410"/>
      <c r="O50" s="410"/>
      <c r="AL50" s="399"/>
      <c r="AM50" s="399"/>
    </row>
    <row r="51" spans="10:39" ht="15" x14ac:dyDescent="0.25">
      <c r="J51" s="424" t="s">
        <v>2604</v>
      </c>
      <c r="K51" s="425" t="s">
        <v>2504</v>
      </c>
      <c r="L51" s="426">
        <v>44</v>
      </c>
      <c r="M51" s="427"/>
      <c r="N51" s="410"/>
      <c r="O51" s="410"/>
      <c r="AL51" s="398"/>
      <c r="AM51" s="391"/>
    </row>
    <row r="52" spans="10:39" ht="15" x14ac:dyDescent="0.25">
      <c r="J52" s="424" t="s">
        <v>2605</v>
      </c>
      <c r="K52" s="425" t="s">
        <v>2504</v>
      </c>
      <c r="L52" s="426">
        <v>65</v>
      </c>
      <c r="M52" s="427"/>
      <c r="N52" s="410"/>
      <c r="O52" s="410"/>
      <c r="AL52" s="398"/>
      <c r="AM52" s="391"/>
    </row>
    <row r="53" spans="10:39" ht="15" x14ac:dyDescent="0.2">
      <c r="J53" s="424" t="s">
        <v>2606</v>
      </c>
      <c r="K53" s="425" t="s">
        <v>2504</v>
      </c>
      <c r="L53" s="426">
        <v>74</v>
      </c>
      <c r="M53" s="427"/>
      <c r="N53" s="410"/>
      <c r="O53" s="410"/>
      <c r="AL53" s="399"/>
      <c r="AM53" s="399"/>
    </row>
    <row r="54" spans="10:39" ht="15" x14ac:dyDescent="0.25">
      <c r="J54" s="424" t="s">
        <v>2607</v>
      </c>
      <c r="K54" s="425" t="s">
        <v>2504</v>
      </c>
      <c r="L54" s="426">
        <v>33</v>
      </c>
      <c r="M54" s="427"/>
      <c r="N54" s="410"/>
      <c r="O54" s="410"/>
      <c r="AL54" s="398"/>
      <c r="AM54" s="391"/>
    </row>
    <row r="55" spans="10:39" ht="15" x14ac:dyDescent="0.25">
      <c r="J55" s="424" t="s">
        <v>2608</v>
      </c>
      <c r="K55" s="425" t="s">
        <v>2504</v>
      </c>
      <c r="L55" s="426">
        <v>37</v>
      </c>
      <c r="M55" s="427"/>
      <c r="N55" s="410"/>
      <c r="O55" s="410"/>
      <c r="AL55" s="398"/>
      <c r="AM55" s="391"/>
    </row>
    <row r="56" spans="10:39" ht="15" x14ac:dyDescent="0.2">
      <c r="J56" s="424" t="s">
        <v>2609</v>
      </c>
      <c r="K56" s="425" t="s">
        <v>2504</v>
      </c>
      <c r="L56" s="426">
        <v>33</v>
      </c>
      <c r="M56" s="427"/>
      <c r="N56" s="410"/>
      <c r="O56" s="410"/>
      <c r="AL56" s="1861"/>
      <c r="AM56" s="1861"/>
    </row>
    <row r="57" spans="10:39" ht="15" x14ac:dyDescent="0.2">
      <c r="J57" s="424" t="s">
        <v>2610</v>
      </c>
      <c r="K57" s="425" t="s">
        <v>2504</v>
      </c>
      <c r="L57" s="426">
        <v>37</v>
      </c>
      <c r="M57" s="427"/>
      <c r="N57" s="410"/>
      <c r="O57" s="410"/>
      <c r="AL57" s="1861"/>
      <c r="AM57" s="1861"/>
    </row>
    <row r="58" spans="10:39" ht="15" x14ac:dyDescent="0.25">
      <c r="J58" s="424" t="s">
        <v>2611</v>
      </c>
      <c r="K58" s="425" t="s">
        <v>2504</v>
      </c>
      <c r="L58" s="426">
        <v>33</v>
      </c>
      <c r="M58" s="427"/>
      <c r="N58" s="410"/>
      <c r="O58" s="410"/>
      <c r="AL58" s="398"/>
      <c r="AM58" s="391"/>
    </row>
    <row r="59" spans="10:39" ht="15" x14ac:dyDescent="0.2">
      <c r="J59" s="424" t="s">
        <v>2612</v>
      </c>
      <c r="K59" s="425" t="s">
        <v>2504</v>
      </c>
      <c r="L59" s="426">
        <v>37</v>
      </c>
      <c r="M59" s="427"/>
      <c r="N59" s="410"/>
      <c r="O59" s="410"/>
      <c r="AL59" s="1861"/>
      <c r="AM59" s="1861"/>
    </row>
    <row r="60" spans="10:39" ht="15" x14ac:dyDescent="0.25">
      <c r="J60" s="424" t="s">
        <v>2613</v>
      </c>
      <c r="K60" s="425" t="s">
        <v>2504</v>
      </c>
      <c r="L60" s="426">
        <v>33</v>
      </c>
      <c r="M60" s="427"/>
      <c r="N60" s="410"/>
      <c r="O60" s="410"/>
      <c r="AL60" s="398"/>
      <c r="AM60" s="391"/>
    </row>
    <row r="61" spans="10:39" ht="15" x14ac:dyDescent="0.25">
      <c r="J61" s="424" t="s">
        <v>2614</v>
      </c>
      <c r="K61" s="425" t="s">
        <v>2504</v>
      </c>
      <c r="L61" s="426">
        <v>37</v>
      </c>
      <c r="M61" s="427"/>
      <c r="N61" s="410"/>
      <c r="O61" s="410"/>
      <c r="AL61" s="398"/>
      <c r="AM61" s="391"/>
    </row>
    <row r="62" spans="10:39" ht="15" x14ac:dyDescent="0.2">
      <c r="J62" s="428" t="s">
        <v>2615</v>
      </c>
      <c r="K62" s="425" t="s">
        <v>15</v>
      </c>
      <c r="L62" s="429">
        <v>87</v>
      </c>
      <c r="M62" s="427"/>
      <c r="N62" s="410"/>
      <c r="O62" s="410"/>
      <c r="AL62" s="1861"/>
      <c r="AM62" s="1861"/>
    </row>
    <row r="63" spans="10:39" ht="15" x14ac:dyDescent="0.25">
      <c r="J63" s="428" t="s">
        <v>2616</v>
      </c>
      <c r="K63" s="425" t="s">
        <v>15</v>
      </c>
      <c r="L63" s="429">
        <v>41</v>
      </c>
      <c r="M63" s="427"/>
      <c r="N63" s="410"/>
      <c r="O63" s="410"/>
      <c r="AL63" s="398"/>
      <c r="AM63" s="391"/>
    </row>
    <row r="64" spans="10:39" ht="15" x14ac:dyDescent="0.2">
      <c r="J64" s="428" t="s">
        <v>2617</v>
      </c>
      <c r="K64" s="425" t="s">
        <v>15</v>
      </c>
      <c r="L64" s="429">
        <v>46</v>
      </c>
      <c r="M64" s="427"/>
      <c r="N64" s="410"/>
      <c r="O64" s="410"/>
      <c r="AL64" s="1861"/>
      <c r="AM64" s="1861"/>
    </row>
    <row r="65" spans="10:39" ht="26.25" x14ac:dyDescent="0.25">
      <c r="J65" s="428" t="s">
        <v>2618</v>
      </c>
      <c r="K65" s="425" t="s">
        <v>15</v>
      </c>
      <c r="L65" s="429">
        <v>52</v>
      </c>
      <c r="M65" s="427"/>
      <c r="N65" s="410"/>
      <c r="O65" s="410"/>
      <c r="AL65" s="398"/>
      <c r="AM65" s="391"/>
    </row>
    <row r="66" spans="10:39" ht="25.5" x14ac:dyDescent="0.2">
      <c r="J66" s="430" t="s">
        <v>2619</v>
      </c>
      <c r="K66" s="425" t="s">
        <v>2504</v>
      </c>
      <c r="L66" s="426">
        <v>18</v>
      </c>
      <c r="M66" s="427"/>
      <c r="N66" s="410"/>
      <c r="O66" s="410"/>
      <c r="AL66" s="399"/>
      <c r="AM66" s="399"/>
    </row>
    <row r="67" spans="10:39" ht="26.25" x14ac:dyDescent="0.25">
      <c r="J67" s="430" t="s">
        <v>2620</v>
      </c>
      <c r="K67" s="425" t="s">
        <v>2504</v>
      </c>
      <c r="L67" s="426">
        <v>46</v>
      </c>
      <c r="M67" s="427"/>
      <c r="N67" s="410"/>
      <c r="O67" s="410"/>
      <c r="AL67" s="398"/>
      <c r="AM67" s="391"/>
    </row>
    <row r="68" spans="10:39" ht="15.75" thickBot="1" x14ac:dyDescent="0.3">
      <c r="J68" s="431" t="s">
        <v>2621</v>
      </c>
      <c r="K68" s="432" t="s">
        <v>2504</v>
      </c>
      <c r="L68" s="433">
        <v>978</v>
      </c>
      <c r="M68" s="427"/>
      <c r="N68" s="434"/>
      <c r="O68" s="410"/>
      <c r="AL68" s="398"/>
      <c r="AM68" s="391"/>
    </row>
    <row r="69" spans="10:39" ht="15.75" thickBot="1" x14ac:dyDescent="0.3">
      <c r="J69" s="435"/>
      <c r="K69" s="436"/>
      <c r="L69" s="435" t="s">
        <v>2622</v>
      </c>
      <c r="M69" s="427"/>
      <c r="N69" s="434"/>
      <c r="O69" s="410"/>
      <c r="AL69" s="398"/>
      <c r="AM69" s="391"/>
    </row>
    <row r="70" spans="10:39" ht="13.5" thickBot="1" x14ac:dyDescent="0.25">
      <c r="J70" s="437" t="s">
        <v>16</v>
      </c>
      <c r="K70" s="438" t="s">
        <v>2623</v>
      </c>
      <c r="L70" s="439" t="s">
        <v>2624</v>
      </c>
      <c r="M70" s="427"/>
      <c r="N70" s="434"/>
      <c r="O70" s="410"/>
    </row>
    <row r="71" spans="10:39" x14ac:dyDescent="0.2">
      <c r="J71" s="440" t="s">
        <v>2625</v>
      </c>
      <c r="K71" s="441" t="s">
        <v>2504</v>
      </c>
      <c r="L71" s="426">
        <v>73</v>
      </c>
      <c r="M71" s="427"/>
      <c r="N71" s="434"/>
      <c r="O71" s="410"/>
    </row>
    <row r="72" spans="10:39" x14ac:dyDescent="0.2">
      <c r="J72" s="442" t="s">
        <v>2626</v>
      </c>
      <c r="K72" s="443" t="s">
        <v>2504</v>
      </c>
      <c r="L72" s="426">
        <v>61</v>
      </c>
      <c r="M72" s="427"/>
      <c r="N72" s="434"/>
      <c r="O72" s="410"/>
    </row>
    <row r="73" spans="10:39" x14ac:dyDescent="0.2">
      <c r="J73" s="444" t="s">
        <v>2627</v>
      </c>
      <c r="K73" s="443" t="s">
        <v>2504</v>
      </c>
      <c r="L73" s="426">
        <v>79</v>
      </c>
      <c r="M73" s="427"/>
      <c r="N73" s="434"/>
      <c r="O73" s="410"/>
    </row>
    <row r="74" spans="10:39" x14ac:dyDescent="0.2">
      <c r="J74" s="444" t="s">
        <v>2628</v>
      </c>
      <c r="K74" s="443" t="s">
        <v>2504</v>
      </c>
      <c r="L74" s="426">
        <v>143</v>
      </c>
      <c r="M74" s="427"/>
      <c r="N74" s="434"/>
      <c r="O74" s="410"/>
    </row>
    <row r="75" spans="10:39" x14ac:dyDescent="0.2">
      <c r="J75" s="444" t="s">
        <v>2629</v>
      </c>
      <c r="K75" s="443" t="s">
        <v>2504</v>
      </c>
      <c r="L75" s="426">
        <v>209</v>
      </c>
      <c r="M75" s="427"/>
      <c r="N75" s="434"/>
      <c r="O75" s="410"/>
    </row>
    <row r="76" spans="10:39" x14ac:dyDescent="0.2">
      <c r="J76" s="444" t="s">
        <v>2630</v>
      </c>
      <c r="K76" s="443" t="s">
        <v>2504</v>
      </c>
      <c r="L76" s="426">
        <v>274</v>
      </c>
      <c r="M76" s="427"/>
      <c r="N76" s="434"/>
      <c r="O76" s="410"/>
    </row>
    <row r="77" spans="10:39" x14ac:dyDescent="0.2">
      <c r="J77" s="442" t="s">
        <v>2631</v>
      </c>
      <c r="K77" s="443" t="s">
        <v>15</v>
      </c>
      <c r="L77" s="429">
        <v>57</v>
      </c>
      <c r="M77" s="427"/>
      <c r="N77" s="434"/>
      <c r="O77" s="410"/>
    </row>
    <row r="78" spans="10:39" ht="25.5" x14ac:dyDescent="0.2">
      <c r="J78" s="424" t="s">
        <v>2632</v>
      </c>
      <c r="K78" s="443" t="s">
        <v>2504</v>
      </c>
      <c r="L78" s="426">
        <v>37</v>
      </c>
      <c r="M78" s="427"/>
      <c r="N78" s="434"/>
      <c r="O78" s="410"/>
    </row>
    <row r="79" spans="10:39" ht="25.5" x14ac:dyDescent="0.2">
      <c r="J79" s="442" t="s">
        <v>2633</v>
      </c>
      <c r="K79" s="443" t="s">
        <v>2504</v>
      </c>
      <c r="L79" s="426">
        <v>44</v>
      </c>
      <c r="M79" s="427"/>
      <c r="N79" s="434"/>
      <c r="O79" s="410"/>
    </row>
    <row r="80" spans="10:39" ht="25.5" x14ac:dyDescent="0.2">
      <c r="J80" s="445" t="s">
        <v>2634</v>
      </c>
      <c r="K80" s="446" t="s">
        <v>2504</v>
      </c>
      <c r="L80" s="426">
        <v>66</v>
      </c>
      <c r="M80" s="427"/>
      <c r="N80" s="434"/>
      <c r="O80" s="410"/>
    </row>
    <row r="81" spans="10:15" ht="25.5" x14ac:dyDescent="0.2">
      <c r="J81" s="424" t="s">
        <v>2635</v>
      </c>
      <c r="K81" s="443" t="s">
        <v>2504</v>
      </c>
      <c r="L81" s="426">
        <v>44</v>
      </c>
      <c r="M81" s="427"/>
      <c r="N81" s="434"/>
      <c r="O81" s="410"/>
    </row>
    <row r="82" spans="10:15" ht="25.5" x14ac:dyDescent="0.2">
      <c r="J82" s="424" t="s">
        <v>2636</v>
      </c>
      <c r="K82" s="443" t="s">
        <v>2504</v>
      </c>
      <c r="L82" s="426">
        <v>51</v>
      </c>
      <c r="M82" s="427"/>
      <c r="N82" s="434"/>
      <c r="O82" s="410"/>
    </row>
    <row r="83" spans="10:15" ht="25.5" x14ac:dyDescent="0.2">
      <c r="J83" s="424" t="s">
        <v>2637</v>
      </c>
      <c r="K83" s="443" t="s">
        <v>2504</v>
      </c>
      <c r="L83" s="426">
        <v>44</v>
      </c>
      <c r="M83" s="427"/>
      <c r="N83" s="434"/>
      <c r="O83" s="410"/>
    </row>
    <row r="84" spans="10:15" ht="25.5" x14ac:dyDescent="0.2">
      <c r="J84" s="424" t="s">
        <v>2638</v>
      </c>
      <c r="K84" s="443" t="s">
        <v>2504</v>
      </c>
      <c r="L84" s="426">
        <v>56</v>
      </c>
      <c r="M84" s="427"/>
      <c r="N84" s="434"/>
      <c r="O84" s="410"/>
    </row>
    <row r="85" spans="10:15" ht="25.5" x14ac:dyDescent="0.2">
      <c r="J85" s="424" t="s">
        <v>2639</v>
      </c>
      <c r="K85" s="443" t="s">
        <v>2504</v>
      </c>
      <c r="L85" s="426">
        <v>66</v>
      </c>
      <c r="M85" s="427"/>
      <c r="N85" s="434"/>
      <c r="O85" s="410"/>
    </row>
    <row r="86" spans="10:15" ht="25.5" x14ac:dyDescent="0.2">
      <c r="J86" s="424" t="s">
        <v>2640</v>
      </c>
      <c r="K86" s="443" t="s">
        <v>2504</v>
      </c>
      <c r="L86" s="426">
        <v>78</v>
      </c>
      <c r="M86" s="427"/>
      <c r="N86" s="434"/>
      <c r="O86" s="410"/>
    </row>
    <row r="87" spans="10:15" ht="25.5" x14ac:dyDescent="0.2">
      <c r="J87" s="424" t="s">
        <v>2641</v>
      </c>
      <c r="K87" s="443" t="s">
        <v>2504</v>
      </c>
      <c r="L87" s="426">
        <v>88</v>
      </c>
      <c r="M87" s="427"/>
      <c r="N87" s="434"/>
      <c r="O87" s="410"/>
    </row>
    <row r="88" spans="10:15" ht="25.5" x14ac:dyDescent="0.2">
      <c r="J88" s="442" t="s">
        <v>2642</v>
      </c>
      <c r="K88" s="443" t="s">
        <v>2504</v>
      </c>
      <c r="L88" s="426">
        <v>63</v>
      </c>
      <c r="M88" s="427"/>
      <c r="N88" s="434"/>
      <c r="O88" s="410"/>
    </row>
    <row r="89" spans="10:15" ht="25.5" x14ac:dyDescent="0.2">
      <c r="J89" s="442" t="s">
        <v>2643</v>
      </c>
      <c r="K89" s="443" t="s">
        <v>2504</v>
      </c>
      <c r="L89" s="426">
        <v>75</v>
      </c>
      <c r="M89" s="427"/>
      <c r="N89" s="434"/>
      <c r="O89" s="410"/>
    </row>
    <row r="90" spans="10:15" ht="38.25" x14ac:dyDescent="0.2">
      <c r="J90" s="442" t="s">
        <v>2644</v>
      </c>
      <c r="K90" s="443" t="s">
        <v>2504</v>
      </c>
      <c r="L90" s="426">
        <v>89</v>
      </c>
      <c r="M90" s="427"/>
      <c r="N90" s="434"/>
      <c r="O90" s="410"/>
    </row>
    <row r="91" spans="10:15" x14ac:dyDescent="0.2">
      <c r="J91" s="445" t="s">
        <v>2645</v>
      </c>
      <c r="K91" s="446" t="s">
        <v>2504</v>
      </c>
      <c r="L91" s="426">
        <v>11</v>
      </c>
      <c r="M91" s="427"/>
      <c r="N91" s="434"/>
      <c r="O91" s="410"/>
    </row>
    <row r="92" spans="10:15" x14ac:dyDescent="0.2">
      <c r="J92" s="445" t="s">
        <v>2646</v>
      </c>
      <c r="K92" s="446" t="s">
        <v>2504</v>
      </c>
      <c r="L92" s="426">
        <v>11</v>
      </c>
      <c r="M92" s="427"/>
      <c r="N92" s="434"/>
      <c r="O92" s="410"/>
    </row>
    <row r="93" spans="10:15" x14ac:dyDescent="0.2">
      <c r="J93" s="445" t="s">
        <v>2647</v>
      </c>
      <c r="K93" s="446" t="s">
        <v>2504</v>
      </c>
      <c r="L93" s="426">
        <v>11</v>
      </c>
      <c r="M93" s="427"/>
      <c r="N93" s="434"/>
      <c r="O93" s="410"/>
    </row>
    <row r="94" spans="10:15" x14ac:dyDescent="0.2">
      <c r="J94" s="445" t="s">
        <v>2648</v>
      </c>
      <c r="K94" s="446" t="s">
        <v>2504</v>
      </c>
      <c r="L94" s="426">
        <v>11</v>
      </c>
      <c r="M94" s="427"/>
      <c r="N94" s="434"/>
      <c r="O94" s="410"/>
    </row>
    <row r="95" spans="10:15" x14ac:dyDescent="0.2">
      <c r="J95" s="445" t="s">
        <v>2649</v>
      </c>
      <c r="K95" s="446" t="s">
        <v>2504</v>
      </c>
      <c r="L95" s="426">
        <v>11</v>
      </c>
      <c r="M95" s="427"/>
      <c r="N95" s="434"/>
      <c r="O95" s="410"/>
    </row>
    <row r="96" spans="10:15" x14ac:dyDescent="0.2">
      <c r="J96" s="445" t="s">
        <v>2650</v>
      </c>
      <c r="K96" s="446" t="s">
        <v>2504</v>
      </c>
      <c r="L96" s="426">
        <v>14</v>
      </c>
      <c r="M96" s="427"/>
      <c r="N96" s="434"/>
      <c r="O96" s="410"/>
    </row>
    <row r="97" spans="10:15" x14ac:dyDescent="0.2">
      <c r="J97" s="445" t="s">
        <v>2651</v>
      </c>
      <c r="K97" s="446" t="s">
        <v>2504</v>
      </c>
      <c r="L97" s="426">
        <v>14</v>
      </c>
      <c r="M97" s="427"/>
      <c r="N97" s="434"/>
      <c r="O97" s="410"/>
    </row>
    <row r="98" spans="10:15" x14ac:dyDescent="0.2">
      <c r="J98" s="445" t="s">
        <v>2652</v>
      </c>
      <c r="K98" s="446" t="s">
        <v>2504</v>
      </c>
      <c r="L98" s="426">
        <v>14</v>
      </c>
      <c r="M98" s="427"/>
      <c r="N98" s="434"/>
      <c r="O98" s="410"/>
    </row>
    <row r="99" spans="10:15" x14ac:dyDescent="0.2">
      <c r="J99" s="445" t="s">
        <v>2653</v>
      </c>
      <c r="K99" s="446" t="s">
        <v>2504</v>
      </c>
      <c r="L99" s="426">
        <v>14</v>
      </c>
      <c r="M99" s="427"/>
      <c r="N99" s="434"/>
      <c r="O99" s="410"/>
    </row>
    <row r="100" spans="10:15" x14ac:dyDescent="0.2">
      <c r="J100" s="445" t="s">
        <v>2654</v>
      </c>
      <c r="K100" s="446" t="s">
        <v>2504</v>
      </c>
      <c r="L100" s="426">
        <v>14</v>
      </c>
      <c r="M100" s="435" t="s">
        <v>2655</v>
      </c>
      <c r="N100" s="435"/>
      <c r="O100" s="410"/>
    </row>
    <row r="101" spans="10:15" x14ac:dyDescent="0.2">
      <c r="J101" s="444" t="s">
        <v>2656</v>
      </c>
      <c r="K101" s="443" t="s">
        <v>15</v>
      </c>
      <c r="L101" s="429">
        <v>30</v>
      </c>
      <c r="M101" s="435" t="s">
        <v>2655</v>
      </c>
      <c r="N101" s="435"/>
      <c r="O101" s="410"/>
    </row>
    <row r="102" spans="10:15" x14ac:dyDescent="0.2">
      <c r="J102" s="444" t="s">
        <v>2657</v>
      </c>
      <c r="K102" s="443" t="s">
        <v>15</v>
      </c>
      <c r="L102" s="429">
        <v>57</v>
      </c>
      <c r="M102" s="435" t="s">
        <v>2655</v>
      </c>
      <c r="N102" s="435"/>
      <c r="O102" s="410"/>
    </row>
    <row r="103" spans="10:15" x14ac:dyDescent="0.2">
      <c r="J103" s="444" t="s">
        <v>2658</v>
      </c>
      <c r="K103" s="443" t="s">
        <v>15</v>
      </c>
      <c r="L103" s="429">
        <v>57</v>
      </c>
      <c r="M103" s="447" t="s">
        <v>2659</v>
      </c>
      <c r="N103" s="447"/>
      <c r="O103" s="410"/>
    </row>
    <row r="104" spans="10:15" x14ac:dyDescent="0.2">
      <c r="J104" s="444" t="s">
        <v>2660</v>
      </c>
      <c r="K104" s="443" t="s">
        <v>15</v>
      </c>
      <c r="L104" s="429">
        <v>60</v>
      </c>
      <c r="M104" s="435" t="s">
        <v>2655</v>
      </c>
      <c r="N104" s="435"/>
      <c r="O104" s="410"/>
    </row>
    <row r="105" spans="10:15" x14ac:dyDescent="0.2">
      <c r="J105" s="445" t="s">
        <v>2661</v>
      </c>
      <c r="K105" s="443" t="s">
        <v>15</v>
      </c>
      <c r="L105" s="429">
        <v>66</v>
      </c>
      <c r="M105" s="447" t="s">
        <v>2659</v>
      </c>
      <c r="N105" s="447"/>
      <c r="O105" s="410"/>
    </row>
    <row r="106" spans="10:15" x14ac:dyDescent="0.2">
      <c r="J106" s="445" t="s">
        <v>2662</v>
      </c>
      <c r="K106" s="443" t="s">
        <v>15</v>
      </c>
      <c r="L106" s="429">
        <v>109</v>
      </c>
      <c r="M106" s="447" t="s">
        <v>2659</v>
      </c>
      <c r="N106" s="447"/>
      <c r="O106" s="410"/>
    </row>
    <row r="107" spans="10:15" x14ac:dyDescent="0.2">
      <c r="J107" s="444" t="s">
        <v>2663</v>
      </c>
      <c r="K107" s="443" t="s">
        <v>15</v>
      </c>
      <c r="L107" s="429">
        <v>109</v>
      </c>
      <c r="M107" s="447" t="s">
        <v>2659</v>
      </c>
      <c r="N107" s="447"/>
      <c r="O107" s="410"/>
    </row>
    <row r="108" spans="10:15" x14ac:dyDescent="0.2">
      <c r="J108" s="445" t="s">
        <v>2664</v>
      </c>
      <c r="K108" s="443" t="s">
        <v>15</v>
      </c>
      <c r="L108" s="429">
        <v>112</v>
      </c>
      <c r="M108" s="447" t="s">
        <v>2659</v>
      </c>
      <c r="N108" s="447"/>
      <c r="O108" s="410"/>
    </row>
    <row r="109" spans="10:15" x14ac:dyDescent="0.2">
      <c r="J109" s="445" t="s">
        <v>2665</v>
      </c>
      <c r="K109" s="443" t="s">
        <v>15</v>
      </c>
      <c r="L109" s="429">
        <v>118</v>
      </c>
      <c r="M109" s="435" t="s">
        <v>2655</v>
      </c>
      <c r="N109" s="435"/>
      <c r="O109" s="410"/>
    </row>
    <row r="110" spans="10:15" x14ac:dyDescent="0.2">
      <c r="J110" s="444" t="s">
        <v>2666</v>
      </c>
      <c r="K110" s="443" t="s">
        <v>15</v>
      </c>
      <c r="L110" s="429">
        <v>42</v>
      </c>
      <c r="M110" s="447" t="s">
        <v>2659</v>
      </c>
      <c r="N110" s="447"/>
      <c r="O110" s="410"/>
    </row>
    <row r="111" spans="10:15" x14ac:dyDescent="0.2">
      <c r="J111" s="444" t="s">
        <v>2667</v>
      </c>
      <c r="K111" s="443" t="s">
        <v>15</v>
      </c>
      <c r="L111" s="429">
        <v>52</v>
      </c>
      <c r="M111" s="427"/>
      <c r="N111" s="434"/>
      <c r="O111" s="410"/>
    </row>
    <row r="112" spans="10:15" x14ac:dyDescent="0.2">
      <c r="J112" s="445" t="s">
        <v>2668</v>
      </c>
      <c r="K112" s="443" t="s">
        <v>2504</v>
      </c>
      <c r="L112" s="426">
        <v>48</v>
      </c>
      <c r="M112" s="427"/>
      <c r="N112" s="434"/>
      <c r="O112" s="410"/>
    </row>
    <row r="113" spans="10:15" ht="25.5" x14ac:dyDescent="0.2">
      <c r="J113" s="445" t="s">
        <v>2669</v>
      </c>
      <c r="K113" s="443" t="s">
        <v>2504</v>
      </c>
      <c r="L113" s="426">
        <v>71</v>
      </c>
      <c r="M113" s="427"/>
      <c r="N113" s="434"/>
      <c r="O113" s="410"/>
    </row>
    <row r="114" spans="10:15" x14ac:dyDescent="0.2">
      <c r="J114" s="444" t="s">
        <v>2670</v>
      </c>
      <c r="K114" s="443" t="s">
        <v>2504</v>
      </c>
      <c r="L114" s="426">
        <v>71</v>
      </c>
      <c r="M114" s="427"/>
      <c r="N114" s="434"/>
      <c r="O114" s="410"/>
    </row>
    <row r="115" spans="10:15" x14ac:dyDescent="0.2">
      <c r="J115" s="444" t="s">
        <v>2671</v>
      </c>
      <c r="K115" s="443" t="s">
        <v>2504</v>
      </c>
      <c r="L115" s="467">
        <v>126</v>
      </c>
      <c r="M115" s="427"/>
      <c r="N115" s="434"/>
      <c r="O115" s="410"/>
    </row>
    <row r="116" spans="10:15" ht="25.5" x14ac:dyDescent="0.2">
      <c r="J116" s="444" t="s">
        <v>2672</v>
      </c>
      <c r="K116" s="443" t="s">
        <v>2504</v>
      </c>
      <c r="L116" s="426">
        <v>122</v>
      </c>
      <c r="M116" s="427"/>
      <c r="N116" s="434"/>
      <c r="O116" s="410"/>
    </row>
    <row r="117" spans="10:15" ht="25.5" x14ac:dyDescent="0.2">
      <c r="J117" s="444" t="s">
        <v>2673</v>
      </c>
      <c r="K117" s="443" t="s">
        <v>2504</v>
      </c>
      <c r="L117" s="426">
        <v>122</v>
      </c>
      <c r="M117" s="427"/>
      <c r="N117" s="434"/>
      <c r="O117" s="410"/>
    </row>
    <row r="118" spans="10:15" ht="25.5" x14ac:dyDescent="0.2">
      <c r="J118" s="444" t="s">
        <v>2674</v>
      </c>
      <c r="K118" s="443" t="s">
        <v>2504</v>
      </c>
      <c r="L118" s="426">
        <v>136</v>
      </c>
      <c r="M118" s="427"/>
      <c r="N118" s="434"/>
      <c r="O118" s="410"/>
    </row>
    <row r="119" spans="10:15" ht="25.5" x14ac:dyDescent="0.2">
      <c r="J119" s="444" t="s">
        <v>2675</v>
      </c>
      <c r="K119" s="443" t="s">
        <v>2504</v>
      </c>
      <c r="L119" s="426">
        <v>52</v>
      </c>
      <c r="M119" s="427"/>
      <c r="N119" s="434"/>
      <c r="O119" s="410"/>
    </row>
    <row r="120" spans="10:15" ht="25.5" x14ac:dyDescent="0.2">
      <c r="J120" s="444" t="s">
        <v>2676</v>
      </c>
      <c r="K120" s="443" t="s">
        <v>2504</v>
      </c>
      <c r="L120" s="426">
        <v>52</v>
      </c>
      <c r="M120" s="435" t="s">
        <v>2677</v>
      </c>
      <c r="N120" s="435"/>
      <c r="O120" s="410"/>
    </row>
    <row r="121" spans="10:15" ht="38.25" x14ac:dyDescent="0.2">
      <c r="J121" s="444" t="s">
        <v>2678</v>
      </c>
      <c r="K121" s="443" t="s">
        <v>15</v>
      </c>
      <c r="L121" s="429">
        <v>42</v>
      </c>
      <c r="M121" s="427"/>
      <c r="N121" s="434"/>
      <c r="O121" s="410"/>
    </row>
    <row r="122" spans="10:15" ht="25.5" x14ac:dyDescent="0.2">
      <c r="J122" s="444" t="s">
        <v>2679</v>
      </c>
      <c r="K122" s="448" t="s">
        <v>2680</v>
      </c>
      <c r="L122" s="426">
        <v>32</v>
      </c>
      <c r="M122" s="427"/>
      <c r="N122" s="434"/>
      <c r="O122" s="410"/>
    </row>
    <row r="123" spans="10:15" ht="25.5" x14ac:dyDescent="0.2">
      <c r="J123" s="444" t="s">
        <v>2679</v>
      </c>
      <c r="K123" s="448" t="s">
        <v>2681</v>
      </c>
      <c r="L123" s="426">
        <v>36</v>
      </c>
      <c r="M123" s="427"/>
      <c r="N123" s="434"/>
      <c r="O123" s="410"/>
    </row>
    <row r="124" spans="10:15" ht="25.5" x14ac:dyDescent="0.2">
      <c r="J124" s="442" t="s">
        <v>2682</v>
      </c>
      <c r="K124" s="443" t="s">
        <v>2504</v>
      </c>
      <c r="L124" s="426">
        <v>25</v>
      </c>
      <c r="M124" s="427"/>
      <c r="N124" s="434"/>
      <c r="O124" s="410"/>
    </row>
    <row r="125" spans="10:15" ht="13.5" thickBot="1" x14ac:dyDescent="0.25">
      <c r="J125" s="431" t="s">
        <v>2683</v>
      </c>
      <c r="K125" s="449" t="s">
        <v>2684</v>
      </c>
      <c r="L125" s="450">
        <v>64</v>
      </c>
      <c r="M125" s="427"/>
      <c r="N125" s="410"/>
      <c r="O125" s="410"/>
    </row>
    <row r="126" spans="10:15" ht="13.5" thickBot="1" x14ac:dyDescent="0.25">
      <c r="J126" s="410"/>
      <c r="K126" s="410"/>
      <c r="L126" s="451"/>
      <c r="M126" s="427"/>
      <c r="N126" s="410"/>
      <c r="O126" s="410"/>
    </row>
    <row r="127" spans="10:15" ht="25.5" x14ac:dyDescent="0.2">
      <c r="J127" s="452" t="s">
        <v>2685</v>
      </c>
      <c r="K127" s="453" t="s">
        <v>2504</v>
      </c>
      <c r="L127" s="423">
        <v>32</v>
      </c>
      <c r="M127" s="427"/>
      <c r="N127" s="410"/>
      <c r="O127" s="410"/>
    </row>
    <row r="128" spans="10:15" ht="25.5" x14ac:dyDescent="0.2">
      <c r="J128" s="454" t="s">
        <v>2686</v>
      </c>
      <c r="K128" s="455" t="s">
        <v>2504</v>
      </c>
      <c r="L128" s="426">
        <v>37</v>
      </c>
      <c r="M128" s="427"/>
      <c r="N128" s="410"/>
      <c r="O128" s="410"/>
    </row>
    <row r="129" spans="10:15" ht="25.5" x14ac:dyDescent="0.2">
      <c r="J129" s="454" t="s">
        <v>2687</v>
      </c>
      <c r="K129" s="455" t="s">
        <v>2504</v>
      </c>
      <c r="L129" s="426">
        <v>42</v>
      </c>
      <c r="M129" s="427"/>
      <c r="N129" s="410"/>
      <c r="O129" s="410"/>
    </row>
    <row r="130" spans="10:15" ht="26.25" thickBot="1" x14ac:dyDescent="0.25">
      <c r="J130" s="456" t="s">
        <v>2688</v>
      </c>
      <c r="K130" s="457" t="s">
        <v>2504</v>
      </c>
      <c r="L130" s="426">
        <v>46</v>
      </c>
      <c r="M130" s="427"/>
      <c r="N130" s="410"/>
      <c r="O130" s="410"/>
    </row>
    <row r="131" spans="10:15" ht="25.5" x14ac:dyDescent="0.2">
      <c r="J131" s="458" t="s">
        <v>2689</v>
      </c>
      <c r="K131" s="459" t="s">
        <v>2504</v>
      </c>
      <c r="L131" s="426">
        <v>58</v>
      </c>
      <c r="M131" s="427"/>
      <c r="N131" s="410"/>
      <c r="O131" s="410"/>
    </row>
    <row r="132" spans="10:15" ht="25.5" x14ac:dyDescent="0.2">
      <c r="J132" s="460" t="s">
        <v>2690</v>
      </c>
      <c r="K132" s="461" t="s">
        <v>2504</v>
      </c>
      <c r="L132" s="426">
        <v>64</v>
      </c>
      <c r="M132" s="427"/>
      <c r="N132" s="410"/>
      <c r="O132" s="410"/>
    </row>
    <row r="133" spans="10:15" ht="25.5" x14ac:dyDescent="0.2">
      <c r="J133" s="460" t="s">
        <v>2691</v>
      </c>
      <c r="K133" s="461" t="s">
        <v>2504</v>
      </c>
      <c r="L133" s="426">
        <v>69</v>
      </c>
      <c r="M133" s="427"/>
      <c r="N133" s="410"/>
      <c r="O133" s="410"/>
    </row>
    <row r="134" spans="10:15" ht="25.5" x14ac:dyDescent="0.2">
      <c r="J134" s="462" t="s">
        <v>2692</v>
      </c>
      <c r="K134" s="457" t="s">
        <v>2504</v>
      </c>
      <c r="L134" s="426">
        <v>75</v>
      </c>
      <c r="M134" s="427"/>
      <c r="N134" s="410"/>
      <c r="O134" s="410"/>
    </row>
    <row r="135" spans="10:15" ht="26.25" thickBot="1" x14ac:dyDescent="0.25">
      <c r="J135" s="463" t="s">
        <v>2693</v>
      </c>
      <c r="K135" s="464" t="s">
        <v>15</v>
      </c>
      <c r="L135" s="450">
        <v>127</v>
      </c>
      <c r="M135" s="427"/>
      <c r="N135" s="410"/>
      <c r="O135" s="410"/>
    </row>
  </sheetData>
  <sheetProtection formatCells="0" formatColumns="0" formatRows="0"/>
  <customSheetViews>
    <customSheetView guid="{DFF1BFB2-7AD8-4AD9-8352-C6D516A7EB1A}" hiddenColumns="1" topLeftCell="H1">
      <selection activeCell="E19" sqref="E19"/>
      <pageMargins left="0.70866141732283472" right="0.70866141732283472" top="0.74803149606299213" bottom="0.74803149606299213" header="0.31496062992125984" footer="0.31496062992125984"/>
      <pageSetup paperSize="9" scale="70" fitToHeight="0" orientation="landscape" verticalDpi="0" r:id="rId1"/>
    </customSheetView>
  </customSheetViews>
  <mergeCells count="45">
    <mergeCell ref="J23:K23"/>
    <mergeCell ref="J26:J29"/>
    <mergeCell ref="K26:M26"/>
    <mergeCell ref="K27:M27"/>
    <mergeCell ref="K28:M28"/>
    <mergeCell ref="K29:M29"/>
    <mergeCell ref="D37:G37"/>
    <mergeCell ref="R40:AE40"/>
    <mergeCell ref="AD49:AF49"/>
    <mergeCell ref="T48:U48"/>
    <mergeCell ref="X48:Y48"/>
    <mergeCell ref="Z48:AC48"/>
    <mergeCell ref="AD48:AF48"/>
    <mergeCell ref="T43:U43"/>
    <mergeCell ref="X43:Y43"/>
    <mergeCell ref="Z43:AC43"/>
    <mergeCell ref="AL56:AM56"/>
    <mergeCell ref="AD47:AF47"/>
    <mergeCell ref="AJ44:AK44"/>
    <mergeCell ref="AL64:AM64"/>
    <mergeCell ref="AJ42:AK42"/>
    <mergeCell ref="AL62:AM62"/>
    <mergeCell ref="AD43:AF43"/>
    <mergeCell ref="AL59:AM59"/>
    <mergeCell ref="AL57:AM57"/>
    <mergeCell ref="AI33:AJ33"/>
    <mergeCell ref="AL49:AM49"/>
    <mergeCell ref="AE30:AH30"/>
    <mergeCell ref="AI30:AJ30"/>
    <mergeCell ref="AJ29:AK29"/>
    <mergeCell ref="AJ36:AK36"/>
    <mergeCell ref="AF39:AI39"/>
    <mergeCell ref="AJ39:AK39"/>
    <mergeCell ref="AJ37:AK37"/>
    <mergeCell ref="AI24:AJ24"/>
    <mergeCell ref="R25:AF25"/>
    <mergeCell ref="T23:U23"/>
    <mergeCell ref="X23:Y23"/>
    <mergeCell ref="Z23:AC23"/>
    <mergeCell ref="AD23:AF23"/>
    <mergeCell ref="T22:U22"/>
    <mergeCell ref="X22:Y22"/>
    <mergeCell ref="Z22:AC22"/>
    <mergeCell ref="AD22:AF22"/>
    <mergeCell ref="R1:U1"/>
  </mergeCells>
  <hyperlinks>
    <hyperlink ref="R1:U1" location="Массив!P2" display="Вернуться к просчету шкафов"/>
    <hyperlink ref="R2" location="заглавие!A1" display="На главную"/>
  </hyperlinks>
  <pageMargins left="0.70866141732283472" right="0.70866141732283472" top="0.74803149606299213" bottom="0.74803149606299213" header="0.31496062992125984" footer="0.31496062992125984"/>
  <pageSetup paperSize="9" scale="70" fitToHeight="0" orientation="landscape" verticalDpi="0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23">
    <pageSetUpPr fitToPage="1"/>
  </sheetPr>
  <dimension ref="A1:L50"/>
  <sheetViews>
    <sheetView zoomScaleNormal="100" workbookViewId="0">
      <selection activeCell="E19" sqref="E19"/>
    </sheetView>
  </sheetViews>
  <sheetFormatPr defaultColWidth="9.140625" defaultRowHeight="12.75" x14ac:dyDescent="0.2"/>
  <cols>
    <col min="1" max="2" width="9.140625" style="1"/>
    <col min="3" max="3" width="30" style="1" customWidth="1"/>
    <col min="4" max="4" width="32.28515625" style="1" customWidth="1"/>
    <col min="5" max="5" width="35.28515625" style="1" customWidth="1"/>
    <col min="6" max="6" width="18.140625" style="1" customWidth="1"/>
    <col min="7" max="7" width="12.42578125" style="1" customWidth="1"/>
    <col min="8" max="9" width="9.140625" style="1"/>
    <col min="10" max="12" width="0" style="93" hidden="1" customWidth="1"/>
    <col min="13" max="13" width="0" style="1" hidden="1" customWidth="1"/>
    <col min="14" max="16384" width="9.140625" style="1"/>
  </cols>
  <sheetData>
    <row r="1" spans="1:12" ht="15.75" x14ac:dyDescent="0.25">
      <c r="A1" s="93">
        <v>1.1499999999999999</v>
      </c>
      <c r="B1" s="369" t="s">
        <v>2010</v>
      </c>
    </row>
    <row r="2" spans="1:12" ht="73.5" customHeight="1" x14ac:dyDescent="0.4">
      <c r="A2" s="208"/>
      <c r="B2" s="1881" t="s">
        <v>1258</v>
      </c>
      <c r="C2" s="1882"/>
      <c r="D2" s="1882"/>
      <c r="E2" s="1882"/>
      <c r="F2" s="1882"/>
    </row>
    <row r="3" spans="1:12" ht="24" thickBot="1" x14ac:dyDescent="0.4">
      <c r="A3" s="208"/>
      <c r="B3" s="1883" t="s">
        <v>1259</v>
      </c>
      <c r="C3" s="1880"/>
      <c r="D3" s="1880"/>
      <c r="E3" s="1880"/>
      <c r="F3" s="1880"/>
    </row>
    <row r="4" spans="1:12" ht="61.5" thickBot="1" x14ac:dyDescent="0.25">
      <c r="A4" s="208"/>
      <c r="B4" s="1884" t="s">
        <v>1260</v>
      </c>
      <c r="C4" s="1885"/>
      <c r="D4" s="209" t="s">
        <v>1261</v>
      </c>
      <c r="E4" s="210"/>
    </row>
    <row r="5" spans="1:12" ht="21.75" customHeight="1" x14ac:dyDescent="0.2">
      <c r="A5" s="208"/>
      <c r="B5" s="1886" t="s">
        <v>1262</v>
      </c>
      <c r="C5" s="1887"/>
      <c r="D5" s="211" t="e">
        <f>J5*$A$1*#REF!</f>
        <v>#REF!</v>
      </c>
      <c r="E5" s="212"/>
      <c r="J5" s="93">
        <v>33</v>
      </c>
    </row>
    <row r="6" spans="1:12" ht="48.75" customHeight="1" thickBot="1" x14ac:dyDescent="0.25">
      <c r="A6" s="208"/>
      <c r="B6" s="1888" t="s">
        <v>1263</v>
      </c>
      <c r="C6" s="1889"/>
      <c r="D6" s="211" t="e">
        <f>J6*$A$1*#REF!</f>
        <v>#REF!</v>
      </c>
      <c r="E6" s="212"/>
      <c r="J6" s="93">
        <v>46</v>
      </c>
    </row>
    <row r="7" spans="1:12" ht="15" x14ac:dyDescent="0.2">
      <c r="A7" s="208"/>
      <c r="B7" s="212"/>
      <c r="C7" s="212"/>
      <c r="D7" s="212"/>
      <c r="E7" s="212"/>
      <c r="F7" s="212"/>
    </row>
    <row r="8" spans="1:12" ht="48.75" customHeight="1" thickBot="1" x14ac:dyDescent="0.4">
      <c r="A8" s="208"/>
      <c r="B8" s="1879" t="s">
        <v>1264</v>
      </c>
      <c r="C8" s="1880"/>
      <c r="D8" s="1880"/>
      <c r="E8" s="1880"/>
      <c r="F8" s="1880"/>
    </row>
    <row r="9" spans="1:12" ht="72.75" customHeight="1" thickBot="1" x14ac:dyDescent="0.25">
      <c r="A9" s="213"/>
      <c r="B9" s="1884" t="s">
        <v>1260</v>
      </c>
      <c r="C9" s="1906"/>
      <c r="D9" s="209" t="s">
        <v>1261</v>
      </c>
    </row>
    <row r="10" spans="1:12" ht="23.25" x14ac:dyDescent="0.2">
      <c r="A10" s="214"/>
      <c r="B10" s="1907" t="s">
        <v>1262</v>
      </c>
      <c r="C10" s="1908"/>
      <c r="D10" s="211" t="e">
        <f>J10*$A$1*#REF!</f>
        <v>#REF!</v>
      </c>
      <c r="J10" s="93">
        <v>62</v>
      </c>
    </row>
    <row r="11" spans="1:12" ht="39.75" customHeight="1" thickBot="1" x14ac:dyDescent="0.25">
      <c r="A11" s="214"/>
      <c r="B11" s="1909" t="s">
        <v>1263</v>
      </c>
      <c r="C11" s="1910"/>
      <c r="D11" s="211" t="e">
        <f>J11*$A$1*#REF!</f>
        <v>#REF!</v>
      </c>
      <c r="J11" s="93">
        <v>74</v>
      </c>
    </row>
    <row r="12" spans="1:12" ht="18.75" x14ac:dyDescent="0.2">
      <c r="A12" s="208"/>
      <c r="B12" s="1896" t="s">
        <v>1265</v>
      </c>
      <c r="C12" s="1896"/>
      <c r="D12" s="1896"/>
      <c r="E12" s="1896"/>
      <c r="F12" s="212"/>
    </row>
    <row r="13" spans="1:12" ht="24" thickBot="1" x14ac:dyDescent="0.4">
      <c r="A13" s="208"/>
      <c r="B13" s="1897" t="s">
        <v>1266</v>
      </c>
      <c r="C13" s="1880"/>
      <c r="D13" s="1880"/>
      <c r="E13" s="1880"/>
      <c r="F13" s="1880"/>
    </row>
    <row r="14" spans="1:12" ht="68.25" customHeight="1" thickBot="1" x14ac:dyDescent="0.25">
      <c r="A14" s="208"/>
      <c r="B14" s="1898" t="s">
        <v>1267</v>
      </c>
      <c r="C14" s="215" t="s">
        <v>1288</v>
      </c>
      <c r="D14" s="216" t="s">
        <v>1268</v>
      </c>
      <c r="E14" s="217" t="s">
        <v>1269</v>
      </c>
      <c r="F14" s="212"/>
    </row>
    <row r="15" spans="1:12" ht="24" thickBot="1" x14ac:dyDescent="0.25">
      <c r="A15" s="208"/>
      <c r="B15" s="1899"/>
      <c r="C15" s="211" t="e">
        <f>J15*$A$1*#REF!</f>
        <v>#REF!</v>
      </c>
      <c r="D15" s="211" t="e">
        <f>K15*$A$1*#REF!</f>
        <v>#REF!</v>
      </c>
      <c r="E15" s="211" t="e">
        <f>L15*$A$1*#REF!</f>
        <v>#REF!</v>
      </c>
      <c r="F15" s="212"/>
      <c r="J15" s="93">
        <v>77</v>
      </c>
      <c r="K15" s="93">
        <v>98</v>
      </c>
      <c r="L15" s="93">
        <v>121</v>
      </c>
    </row>
    <row r="16" spans="1:12" ht="15" x14ac:dyDescent="0.2">
      <c r="A16" s="208"/>
      <c r="B16" s="1917" t="s">
        <v>1270</v>
      </c>
      <c r="C16" s="1918"/>
      <c r="D16" s="1918"/>
      <c r="E16" s="1918"/>
      <c r="F16" s="212"/>
    </row>
    <row r="17" spans="1:11" ht="45" x14ac:dyDescent="0.6">
      <c r="A17" s="208"/>
      <c r="B17" s="1913" t="s">
        <v>1271</v>
      </c>
      <c r="C17" s="1914"/>
      <c r="D17" s="1914"/>
      <c r="E17" s="1914"/>
      <c r="F17" s="1914"/>
    </row>
    <row r="18" spans="1:11" ht="24" thickBot="1" x14ac:dyDescent="0.4">
      <c r="A18" s="208"/>
      <c r="B18" s="1883"/>
      <c r="C18" s="1880"/>
      <c r="D18" s="1880"/>
      <c r="E18" s="1880"/>
      <c r="F18" s="1880"/>
    </row>
    <row r="19" spans="1:11" ht="72.75" customHeight="1" thickBot="1" x14ac:dyDescent="0.25">
      <c r="A19" s="208"/>
      <c r="B19" s="1890" t="s">
        <v>1260</v>
      </c>
      <c r="C19" s="1891"/>
      <c r="D19" s="218" t="s">
        <v>1272</v>
      </c>
      <c r="E19" s="219" t="s">
        <v>1273</v>
      </c>
      <c r="F19" s="210"/>
    </row>
    <row r="20" spans="1:11" ht="23.25" x14ac:dyDescent="0.2">
      <c r="A20" s="208"/>
      <c r="B20" s="1892" t="s">
        <v>1274</v>
      </c>
      <c r="C20" s="1893"/>
      <c r="D20" s="211" t="e">
        <f>J20*$A$1*#REF!</f>
        <v>#REF!</v>
      </c>
      <c r="E20" s="211" t="e">
        <f>K20*$A$1*#REF!</f>
        <v>#REF!</v>
      </c>
      <c r="F20" s="212"/>
      <c r="J20" s="93">
        <v>63</v>
      </c>
      <c r="K20" s="93">
        <v>73</v>
      </c>
    </row>
    <row r="21" spans="1:11" ht="23.25" x14ac:dyDescent="0.2">
      <c r="A21" s="208"/>
      <c r="B21" s="1894" t="s">
        <v>1275</v>
      </c>
      <c r="C21" s="1895"/>
      <c r="D21" s="211" t="e">
        <f>J21*$A$1*#REF!</f>
        <v>#REF!</v>
      </c>
      <c r="E21" s="211" t="e">
        <f>K21*$A$1*#REF!</f>
        <v>#REF!</v>
      </c>
      <c r="F21" s="212"/>
      <c r="J21" s="93">
        <v>73</v>
      </c>
      <c r="K21" s="93">
        <v>87</v>
      </c>
    </row>
    <row r="22" spans="1:11" ht="23.25" x14ac:dyDescent="0.2">
      <c r="A22" s="208"/>
      <c r="B22" s="1894" t="s">
        <v>1276</v>
      </c>
      <c r="C22" s="1895"/>
      <c r="D22" s="211" t="e">
        <f>J22*$A$1*#REF!</f>
        <v>#REF!</v>
      </c>
      <c r="E22" s="211" t="e">
        <f>K22*$A$1*#REF!</f>
        <v>#REF!</v>
      </c>
      <c r="F22" s="212"/>
      <c r="J22" s="93">
        <v>77</v>
      </c>
      <c r="K22" s="93">
        <v>92</v>
      </c>
    </row>
    <row r="23" spans="1:11" ht="24" thickBot="1" x14ac:dyDescent="0.25">
      <c r="A23" s="208"/>
      <c r="B23" s="1911" t="s">
        <v>1277</v>
      </c>
      <c r="C23" s="1912"/>
      <c r="D23" s="211" t="e">
        <f>J23*$A$1*#REF!</f>
        <v>#REF!</v>
      </c>
      <c r="E23" s="211" t="e">
        <f>K23*$A$1*#REF!</f>
        <v>#REF!</v>
      </c>
      <c r="F23" s="212"/>
      <c r="J23" s="93">
        <v>97</v>
      </c>
      <c r="K23" s="93">
        <v>102</v>
      </c>
    </row>
    <row r="24" spans="1:11" x14ac:dyDescent="0.2">
      <c r="A24" s="208"/>
      <c r="B24" s="208"/>
      <c r="C24" s="208"/>
      <c r="D24" s="208"/>
      <c r="E24" s="208"/>
      <c r="F24" s="208"/>
    </row>
    <row r="25" spans="1:11" ht="45.75" thickBot="1" x14ac:dyDescent="0.65">
      <c r="A25" s="208"/>
      <c r="B25" s="1913" t="s">
        <v>1278</v>
      </c>
      <c r="C25" s="1914"/>
      <c r="D25" s="1914"/>
      <c r="E25" s="1914"/>
      <c r="F25" s="1914"/>
    </row>
    <row r="26" spans="1:11" ht="93" customHeight="1" thickBot="1" x14ac:dyDescent="0.25">
      <c r="A26" s="208"/>
      <c r="B26" s="1898" t="s">
        <v>1267</v>
      </c>
      <c r="C26" s="215" t="s">
        <v>1279</v>
      </c>
      <c r="D26" s="217" t="s">
        <v>1280</v>
      </c>
      <c r="E26" s="1915" t="s">
        <v>1281</v>
      </c>
      <c r="F26" s="212"/>
    </row>
    <row r="27" spans="1:11" ht="24" thickBot="1" x14ac:dyDescent="0.25">
      <c r="A27" s="208"/>
      <c r="B27" s="1899"/>
      <c r="C27" s="211" t="e">
        <f>J27*$A$1*#REF!</f>
        <v>#REF!</v>
      </c>
      <c r="D27" s="211" t="e">
        <f>K27*$A$1*#REF!</f>
        <v>#REF!</v>
      </c>
      <c r="E27" s="1916"/>
      <c r="F27" s="212"/>
      <c r="J27" s="93">
        <v>200</v>
      </c>
      <c r="K27" s="93">
        <v>300</v>
      </c>
    </row>
    <row r="28" spans="1:11" ht="15" x14ac:dyDescent="0.2">
      <c r="A28" s="208"/>
      <c r="B28" s="1917" t="s">
        <v>1282</v>
      </c>
      <c r="C28" s="1918"/>
      <c r="D28" s="1918"/>
      <c r="E28" s="1919"/>
      <c r="F28" s="212"/>
    </row>
    <row r="29" spans="1:11" ht="18.75" x14ac:dyDescent="0.2">
      <c r="A29" s="208"/>
      <c r="B29" s="220"/>
      <c r="C29" s="221"/>
      <c r="D29" s="221"/>
      <c r="E29" s="221"/>
      <c r="F29" s="212"/>
    </row>
    <row r="30" spans="1:11" ht="18.75" x14ac:dyDescent="0.2">
      <c r="A30" s="208"/>
      <c r="B30" s="220"/>
      <c r="C30" s="221"/>
      <c r="D30" s="221"/>
      <c r="E30" s="221"/>
      <c r="F30" s="212"/>
    </row>
    <row r="31" spans="1:11" x14ac:dyDescent="0.2">
      <c r="A31" s="208"/>
      <c r="B31" s="208"/>
      <c r="C31" s="208"/>
      <c r="D31" s="208"/>
      <c r="E31" s="208"/>
      <c r="F31" s="208"/>
    </row>
    <row r="32" spans="1:11" ht="24" thickBot="1" x14ac:dyDescent="0.25">
      <c r="A32" s="1904" t="s">
        <v>1283</v>
      </c>
      <c r="B32" s="1905"/>
      <c r="C32" s="1905"/>
      <c r="D32" s="1905"/>
      <c r="E32" s="1905"/>
      <c r="F32" s="222"/>
    </row>
    <row r="33" spans="2:10" ht="63" customHeight="1" x14ac:dyDescent="0.2">
      <c r="C33" s="1900" t="s">
        <v>1284</v>
      </c>
      <c r="D33" s="1901"/>
      <c r="E33" s="223" t="s">
        <v>1285</v>
      </c>
      <c r="F33" s="222"/>
    </row>
    <row r="34" spans="2:10" ht="22.5" hidden="1" customHeight="1" x14ac:dyDescent="0.2">
      <c r="C34" s="1902" t="s">
        <v>1286</v>
      </c>
      <c r="D34" s="1903"/>
      <c r="E34" s="211" t="e">
        <f>J34*$A$1*#REF!</f>
        <v>#REF!</v>
      </c>
      <c r="F34" s="222"/>
      <c r="J34" s="93">
        <v>5</v>
      </c>
    </row>
    <row r="35" spans="2:10" ht="23.25" customHeight="1" x14ac:dyDescent="0.2">
      <c r="C35" s="1902" t="s">
        <v>1287</v>
      </c>
      <c r="D35" s="1903"/>
      <c r="E35" s="211" t="e">
        <f>J35*$A$1*#REF!</f>
        <v>#REF!</v>
      </c>
      <c r="F35" s="222"/>
      <c r="J35" s="93">
        <v>8</v>
      </c>
    </row>
    <row r="41" spans="2:10" ht="13.5" thickBot="1" x14ac:dyDescent="0.25"/>
    <row r="42" spans="2:10" ht="63.75" x14ac:dyDescent="0.2">
      <c r="B42" s="224" t="s">
        <v>57</v>
      </c>
      <c r="C42" s="225" t="s">
        <v>1289</v>
      </c>
      <c r="D42" s="225" t="s">
        <v>1290</v>
      </c>
      <c r="E42" s="225" t="s">
        <v>1291</v>
      </c>
      <c r="F42" s="226" t="s">
        <v>1292</v>
      </c>
    </row>
    <row r="43" spans="2:10" ht="84" customHeight="1" x14ac:dyDescent="0.2">
      <c r="B43" s="227" t="s">
        <v>1293</v>
      </c>
      <c r="C43" s="228" t="s">
        <v>1294</v>
      </c>
      <c r="D43" s="228" t="s">
        <v>1295</v>
      </c>
      <c r="E43" s="229"/>
      <c r="F43" s="211" t="e">
        <f>J43*$A$1*#REF!</f>
        <v>#REF!</v>
      </c>
      <c r="J43" s="93">
        <v>7</v>
      </c>
    </row>
    <row r="44" spans="2:10" ht="84" customHeight="1" x14ac:dyDescent="0.2">
      <c r="B44" s="227" t="s">
        <v>1296</v>
      </c>
      <c r="C44" s="228" t="s">
        <v>1297</v>
      </c>
      <c r="D44" s="228" t="s">
        <v>1298</v>
      </c>
      <c r="E44" s="229"/>
      <c r="F44" s="211" t="e">
        <f>J44*$A$1*#REF!</f>
        <v>#REF!</v>
      </c>
      <c r="J44" s="93">
        <v>7</v>
      </c>
    </row>
    <row r="45" spans="2:10" ht="84" customHeight="1" x14ac:dyDescent="0.2">
      <c r="B45" s="227" t="s">
        <v>1299</v>
      </c>
      <c r="C45" s="228" t="s">
        <v>1300</v>
      </c>
      <c r="D45" s="228" t="s">
        <v>1301</v>
      </c>
      <c r="E45" s="229"/>
      <c r="F45" s="211" t="e">
        <f>J45*$A$1*#REF!</f>
        <v>#REF!</v>
      </c>
      <c r="J45" s="93">
        <v>12</v>
      </c>
    </row>
    <row r="46" spans="2:10" ht="84" customHeight="1" x14ac:dyDescent="0.2">
      <c r="B46" s="227" t="s">
        <v>1302</v>
      </c>
      <c r="C46" s="228" t="s">
        <v>1303</v>
      </c>
      <c r="D46" s="228" t="s">
        <v>1304</v>
      </c>
      <c r="E46" s="229"/>
      <c r="F46" s="211" t="e">
        <f>J46*$A$1*#REF!</f>
        <v>#REF!</v>
      </c>
      <c r="J46" s="93">
        <v>55</v>
      </c>
    </row>
    <row r="47" spans="2:10" ht="84" customHeight="1" thickBot="1" x14ac:dyDescent="0.25">
      <c r="B47" s="230" t="s">
        <v>1305</v>
      </c>
      <c r="C47" s="231" t="s">
        <v>1306</v>
      </c>
      <c r="D47" s="231" t="s">
        <v>1295</v>
      </c>
      <c r="E47" s="232"/>
      <c r="F47" s="211" t="e">
        <f>J47*$A$1*#REF!</f>
        <v>#REF!</v>
      </c>
      <c r="J47" s="93">
        <v>10</v>
      </c>
    </row>
    <row r="48" spans="2:10" ht="113.25" customHeight="1" thickBot="1" x14ac:dyDescent="0.25">
      <c r="B48" s="233" t="s">
        <v>1307</v>
      </c>
      <c r="C48" s="231" t="s">
        <v>1308</v>
      </c>
      <c r="D48" s="234" t="s">
        <v>1309</v>
      </c>
      <c r="E48" s="235"/>
      <c r="F48" s="211" t="e">
        <f>J48*$A$1*#REF!</f>
        <v>#REF!</v>
      </c>
      <c r="J48" s="93">
        <v>25</v>
      </c>
    </row>
    <row r="49" spans="2:10" ht="84" customHeight="1" x14ac:dyDescent="0.2">
      <c r="B49" s="233" t="s">
        <v>1310</v>
      </c>
      <c r="C49" s="236" t="s">
        <v>1311</v>
      </c>
      <c r="D49" s="234" t="s">
        <v>1312</v>
      </c>
      <c r="E49" s="237"/>
      <c r="F49" s="211" t="e">
        <f>J49*$A$1*#REF!</f>
        <v>#REF!</v>
      </c>
      <c r="J49" s="93">
        <v>30</v>
      </c>
    </row>
    <row r="50" spans="2:10" ht="84" customHeight="1" x14ac:dyDescent="0.2">
      <c r="B50" s="228" t="s">
        <v>1313</v>
      </c>
      <c r="C50" s="228" t="s">
        <v>1314</v>
      </c>
      <c r="D50" s="228" t="s">
        <v>1315</v>
      </c>
      <c r="E50" s="238"/>
      <c r="F50" s="211" t="e">
        <f>J50*$A$1*#REF!</f>
        <v>#REF!</v>
      </c>
      <c r="J50" s="93">
        <v>85</v>
      </c>
    </row>
  </sheetData>
  <customSheetViews>
    <customSheetView guid="{DFF1BFB2-7AD8-4AD9-8352-C6D516A7EB1A}" fitToPage="1" hiddenRows="1" hiddenColumns="1">
      <selection activeCell="E19" sqref="E19"/>
      <rowBreaks count="1" manualBreakCount="1">
        <brk id="30" max="16383" man="1"/>
      </rowBreaks>
      <pageMargins left="0.7" right="0.7" top="0.75" bottom="0.75" header="0.3" footer="0.3"/>
      <pageSetup paperSize="9" scale="66" fitToHeight="0" orientation="portrait" verticalDpi="0" r:id="rId1"/>
    </customSheetView>
  </customSheetViews>
  <mergeCells count="28">
    <mergeCell ref="C33:D33"/>
    <mergeCell ref="C34:D34"/>
    <mergeCell ref="C35:D35"/>
    <mergeCell ref="A32:E32"/>
    <mergeCell ref="B9:C9"/>
    <mergeCell ref="B10:C10"/>
    <mergeCell ref="B11:C11"/>
    <mergeCell ref="B22:C22"/>
    <mergeCell ref="B23:C23"/>
    <mergeCell ref="B25:F25"/>
    <mergeCell ref="B26:B27"/>
    <mergeCell ref="E26:E27"/>
    <mergeCell ref="B28:E28"/>
    <mergeCell ref="B16:E16"/>
    <mergeCell ref="B17:F17"/>
    <mergeCell ref="B18:F18"/>
    <mergeCell ref="B19:C19"/>
    <mergeCell ref="B20:C20"/>
    <mergeCell ref="B21:C21"/>
    <mergeCell ref="B12:E12"/>
    <mergeCell ref="B13:F13"/>
    <mergeCell ref="B14:B15"/>
    <mergeCell ref="B8:F8"/>
    <mergeCell ref="B2:F2"/>
    <mergeCell ref="B3:F3"/>
    <mergeCell ref="B4:C4"/>
    <mergeCell ref="B5:C5"/>
    <mergeCell ref="B6:C6"/>
  </mergeCells>
  <hyperlinks>
    <hyperlink ref="B1" location="заглавие!A1" display="На главную"/>
  </hyperlinks>
  <pageMargins left="0.7" right="0.7" top="0.75" bottom="0.75" header="0.3" footer="0.3"/>
  <pageSetup paperSize="9" scale="66" fitToHeight="0" orientation="portrait" verticalDpi="0" r:id="rId2"/>
  <rowBreaks count="1" manualBreakCount="1">
    <brk id="30" max="16383" man="1"/>
  </rowBreaks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0"/>
  <dimension ref="A1:Y435"/>
  <sheetViews>
    <sheetView view="pageBreakPreview" zoomScale="120" zoomScaleNormal="100" zoomScaleSheetLayoutView="120" workbookViewId="0">
      <pane xSplit="17" ySplit="3" topLeftCell="R4" activePane="bottomRight" state="frozen"/>
      <selection activeCell="E19" sqref="E19"/>
      <selection pane="topRight" activeCell="E19" sqref="E19"/>
      <selection pane="bottomLeft" activeCell="E19" sqref="E19"/>
      <selection pane="bottomRight" activeCell="E19" sqref="E19"/>
    </sheetView>
  </sheetViews>
  <sheetFormatPr defaultColWidth="9.140625" defaultRowHeight="12.75" outlineLevelCol="1" x14ac:dyDescent="0.2"/>
  <cols>
    <col min="1" max="1" width="37.42578125" style="2" hidden="1" customWidth="1"/>
    <col min="2" max="13" width="9.140625" style="2" hidden="1" customWidth="1"/>
    <col min="14" max="14" width="27.5703125" style="2" customWidth="1" outlineLevel="1"/>
    <col min="15" max="15" width="37.42578125" style="2" customWidth="1"/>
    <col min="16" max="16" width="5.140625" style="2" customWidth="1"/>
    <col min="17" max="17" width="5.42578125" style="2" customWidth="1"/>
    <col min="18" max="18" width="7.85546875" style="45" customWidth="1"/>
    <col min="19" max="19" width="7.5703125" style="45" customWidth="1"/>
    <col min="20" max="25" width="9.140625" style="45"/>
    <col min="26" max="16384" width="9.140625" style="2"/>
  </cols>
  <sheetData>
    <row r="1" spans="1:25" ht="13.5" thickBot="1" x14ac:dyDescent="0.25">
      <c r="B1" s="3"/>
      <c r="C1" s="3"/>
      <c r="D1" s="3"/>
      <c r="E1" s="3" t="s">
        <v>9</v>
      </c>
      <c r="F1" s="3">
        <v>137</v>
      </c>
      <c r="G1" s="3" t="s">
        <v>10</v>
      </c>
      <c r="H1" s="3">
        <v>137</v>
      </c>
      <c r="I1" s="3" t="s">
        <v>10</v>
      </c>
      <c r="J1" s="3">
        <v>151</v>
      </c>
      <c r="K1" s="3" t="s">
        <v>12</v>
      </c>
      <c r="L1" s="3">
        <v>167</v>
      </c>
      <c r="N1" s="207" t="s">
        <v>2010</v>
      </c>
      <c r="O1" s="2" t="s">
        <v>684</v>
      </c>
      <c r="P1" s="3"/>
      <c r="Q1" s="3"/>
      <c r="R1" s="47" t="e">
        <f>F1*#REF!</f>
        <v>#REF!</v>
      </c>
      <c r="S1" s="69">
        <v>0</v>
      </c>
      <c r="T1" s="47" t="e">
        <f>H1*#REF!</f>
        <v>#REF!</v>
      </c>
      <c r="U1" s="69">
        <v>1</v>
      </c>
      <c r="V1" s="47" t="e">
        <f>J1*#REF!</f>
        <v>#REF!</v>
      </c>
      <c r="W1" s="69">
        <v>1</v>
      </c>
      <c r="X1" s="47" t="e">
        <f>L1*#REF!</f>
        <v>#REF!</v>
      </c>
      <c r="Y1" s="69">
        <v>1</v>
      </c>
    </row>
    <row r="2" spans="1:25" ht="90" customHeight="1" thickBot="1" x14ac:dyDescent="0.25">
      <c r="B2" s="2" t="s">
        <v>6</v>
      </c>
      <c r="E2" s="2" t="s">
        <v>7</v>
      </c>
      <c r="G2" s="2" t="s">
        <v>8</v>
      </c>
      <c r="I2" s="2" t="s">
        <v>11</v>
      </c>
      <c r="K2" s="2" t="s">
        <v>13</v>
      </c>
      <c r="N2" s="1214" t="s">
        <v>1999</v>
      </c>
      <c r="O2" s="1214"/>
      <c r="P2" s="1214"/>
      <c r="Q2" s="1215"/>
      <c r="R2" s="1201" t="s">
        <v>685</v>
      </c>
      <c r="S2" s="1202"/>
      <c r="T2" s="1205" t="s">
        <v>686</v>
      </c>
      <c r="U2" s="1206"/>
      <c r="V2" s="1207" t="s">
        <v>687</v>
      </c>
      <c r="W2" s="1208"/>
      <c r="X2" s="1212" t="s">
        <v>688</v>
      </c>
      <c r="Y2" s="1213"/>
    </row>
    <row r="3" spans="1:25" ht="73.5" customHeight="1" thickBot="1" x14ac:dyDescent="0.25">
      <c r="A3" s="4" t="s">
        <v>4</v>
      </c>
      <c r="B3" s="5" t="s">
        <v>2</v>
      </c>
      <c r="C3" s="6" t="s">
        <v>3</v>
      </c>
      <c r="D3" s="6" t="s">
        <v>5</v>
      </c>
      <c r="E3" s="5" t="s">
        <v>2</v>
      </c>
      <c r="F3" s="6" t="s">
        <v>3</v>
      </c>
      <c r="G3" s="5" t="s">
        <v>2</v>
      </c>
      <c r="H3" s="6" t="s">
        <v>3</v>
      </c>
      <c r="I3" s="5" t="s">
        <v>2</v>
      </c>
      <c r="J3" s="6" t="s">
        <v>3</v>
      </c>
      <c r="K3" s="5" t="s">
        <v>2</v>
      </c>
      <c r="L3" s="6" t="s">
        <v>3</v>
      </c>
      <c r="N3" s="4"/>
      <c r="O3" s="7" t="s">
        <v>4</v>
      </c>
      <c r="P3" s="366" t="s">
        <v>1</v>
      </c>
      <c r="Q3" s="367" t="s">
        <v>3</v>
      </c>
      <c r="R3" s="366" t="s">
        <v>1</v>
      </c>
      <c r="S3" s="367" t="s">
        <v>3</v>
      </c>
      <c r="T3" s="366" t="s">
        <v>1</v>
      </c>
      <c r="U3" s="367" t="s">
        <v>3</v>
      </c>
      <c r="V3" s="366" t="s">
        <v>1</v>
      </c>
      <c r="W3" s="367" t="s">
        <v>3</v>
      </c>
      <c r="X3" s="366" t="s">
        <v>1</v>
      </c>
      <c r="Y3" s="367" t="s">
        <v>3</v>
      </c>
    </row>
    <row r="4" spans="1:25" ht="13.5" thickBot="1" x14ac:dyDescent="0.25">
      <c r="A4" s="8" t="s">
        <v>0</v>
      </c>
      <c r="B4" s="9"/>
      <c r="C4" s="10"/>
      <c r="D4" s="10"/>
      <c r="E4" s="9"/>
      <c r="F4" s="10"/>
      <c r="G4" s="9"/>
      <c r="H4" s="10"/>
      <c r="I4" s="9"/>
      <c r="J4" s="10"/>
      <c r="K4" s="9"/>
      <c r="L4" s="10"/>
      <c r="O4" s="8" t="s">
        <v>0</v>
      </c>
      <c r="P4" s="9"/>
      <c r="Q4" s="10"/>
      <c r="R4" s="36"/>
      <c r="S4" s="48"/>
      <c r="T4" s="36"/>
      <c r="U4" s="48"/>
      <c r="V4" s="36"/>
      <c r="W4" s="48"/>
      <c r="X4" s="36"/>
      <c r="Y4" s="48"/>
    </row>
    <row r="5" spans="1:25" ht="13.5" thickBot="1" x14ac:dyDescent="0.25">
      <c r="A5" s="11" t="e">
        <f>#REF!</f>
        <v>#REF!</v>
      </c>
      <c r="B5" s="11" t="e">
        <f>#REF!</f>
        <v>#REF!</v>
      </c>
      <c r="C5" s="11" t="e">
        <f>#REF!</f>
        <v>#REF!</v>
      </c>
      <c r="D5" s="11" t="e">
        <f>#REF!</f>
        <v>#REF!</v>
      </c>
      <c r="E5" s="12" t="e">
        <f>B5+(D5*$F$1)</f>
        <v>#REF!</v>
      </c>
      <c r="F5" s="49" t="e">
        <f>C5+($D5*$F$1)</f>
        <v>#REF!</v>
      </c>
      <c r="G5" s="12" t="e">
        <f>B5+($D5*$H$1)</f>
        <v>#REF!</v>
      </c>
      <c r="H5" s="49" t="e">
        <f>C5+($D5*$H$1)</f>
        <v>#REF!</v>
      </c>
      <c r="I5" s="12" t="e">
        <f>$B5+($D5*$J$1)</f>
        <v>#REF!</v>
      </c>
      <c r="J5" s="49" t="e">
        <f>$C5+($D5*$J$1)</f>
        <v>#REF!</v>
      </c>
      <c r="K5" s="12" t="e">
        <f>$B5+($D5*$L$1)</f>
        <v>#REF!</v>
      </c>
      <c r="L5" s="12" t="e">
        <f>$C5+($D5*$L$1)</f>
        <v>#REF!</v>
      </c>
      <c r="N5" s="13"/>
      <c r="O5" s="11" t="e">
        <f>A5</f>
        <v>#REF!</v>
      </c>
      <c r="P5" s="70" t="e">
        <f>B5*#REF!</f>
        <v>#REF!</v>
      </c>
      <c r="Q5" s="71" t="e">
        <f>C5*#REF!</f>
        <v>#REF!</v>
      </c>
      <c r="R5" s="15" t="e">
        <f>E5*#REF!</f>
        <v>#REF!</v>
      </c>
      <c r="S5" s="50" t="e">
        <f>F5*#REF!</f>
        <v>#REF!</v>
      </c>
      <c r="T5" s="15" t="e">
        <f>G5*#REF!</f>
        <v>#REF!</v>
      </c>
      <c r="U5" s="50" t="e">
        <f>H5*#REF!</f>
        <v>#REF!</v>
      </c>
      <c r="V5" s="15" t="e">
        <f>I5*#REF!</f>
        <v>#REF!</v>
      </c>
      <c r="W5" s="50" t="e">
        <f>J5*#REF!</f>
        <v>#REF!</v>
      </c>
      <c r="X5" s="15" t="e">
        <f>K5*#REF!</f>
        <v>#REF!</v>
      </c>
      <c r="Y5" s="50" t="e">
        <f>L5*#REF!</f>
        <v>#REF!</v>
      </c>
    </row>
    <row r="6" spans="1:25" ht="13.5" thickBot="1" x14ac:dyDescent="0.25">
      <c r="A6" s="11" t="e">
        <f>#REF!</f>
        <v>#REF!</v>
      </c>
      <c r="B6" s="11" t="e">
        <f>#REF!</f>
        <v>#REF!</v>
      </c>
      <c r="C6" s="11" t="e">
        <f>#REF!</f>
        <v>#REF!</v>
      </c>
      <c r="D6" s="11" t="e">
        <f>#REF!</f>
        <v>#REF!</v>
      </c>
      <c r="E6" s="12" t="e">
        <f t="shared" ref="E6:E58" si="0">B6+(D6*$F$1)</f>
        <v>#REF!</v>
      </c>
      <c r="F6" s="49" t="e">
        <f t="shared" ref="F6:F58" si="1">C6+($D6*$F$1)</f>
        <v>#REF!</v>
      </c>
      <c r="G6" s="12" t="e">
        <f t="shared" ref="G6:H21" si="2">B6+($D6*$H$1)</f>
        <v>#REF!</v>
      </c>
      <c r="H6" s="49" t="e">
        <f t="shared" si="2"/>
        <v>#REF!</v>
      </c>
      <c r="I6" s="12" t="e">
        <f t="shared" ref="I6:I69" si="3">$B6+($D6*$J$1)</f>
        <v>#REF!</v>
      </c>
      <c r="J6" s="49" t="e">
        <f t="shared" ref="J6:J69" si="4">$C6+($D6*$J$1)</f>
        <v>#REF!</v>
      </c>
      <c r="K6" s="12" t="e">
        <f t="shared" ref="K6:K35" si="5">$B6+($D6*$L$1)</f>
        <v>#REF!</v>
      </c>
      <c r="L6" s="12" t="e">
        <f t="shared" ref="L6:L69" si="6">$C6+($D6*$L$1)</f>
        <v>#REF!</v>
      </c>
      <c r="N6" s="13"/>
      <c r="O6" s="11" t="e">
        <f t="shared" ref="O6:O67" si="7">A6</f>
        <v>#REF!</v>
      </c>
      <c r="P6" s="72" t="e">
        <f>B6*#REF!</f>
        <v>#REF!</v>
      </c>
      <c r="Q6" s="71" t="e">
        <f>C6*#REF!</f>
        <v>#REF!</v>
      </c>
      <c r="R6" s="15" t="e">
        <f>E6*#REF!</f>
        <v>#REF!</v>
      </c>
      <c r="S6" s="50" t="e">
        <f>F6*#REF!</f>
        <v>#REF!</v>
      </c>
      <c r="T6" s="15" t="e">
        <f>G6*#REF!</f>
        <v>#REF!</v>
      </c>
      <c r="U6" s="50" t="e">
        <f>H6*#REF!</f>
        <v>#REF!</v>
      </c>
      <c r="V6" s="15" t="e">
        <f>I6*#REF!</f>
        <v>#REF!</v>
      </c>
      <c r="W6" s="50" t="e">
        <f>J6*#REF!</f>
        <v>#REF!</v>
      </c>
      <c r="X6" s="15" t="e">
        <f>K6*#REF!</f>
        <v>#REF!</v>
      </c>
      <c r="Y6" s="50" t="e">
        <f>L6*#REF!</f>
        <v>#REF!</v>
      </c>
    </row>
    <row r="7" spans="1:25" ht="13.5" thickBot="1" x14ac:dyDescent="0.25">
      <c r="A7" s="11" t="e">
        <f>#REF!</f>
        <v>#REF!</v>
      </c>
      <c r="B7" s="11" t="e">
        <f>#REF!</f>
        <v>#REF!</v>
      </c>
      <c r="C7" s="11" t="e">
        <f>#REF!</f>
        <v>#REF!</v>
      </c>
      <c r="D7" s="11" t="e">
        <f>#REF!</f>
        <v>#REF!</v>
      </c>
      <c r="E7" s="12" t="e">
        <f t="shared" si="0"/>
        <v>#REF!</v>
      </c>
      <c r="F7" s="49" t="e">
        <f t="shared" si="1"/>
        <v>#REF!</v>
      </c>
      <c r="G7" s="12" t="e">
        <f t="shared" si="2"/>
        <v>#REF!</v>
      </c>
      <c r="H7" s="49" t="e">
        <f t="shared" si="2"/>
        <v>#REF!</v>
      </c>
      <c r="I7" s="12" t="e">
        <f t="shared" si="3"/>
        <v>#REF!</v>
      </c>
      <c r="J7" s="49" t="e">
        <f t="shared" si="4"/>
        <v>#REF!</v>
      </c>
      <c r="K7" s="12" t="e">
        <f t="shared" si="5"/>
        <v>#REF!</v>
      </c>
      <c r="L7" s="12" t="e">
        <f t="shared" si="6"/>
        <v>#REF!</v>
      </c>
      <c r="N7" s="13"/>
      <c r="O7" s="11" t="e">
        <f t="shared" si="7"/>
        <v>#REF!</v>
      </c>
      <c r="P7" s="73" t="e">
        <f>B7*#REF!</f>
        <v>#REF!</v>
      </c>
      <c r="Q7" s="71" t="e">
        <f>C7*#REF!</f>
        <v>#REF!</v>
      </c>
      <c r="R7" s="15" t="e">
        <f>E7*#REF!</f>
        <v>#REF!</v>
      </c>
      <c r="S7" s="50" t="e">
        <f>F7*#REF!</f>
        <v>#REF!</v>
      </c>
      <c r="T7" s="15" t="e">
        <f>G7*#REF!</f>
        <v>#REF!</v>
      </c>
      <c r="U7" s="50" t="e">
        <f>H7*#REF!</f>
        <v>#REF!</v>
      </c>
      <c r="V7" s="15" t="e">
        <f>I7*#REF!</f>
        <v>#REF!</v>
      </c>
      <c r="W7" s="50" t="e">
        <f>J7*#REF!</f>
        <v>#REF!</v>
      </c>
      <c r="X7" s="15" t="e">
        <f>K7*#REF!</f>
        <v>#REF!</v>
      </c>
      <c r="Y7" s="50" t="e">
        <f>L7*#REF!</f>
        <v>#REF!</v>
      </c>
    </row>
    <row r="8" spans="1:25" ht="12.75" customHeight="1" thickBot="1" x14ac:dyDescent="0.25">
      <c r="A8" s="11" t="e">
        <f>#REF!</f>
        <v>#REF!</v>
      </c>
      <c r="B8" s="11" t="e">
        <f>#REF!</f>
        <v>#REF!</v>
      </c>
      <c r="C8" s="11" t="e">
        <f>#REF!</f>
        <v>#REF!</v>
      </c>
      <c r="D8" s="11" t="e">
        <f>#REF!</f>
        <v>#REF!</v>
      </c>
      <c r="E8" s="12" t="e">
        <f t="shared" si="0"/>
        <v>#REF!</v>
      </c>
      <c r="F8" s="49" t="e">
        <f t="shared" si="1"/>
        <v>#REF!</v>
      </c>
      <c r="G8" s="12" t="e">
        <f t="shared" si="2"/>
        <v>#REF!</v>
      </c>
      <c r="H8" s="49" t="e">
        <f t="shared" si="2"/>
        <v>#REF!</v>
      </c>
      <c r="I8" s="12" t="e">
        <f t="shared" si="3"/>
        <v>#REF!</v>
      </c>
      <c r="J8" s="49" t="e">
        <f t="shared" si="4"/>
        <v>#REF!</v>
      </c>
      <c r="K8" s="12" t="e">
        <f t="shared" si="5"/>
        <v>#REF!</v>
      </c>
      <c r="L8" s="12" t="e">
        <f t="shared" si="6"/>
        <v>#REF!</v>
      </c>
      <c r="N8" s="13"/>
      <c r="O8" s="11" t="e">
        <f t="shared" si="7"/>
        <v>#REF!</v>
      </c>
      <c r="P8" s="73" t="e">
        <f>B8*#REF!</f>
        <v>#REF!</v>
      </c>
      <c r="Q8" s="71" t="e">
        <f>C8*#REF!</f>
        <v>#REF!</v>
      </c>
      <c r="R8" s="15" t="e">
        <f>E8*#REF!</f>
        <v>#REF!</v>
      </c>
      <c r="S8" s="50" t="e">
        <f>F8*#REF!</f>
        <v>#REF!</v>
      </c>
      <c r="T8" s="15" t="e">
        <f>G8*#REF!</f>
        <v>#REF!</v>
      </c>
      <c r="U8" s="50" t="e">
        <f>H8*#REF!</f>
        <v>#REF!</v>
      </c>
      <c r="V8" s="15" t="e">
        <f>I8*#REF!</f>
        <v>#REF!</v>
      </c>
      <c r="W8" s="50" t="e">
        <f>J8*#REF!</f>
        <v>#REF!</v>
      </c>
      <c r="X8" s="15" t="e">
        <f>K8*#REF!</f>
        <v>#REF!</v>
      </c>
      <c r="Y8" s="50" t="e">
        <f>L8*#REF!</f>
        <v>#REF!</v>
      </c>
    </row>
    <row r="9" spans="1:25" ht="13.5" thickBot="1" x14ac:dyDescent="0.25">
      <c r="A9" s="11" t="e">
        <f>#REF!</f>
        <v>#REF!</v>
      </c>
      <c r="B9" s="11" t="e">
        <f>#REF!</f>
        <v>#REF!</v>
      </c>
      <c r="C9" s="11" t="e">
        <f>#REF!</f>
        <v>#REF!</v>
      </c>
      <c r="D9" s="11" t="e">
        <f>#REF!</f>
        <v>#REF!</v>
      </c>
      <c r="E9" s="12" t="e">
        <f t="shared" si="0"/>
        <v>#REF!</v>
      </c>
      <c r="F9" s="49" t="e">
        <f t="shared" si="1"/>
        <v>#REF!</v>
      </c>
      <c r="G9" s="12" t="e">
        <f t="shared" si="2"/>
        <v>#REF!</v>
      </c>
      <c r="H9" s="49" t="e">
        <f t="shared" si="2"/>
        <v>#REF!</v>
      </c>
      <c r="I9" s="12" t="e">
        <f t="shared" si="3"/>
        <v>#REF!</v>
      </c>
      <c r="J9" s="49" t="e">
        <f t="shared" si="4"/>
        <v>#REF!</v>
      </c>
      <c r="K9" s="12" t="e">
        <f t="shared" si="5"/>
        <v>#REF!</v>
      </c>
      <c r="L9" s="12" t="e">
        <f t="shared" si="6"/>
        <v>#REF!</v>
      </c>
      <c r="N9" s="13"/>
      <c r="O9" s="11" t="e">
        <f t="shared" si="7"/>
        <v>#REF!</v>
      </c>
      <c r="P9" s="73" t="e">
        <f>B9*#REF!</f>
        <v>#REF!</v>
      </c>
      <c r="Q9" s="71" t="e">
        <f>C9*#REF!</f>
        <v>#REF!</v>
      </c>
      <c r="R9" s="15" t="e">
        <f>E9*#REF!</f>
        <v>#REF!</v>
      </c>
      <c r="S9" s="50" t="e">
        <f>F9*#REF!</f>
        <v>#REF!</v>
      </c>
      <c r="T9" s="15" t="e">
        <f>G9*#REF!</f>
        <v>#REF!</v>
      </c>
      <c r="U9" s="50" t="e">
        <f>H9*#REF!</f>
        <v>#REF!</v>
      </c>
      <c r="V9" s="15" t="e">
        <f>I9*#REF!</f>
        <v>#REF!</v>
      </c>
      <c r="W9" s="50" t="e">
        <f>J9*#REF!</f>
        <v>#REF!</v>
      </c>
      <c r="X9" s="15" t="e">
        <f>K9*#REF!</f>
        <v>#REF!</v>
      </c>
      <c r="Y9" s="50" t="e">
        <f>L9*#REF!</f>
        <v>#REF!</v>
      </c>
    </row>
    <row r="10" spans="1:25" s="21" customFormat="1" ht="13.5" thickBot="1" x14ac:dyDescent="0.25">
      <c r="A10" s="11" t="e">
        <f>#REF!</f>
        <v>#REF!</v>
      </c>
      <c r="B10" s="11" t="e">
        <f>#REF!</f>
        <v>#REF!</v>
      </c>
      <c r="C10" s="11" t="e">
        <f>#REF!</f>
        <v>#REF!</v>
      </c>
      <c r="D10" s="11" t="e">
        <f>#REF!</f>
        <v>#REF!</v>
      </c>
      <c r="E10" s="12" t="e">
        <f t="shared" si="0"/>
        <v>#REF!</v>
      </c>
      <c r="F10" s="49" t="e">
        <f t="shared" si="1"/>
        <v>#REF!</v>
      </c>
      <c r="G10" s="12" t="e">
        <f t="shared" si="2"/>
        <v>#REF!</v>
      </c>
      <c r="H10" s="49" t="e">
        <f t="shared" si="2"/>
        <v>#REF!</v>
      </c>
      <c r="I10" s="12" t="e">
        <f t="shared" si="3"/>
        <v>#REF!</v>
      </c>
      <c r="J10" s="49" t="e">
        <f t="shared" si="4"/>
        <v>#REF!</v>
      </c>
      <c r="K10" s="12" t="e">
        <f t="shared" si="5"/>
        <v>#REF!</v>
      </c>
      <c r="L10" s="12" t="e">
        <f t="shared" si="6"/>
        <v>#REF!</v>
      </c>
      <c r="N10" s="22"/>
      <c r="O10" s="11" t="e">
        <f t="shared" si="7"/>
        <v>#REF!</v>
      </c>
      <c r="P10" s="73" t="e">
        <f>B10*#REF!</f>
        <v>#REF!</v>
      </c>
      <c r="Q10" s="71" t="e">
        <f>C10*#REF!</f>
        <v>#REF!</v>
      </c>
      <c r="R10" s="15" t="e">
        <f>E10*#REF!</f>
        <v>#REF!</v>
      </c>
      <c r="S10" s="50" t="e">
        <f>F10*#REF!</f>
        <v>#REF!</v>
      </c>
      <c r="T10" s="15" t="e">
        <f>G10*#REF!</f>
        <v>#REF!</v>
      </c>
      <c r="U10" s="50" t="e">
        <f>H10*#REF!</f>
        <v>#REF!</v>
      </c>
      <c r="V10" s="15" t="e">
        <f>I10*#REF!</f>
        <v>#REF!</v>
      </c>
      <c r="W10" s="50" t="e">
        <f>J10*#REF!</f>
        <v>#REF!</v>
      </c>
      <c r="X10" s="15" t="e">
        <f>K10*#REF!</f>
        <v>#REF!</v>
      </c>
      <c r="Y10" s="50" t="e">
        <f>L10*#REF!</f>
        <v>#REF!</v>
      </c>
    </row>
    <row r="11" spans="1:25" ht="13.5" thickBot="1" x14ac:dyDescent="0.25">
      <c r="A11" s="11" t="e">
        <f>#REF!</f>
        <v>#REF!</v>
      </c>
      <c r="B11" s="11" t="e">
        <f>#REF!</f>
        <v>#REF!</v>
      </c>
      <c r="C11" s="11" t="e">
        <f>#REF!</f>
        <v>#REF!</v>
      </c>
      <c r="D11" s="11" t="e">
        <f>#REF!</f>
        <v>#REF!</v>
      </c>
      <c r="E11" s="12" t="e">
        <f t="shared" si="0"/>
        <v>#REF!</v>
      </c>
      <c r="F11" s="49" t="e">
        <f t="shared" si="1"/>
        <v>#REF!</v>
      </c>
      <c r="G11" s="12" t="e">
        <f t="shared" si="2"/>
        <v>#REF!</v>
      </c>
      <c r="H11" s="49" t="e">
        <f t="shared" si="2"/>
        <v>#REF!</v>
      </c>
      <c r="I11" s="12" t="e">
        <f t="shared" si="3"/>
        <v>#REF!</v>
      </c>
      <c r="J11" s="49" t="e">
        <f t="shared" si="4"/>
        <v>#REF!</v>
      </c>
      <c r="K11" s="12" t="e">
        <f t="shared" si="5"/>
        <v>#REF!</v>
      </c>
      <c r="L11" s="12" t="e">
        <f t="shared" si="6"/>
        <v>#REF!</v>
      </c>
      <c r="N11" s="13"/>
      <c r="O11" s="11" t="e">
        <f t="shared" si="7"/>
        <v>#REF!</v>
      </c>
      <c r="P11" s="73" t="e">
        <f>B11*#REF!</f>
        <v>#REF!</v>
      </c>
      <c r="Q11" s="71" t="e">
        <f>C11*#REF!</f>
        <v>#REF!</v>
      </c>
      <c r="R11" s="15" t="e">
        <f>E11*#REF!</f>
        <v>#REF!</v>
      </c>
      <c r="S11" s="50" t="e">
        <f>F11*#REF!</f>
        <v>#REF!</v>
      </c>
      <c r="T11" s="15" t="e">
        <f>G11*#REF!</f>
        <v>#REF!</v>
      </c>
      <c r="U11" s="50" t="e">
        <f>H11*#REF!</f>
        <v>#REF!</v>
      </c>
      <c r="V11" s="15" t="e">
        <f>I11*#REF!</f>
        <v>#REF!</v>
      </c>
      <c r="W11" s="50" t="e">
        <f>J11*#REF!</f>
        <v>#REF!</v>
      </c>
      <c r="X11" s="15" t="e">
        <f>K11*#REF!</f>
        <v>#REF!</v>
      </c>
      <c r="Y11" s="50" t="e">
        <f>L11*#REF!</f>
        <v>#REF!</v>
      </c>
    </row>
    <row r="12" spans="1:25" ht="13.5" thickBot="1" x14ac:dyDescent="0.25">
      <c r="A12" s="11" t="e">
        <f>#REF!</f>
        <v>#REF!</v>
      </c>
      <c r="B12" s="11" t="e">
        <f>#REF!</f>
        <v>#REF!</v>
      </c>
      <c r="C12" s="11" t="e">
        <f>#REF!</f>
        <v>#REF!</v>
      </c>
      <c r="D12" s="11" t="e">
        <f>#REF!</f>
        <v>#REF!</v>
      </c>
      <c r="E12" s="12" t="e">
        <f t="shared" si="0"/>
        <v>#REF!</v>
      </c>
      <c r="F12" s="49" t="e">
        <f t="shared" si="1"/>
        <v>#REF!</v>
      </c>
      <c r="G12" s="12" t="e">
        <f t="shared" si="2"/>
        <v>#REF!</v>
      </c>
      <c r="H12" s="49" t="e">
        <f t="shared" si="2"/>
        <v>#REF!</v>
      </c>
      <c r="I12" s="12" t="e">
        <f t="shared" si="3"/>
        <v>#REF!</v>
      </c>
      <c r="J12" s="49" t="e">
        <f t="shared" si="4"/>
        <v>#REF!</v>
      </c>
      <c r="K12" s="12" t="e">
        <f t="shared" si="5"/>
        <v>#REF!</v>
      </c>
      <c r="L12" s="12" t="e">
        <f t="shared" si="6"/>
        <v>#REF!</v>
      </c>
      <c r="N12" s="13"/>
      <c r="O12" s="11" t="e">
        <f t="shared" si="7"/>
        <v>#REF!</v>
      </c>
      <c r="P12" s="73" t="e">
        <f>B12*#REF!</f>
        <v>#REF!</v>
      </c>
      <c r="Q12" s="71" t="e">
        <f>C12*#REF!</f>
        <v>#REF!</v>
      </c>
      <c r="R12" s="15" t="e">
        <f>E12*#REF!</f>
        <v>#REF!</v>
      </c>
      <c r="S12" s="50" t="e">
        <f>F12*#REF!</f>
        <v>#REF!</v>
      </c>
      <c r="T12" s="15" t="e">
        <f>G12*#REF!</f>
        <v>#REF!</v>
      </c>
      <c r="U12" s="50" t="e">
        <f>H12*#REF!</f>
        <v>#REF!</v>
      </c>
      <c r="V12" s="15" t="e">
        <f>I12*#REF!</f>
        <v>#REF!</v>
      </c>
      <c r="W12" s="50" t="e">
        <f>J12*#REF!</f>
        <v>#REF!</v>
      </c>
      <c r="X12" s="15" t="e">
        <f>K12*#REF!</f>
        <v>#REF!</v>
      </c>
      <c r="Y12" s="50" t="e">
        <f>L12*#REF!</f>
        <v>#REF!</v>
      </c>
    </row>
    <row r="13" spans="1:25" ht="13.5" thickBot="1" x14ac:dyDescent="0.25">
      <c r="A13" s="11" t="e">
        <f>#REF!</f>
        <v>#REF!</v>
      </c>
      <c r="B13" s="11" t="e">
        <f>#REF!</f>
        <v>#REF!</v>
      </c>
      <c r="C13" s="11" t="e">
        <f>#REF!</f>
        <v>#REF!</v>
      </c>
      <c r="D13" s="11" t="e">
        <f>#REF!</f>
        <v>#REF!</v>
      </c>
      <c r="E13" s="12" t="e">
        <f t="shared" si="0"/>
        <v>#REF!</v>
      </c>
      <c r="F13" s="49" t="e">
        <f t="shared" si="1"/>
        <v>#REF!</v>
      </c>
      <c r="G13" s="12" t="e">
        <f t="shared" si="2"/>
        <v>#REF!</v>
      </c>
      <c r="H13" s="49" t="e">
        <f t="shared" si="2"/>
        <v>#REF!</v>
      </c>
      <c r="I13" s="12" t="e">
        <f t="shared" si="3"/>
        <v>#REF!</v>
      </c>
      <c r="J13" s="49" t="e">
        <f t="shared" si="4"/>
        <v>#REF!</v>
      </c>
      <c r="K13" s="12" t="e">
        <f t="shared" si="5"/>
        <v>#REF!</v>
      </c>
      <c r="L13" s="12" t="e">
        <f t="shared" si="6"/>
        <v>#REF!</v>
      </c>
      <c r="N13" s="13"/>
      <c r="O13" s="11" t="e">
        <f t="shared" si="7"/>
        <v>#REF!</v>
      </c>
      <c r="P13" s="74" t="e">
        <f>B13*#REF!</f>
        <v>#REF!</v>
      </c>
      <c r="Q13" s="71" t="e">
        <f>C13*#REF!</f>
        <v>#REF!</v>
      </c>
      <c r="R13" s="15" t="e">
        <f>E13*#REF!</f>
        <v>#REF!</v>
      </c>
      <c r="S13" s="50" t="e">
        <f>F13*#REF!</f>
        <v>#REF!</v>
      </c>
      <c r="T13" s="15" t="e">
        <f>G13*#REF!</f>
        <v>#REF!</v>
      </c>
      <c r="U13" s="50" t="e">
        <f>H13*#REF!</f>
        <v>#REF!</v>
      </c>
      <c r="V13" s="15" t="e">
        <f>I13*#REF!</f>
        <v>#REF!</v>
      </c>
      <c r="W13" s="50" t="e">
        <f>J13*#REF!</f>
        <v>#REF!</v>
      </c>
      <c r="X13" s="15" t="e">
        <f>K13*#REF!</f>
        <v>#REF!</v>
      </c>
      <c r="Y13" s="50" t="e">
        <f>L13*#REF!</f>
        <v>#REF!</v>
      </c>
    </row>
    <row r="14" spans="1:25" ht="13.5" thickBot="1" x14ac:dyDescent="0.25">
      <c r="A14" s="11" t="e">
        <f>#REF!</f>
        <v>#REF!</v>
      </c>
      <c r="B14" s="11" t="e">
        <f>#REF!</f>
        <v>#REF!</v>
      </c>
      <c r="C14" s="11" t="e">
        <f>#REF!</f>
        <v>#REF!</v>
      </c>
      <c r="D14" s="11" t="e">
        <f>#REF!</f>
        <v>#REF!</v>
      </c>
      <c r="E14" s="12" t="e">
        <f t="shared" si="0"/>
        <v>#REF!</v>
      </c>
      <c r="F14" s="49" t="e">
        <f t="shared" si="1"/>
        <v>#REF!</v>
      </c>
      <c r="G14" s="12" t="e">
        <f t="shared" si="2"/>
        <v>#REF!</v>
      </c>
      <c r="H14" s="49" t="e">
        <f t="shared" si="2"/>
        <v>#REF!</v>
      </c>
      <c r="I14" s="12" t="e">
        <f t="shared" si="3"/>
        <v>#REF!</v>
      </c>
      <c r="J14" s="49" t="e">
        <f t="shared" si="4"/>
        <v>#REF!</v>
      </c>
      <c r="K14" s="12" t="e">
        <f t="shared" si="5"/>
        <v>#REF!</v>
      </c>
      <c r="L14" s="12" t="e">
        <f t="shared" si="6"/>
        <v>#REF!</v>
      </c>
      <c r="N14" s="24"/>
      <c r="O14" s="11" t="e">
        <f t="shared" si="7"/>
        <v>#REF!</v>
      </c>
      <c r="P14" s="74" t="e">
        <f>B14*#REF!</f>
        <v>#REF!</v>
      </c>
      <c r="Q14" s="71" t="e">
        <f>C14*#REF!</f>
        <v>#REF!</v>
      </c>
      <c r="R14" s="15" t="e">
        <f>E14*#REF!</f>
        <v>#REF!</v>
      </c>
      <c r="S14" s="50" t="e">
        <f>F14*#REF!</f>
        <v>#REF!</v>
      </c>
      <c r="T14" s="15" t="e">
        <f>G14*#REF!</f>
        <v>#REF!</v>
      </c>
      <c r="U14" s="50" t="e">
        <f>H14*#REF!</f>
        <v>#REF!</v>
      </c>
      <c r="V14" s="15" t="e">
        <f>I14*#REF!</f>
        <v>#REF!</v>
      </c>
      <c r="W14" s="50" t="e">
        <f>J14*#REF!</f>
        <v>#REF!</v>
      </c>
      <c r="X14" s="15" t="e">
        <f>K14*#REF!</f>
        <v>#REF!</v>
      </c>
      <c r="Y14" s="50" t="e">
        <f>L14*#REF!</f>
        <v>#REF!</v>
      </c>
    </row>
    <row r="15" spans="1:25" ht="13.5" thickBot="1" x14ac:dyDescent="0.25">
      <c r="A15" s="11" t="e">
        <f>#REF!</f>
        <v>#REF!</v>
      </c>
      <c r="B15" s="11" t="e">
        <f>#REF!</f>
        <v>#REF!</v>
      </c>
      <c r="C15" s="11" t="e">
        <f>#REF!</f>
        <v>#REF!</v>
      </c>
      <c r="D15" s="11" t="e">
        <f>#REF!</f>
        <v>#REF!</v>
      </c>
      <c r="E15" s="12" t="e">
        <f t="shared" si="0"/>
        <v>#REF!</v>
      </c>
      <c r="F15" s="49" t="e">
        <f t="shared" si="1"/>
        <v>#REF!</v>
      </c>
      <c r="G15" s="12" t="e">
        <f t="shared" si="2"/>
        <v>#REF!</v>
      </c>
      <c r="H15" s="49" t="e">
        <f t="shared" si="2"/>
        <v>#REF!</v>
      </c>
      <c r="I15" s="12" t="e">
        <f t="shared" si="3"/>
        <v>#REF!</v>
      </c>
      <c r="J15" s="49" t="e">
        <f t="shared" si="4"/>
        <v>#REF!</v>
      </c>
      <c r="K15" s="12" t="e">
        <f t="shared" si="5"/>
        <v>#REF!</v>
      </c>
      <c r="L15" s="12" t="e">
        <f t="shared" si="6"/>
        <v>#REF!</v>
      </c>
      <c r="O15" s="11" t="e">
        <f t="shared" si="7"/>
        <v>#REF!</v>
      </c>
      <c r="P15" s="70" t="e">
        <f>B15*#REF!</f>
        <v>#REF!</v>
      </c>
      <c r="Q15" s="71" t="e">
        <f>C15*#REF!</f>
        <v>#REF!</v>
      </c>
      <c r="R15" s="15" t="e">
        <f>E15*#REF!</f>
        <v>#REF!</v>
      </c>
      <c r="S15" s="50" t="e">
        <f>F15*#REF!</f>
        <v>#REF!</v>
      </c>
      <c r="T15" s="15" t="e">
        <f>G15*#REF!</f>
        <v>#REF!</v>
      </c>
      <c r="U15" s="50" t="e">
        <f>H15*#REF!</f>
        <v>#REF!</v>
      </c>
      <c r="V15" s="15" t="e">
        <f>I15*#REF!</f>
        <v>#REF!</v>
      </c>
      <c r="W15" s="50" t="e">
        <f>J15*#REF!</f>
        <v>#REF!</v>
      </c>
      <c r="X15" s="15" t="e">
        <f>K15*#REF!</f>
        <v>#REF!</v>
      </c>
      <c r="Y15" s="50" t="e">
        <f>L15*#REF!</f>
        <v>#REF!</v>
      </c>
    </row>
    <row r="16" spans="1:25" ht="13.5" thickBot="1" x14ac:dyDescent="0.25">
      <c r="A16" s="11" t="e">
        <f>#REF!</f>
        <v>#REF!</v>
      </c>
      <c r="B16" s="11" t="e">
        <f>#REF!</f>
        <v>#REF!</v>
      </c>
      <c r="C16" s="11" t="e">
        <f>#REF!</f>
        <v>#REF!</v>
      </c>
      <c r="D16" s="11" t="e">
        <f>#REF!</f>
        <v>#REF!</v>
      </c>
      <c r="E16" s="12" t="e">
        <f>B16+(D16*$F$1)</f>
        <v>#REF!</v>
      </c>
      <c r="F16" s="49" t="e">
        <f>C16+($D16*$F$1)</f>
        <v>#REF!</v>
      </c>
      <c r="G16" s="12" t="e">
        <f>B16+($D16*$H$1*2)</f>
        <v>#REF!</v>
      </c>
      <c r="H16" s="49" t="e">
        <f>C16+($D16*$H$1*2)</f>
        <v>#REF!</v>
      </c>
      <c r="I16" s="12" t="e">
        <f>$B16+($D16*$J$1*2)</f>
        <v>#REF!</v>
      </c>
      <c r="J16" s="49" t="e">
        <f>$C16+($D16*$J$1*2)</f>
        <v>#REF!</v>
      </c>
      <c r="K16" s="12" t="e">
        <f>$B16+($D16*$L$1*2)</f>
        <v>#REF!</v>
      </c>
      <c r="L16" s="12" t="e">
        <f>$C16+($D16*$L$1*2)</f>
        <v>#REF!</v>
      </c>
      <c r="O16" s="11" t="e">
        <f t="shared" si="7"/>
        <v>#REF!</v>
      </c>
      <c r="P16" s="72" t="e">
        <f>B16*#REF!</f>
        <v>#REF!</v>
      </c>
      <c r="Q16" s="71" t="e">
        <f>C16*#REF!</f>
        <v>#REF!</v>
      </c>
      <c r="R16" s="15" t="e">
        <f>E16*#REF!</f>
        <v>#REF!</v>
      </c>
      <c r="S16" s="50" t="e">
        <f>F16*#REF!</f>
        <v>#REF!</v>
      </c>
      <c r="T16" s="15" t="e">
        <f>G16*#REF!</f>
        <v>#REF!</v>
      </c>
      <c r="U16" s="50" t="e">
        <f>H16*#REF!</f>
        <v>#REF!</v>
      </c>
      <c r="V16" s="15" t="e">
        <f>I16*#REF!</f>
        <v>#REF!</v>
      </c>
      <c r="W16" s="50" t="e">
        <f>J16*#REF!</f>
        <v>#REF!</v>
      </c>
      <c r="X16" s="15" t="e">
        <f>K16*#REF!</f>
        <v>#REF!</v>
      </c>
      <c r="Y16" s="50" t="e">
        <f>L16*#REF!</f>
        <v>#REF!</v>
      </c>
    </row>
    <row r="17" spans="1:25" ht="13.5" thickBot="1" x14ac:dyDescent="0.25">
      <c r="A17" s="11" t="e">
        <f>#REF!</f>
        <v>#REF!</v>
      </c>
      <c r="B17" s="11" t="e">
        <f>#REF!</f>
        <v>#REF!</v>
      </c>
      <c r="C17" s="11" t="e">
        <f>#REF!</f>
        <v>#REF!</v>
      </c>
      <c r="D17" s="11" t="e">
        <f>#REF!</f>
        <v>#REF!</v>
      </c>
      <c r="E17" s="12" t="e">
        <f t="shared" si="0"/>
        <v>#REF!</v>
      </c>
      <c r="F17" s="49" t="e">
        <f t="shared" si="1"/>
        <v>#REF!</v>
      </c>
      <c r="G17" s="12" t="e">
        <f t="shared" si="2"/>
        <v>#REF!</v>
      </c>
      <c r="H17" s="49" t="e">
        <f t="shared" si="2"/>
        <v>#REF!</v>
      </c>
      <c r="I17" s="12" t="e">
        <f t="shared" si="3"/>
        <v>#REF!</v>
      </c>
      <c r="J17" s="49" t="e">
        <f t="shared" si="4"/>
        <v>#REF!</v>
      </c>
      <c r="K17" s="12" t="e">
        <f t="shared" si="5"/>
        <v>#REF!</v>
      </c>
      <c r="L17" s="12" t="e">
        <f t="shared" si="6"/>
        <v>#REF!</v>
      </c>
      <c r="O17" s="11" t="e">
        <f t="shared" si="7"/>
        <v>#REF!</v>
      </c>
      <c r="P17" s="73" t="e">
        <f>B17*#REF!</f>
        <v>#REF!</v>
      </c>
      <c r="Q17" s="71" t="e">
        <f>C17*#REF!</f>
        <v>#REF!</v>
      </c>
      <c r="R17" s="15" t="e">
        <f>E17*#REF!</f>
        <v>#REF!</v>
      </c>
      <c r="S17" s="50" t="e">
        <f>F17*#REF!</f>
        <v>#REF!</v>
      </c>
      <c r="T17" s="15" t="e">
        <f>G17*#REF!</f>
        <v>#REF!</v>
      </c>
      <c r="U17" s="50" t="e">
        <f>H17*#REF!</f>
        <v>#REF!</v>
      </c>
      <c r="V17" s="15" t="e">
        <f>I17*#REF!</f>
        <v>#REF!</v>
      </c>
      <c r="W17" s="50" t="e">
        <f>J17*#REF!</f>
        <v>#REF!</v>
      </c>
      <c r="X17" s="15" t="e">
        <f>K17*#REF!</f>
        <v>#REF!</v>
      </c>
      <c r="Y17" s="50" t="e">
        <f>L17*#REF!</f>
        <v>#REF!</v>
      </c>
    </row>
    <row r="18" spans="1:25" ht="13.5" thickBot="1" x14ac:dyDescent="0.25">
      <c r="A18" s="11" t="e">
        <f>#REF!</f>
        <v>#REF!</v>
      </c>
      <c r="B18" s="11" t="e">
        <f>#REF!</f>
        <v>#REF!</v>
      </c>
      <c r="C18" s="11" t="e">
        <f>#REF!</f>
        <v>#REF!</v>
      </c>
      <c r="D18" s="11" t="e">
        <f>#REF!</f>
        <v>#REF!</v>
      </c>
      <c r="E18" s="12" t="e">
        <f t="shared" si="0"/>
        <v>#REF!</v>
      </c>
      <c r="F18" s="49" t="e">
        <f t="shared" si="1"/>
        <v>#REF!</v>
      </c>
      <c r="G18" s="12" t="e">
        <f>B18+($D18*$H$1*2)</f>
        <v>#REF!</v>
      </c>
      <c r="H18" s="49" t="e">
        <f>C18+($D18*$H$1*2)</f>
        <v>#REF!</v>
      </c>
      <c r="I18" s="12" t="e">
        <f>$B18+($D18*$J$1*2)</f>
        <v>#REF!</v>
      </c>
      <c r="J18" s="49" t="e">
        <f>$C18+($D18*$J$1*2)</f>
        <v>#REF!</v>
      </c>
      <c r="K18" s="12" t="e">
        <f>$B18+($D18*$L$1*2)</f>
        <v>#REF!</v>
      </c>
      <c r="L18" s="12" t="e">
        <f>$C18+($D18*$L$1*2)</f>
        <v>#REF!</v>
      </c>
      <c r="O18" s="11" t="e">
        <f t="shared" si="7"/>
        <v>#REF!</v>
      </c>
      <c r="P18" s="73" t="e">
        <f>B18*#REF!</f>
        <v>#REF!</v>
      </c>
      <c r="Q18" s="71" t="e">
        <f>C18*#REF!</f>
        <v>#REF!</v>
      </c>
      <c r="R18" s="15" t="e">
        <f>E18*#REF!</f>
        <v>#REF!</v>
      </c>
      <c r="S18" s="50" t="e">
        <f>F18*#REF!</f>
        <v>#REF!</v>
      </c>
      <c r="T18" s="15" t="e">
        <f>G18*#REF!</f>
        <v>#REF!</v>
      </c>
      <c r="U18" s="50" t="e">
        <f>H18*#REF!</f>
        <v>#REF!</v>
      </c>
      <c r="V18" s="15" t="e">
        <f>I18*#REF!</f>
        <v>#REF!</v>
      </c>
      <c r="W18" s="50" t="e">
        <f>J18*#REF!</f>
        <v>#REF!</v>
      </c>
      <c r="X18" s="15" t="e">
        <f>K18*#REF!</f>
        <v>#REF!</v>
      </c>
      <c r="Y18" s="50" t="e">
        <f>L18*#REF!</f>
        <v>#REF!</v>
      </c>
    </row>
    <row r="19" spans="1:25" ht="13.5" thickBot="1" x14ac:dyDescent="0.25">
      <c r="A19" s="11" t="e">
        <f>#REF!</f>
        <v>#REF!</v>
      </c>
      <c r="B19" s="11" t="e">
        <f>#REF!</f>
        <v>#REF!</v>
      </c>
      <c r="C19" s="11" t="e">
        <f>#REF!</f>
        <v>#REF!</v>
      </c>
      <c r="D19" s="11" t="e">
        <f>#REF!</f>
        <v>#REF!</v>
      </c>
      <c r="E19" s="12" t="e">
        <f t="shared" si="0"/>
        <v>#REF!</v>
      </c>
      <c r="F19" s="49" t="e">
        <f t="shared" si="1"/>
        <v>#REF!</v>
      </c>
      <c r="G19" s="12" t="e">
        <f t="shared" si="2"/>
        <v>#REF!</v>
      </c>
      <c r="H19" s="49" t="e">
        <f t="shared" si="2"/>
        <v>#REF!</v>
      </c>
      <c r="I19" s="12" t="e">
        <f t="shared" si="3"/>
        <v>#REF!</v>
      </c>
      <c r="J19" s="49" t="e">
        <f t="shared" si="4"/>
        <v>#REF!</v>
      </c>
      <c r="K19" s="12" t="e">
        <f t="shared" si="5"/>
        <v>#REF!</v>
      </c>
      <c r="L19" s="12" t="e">
        <f t="shared" si="6"/>
        <v>#REF!</v>
      </c>
      <c r="O19" s="11" t="e">
        <f t="shared" si="7"/>
        <v>#REF!</v>
      </c>
      <c r="P19" s="73" t="e">
        <f>B19*#REF!</f>
        <v>#REF!</v>
      </c>
      <c r="Q19" s="71" t="e">
        <f>C19*#REF!</f>
        <v>#REF!</v>
      </c>
      <c r="R19" s="15" t="e">
        <f>E19*#REF!</f>
        <v>#REF!</v>
      </c>
      <c r="S19" s="50" t="e">
        <f>F19*#REF!</f>
        <v>#REF!</v>
      </c>
      <c r="T19" s="15" t="e">
        <f>G19*#REF!</f>
        <v>#REF!</v>
      </c>
      <c r="U19" s="50" t="e">
        <f>H19*#REF!</f>
        <v>#REF!</v>
      </c>
      <c r="V19" s="15" t="e">
        <f>I19*#REF!</f>
        <v>#REF!</v>
      </c>
      <c r="W19" s="50" t="e">
        <f>J19*#REF!</f>
        <v>#REF!</v>
      </c>
      <c r="X19" s="15" t="e">
        <f>K19*#REF!</f>
        <v>#REF!</v>
      </c>
      <c r="Y19" s="50" t="e">
        <f>L19*#REF!</f>
        <v>#REF!</v>
      </c>
    </row>
    <row r="20" spans="1:25" ht="13.5" thickBot="1" x14ac:dyDescent="0.25">
      <c r="A20" s="11" t="e">
        <f>#REF!</f>
        <v>#REF!</v>
      </c>
      <c r="B20" s="11" t="e">
        <f>#REF!</f>
        <v>#REF!</v>
      </c>
      <c r="C20" s="11" t="e">
        <f>#REF!</f>
        <v>#REF!</v>
      </c>
      <c r="D20" s="11" t="e">
        <f>#REF!</f>
        <v>#REF!</v>
      </c>
      <c r="E20" s="12" t="e">
        <f t="shared" si="0"/>
        <v>#REF!</v>
      </c>
      <c r="F20" s="49" t="e">
        <f t="shared" si="1"/>
        <v>#REF!</v>
      </c>
      <c r="G20" s="12" t="e">
        <f>B20+($D20*$H$1*2)</f>
        <v>#REF!</v>
      </c>
      <c r="H20" s="49" t="e">
        <f>C20+($D20*$H$1*2)</f>
        <v>#REF!</v>
      </c>
      <c r="I20" s="12" t="e">
        <f>$B20+($D20*$J$1*2)</f>
        <v>#REF!</v>
      </c>
      <c r="J20" s="49" t="e">
        <f>$C20+($D20*$J$1*2)</f>
        <v>#REF!</v>
      </c>
      <c r="K20" s="12" t="e">
        <f>$B20+($D20*$L$1*2)</f>
        <v>#REF!</v>
      </c>
      <c r="L20" s="12" t="e">
        <f>$C20+($D20*$L$1*2)</f>
        <v>#REF!</v>
      </c>
      <c r="O20" s="11" t="e">
        <f t="shared" si="7"/>
        <v>#REF!</v>
      </c>
      <c r="P20" s="73" t="e">
        <f>B20*#REF!</f>
        <v>#REF!</v>
      </c>
      <c r="Q20" s="71" t="e">
        <f>C20*#REF!</f>
        <v>#REF!</v>
      </c>
      <c r="R20" s="15" t="e">
        <f>E20*#REF!</f>
        <v>#REF!</v>
      </c>
      <c r="S20" s="50" t="e">
        <f>F20*#REF!</f>
        <v>#REF!</v>
      </c>
      <c r="T20" s="15" t="e">
        <f>G20*#REF!</f>
        <v>#REF!</v>
      </c>
      <c r="U20" s="50" t="e">
        <f>H20*#REF!</f>
        <v>#REF!</v>
      </c>
      <c r="V20" s="15" t="e">
        <f>I20*#REF!</f>
        <v>#REF!</v>
      </c>
      <c r="W20" s="50" t="e">
        <f>J20*#REF!</f>
        <v>#REF!</v>
      </c>
      <c r="X20" s="15" t="e">
        <f>K20*#REF!</f>
        <v>#REF!</v>
      </c>
      <c r="Y20" s="50" t="e">
        <f>L20*#REF!</f>
        <v>#REF!</v>
      </c>
    </row>
    <row r="21" spans="1:25" ht="13.5" thickBot="1" x14ac:dyDescent="0.25">
      <c r="A21" s="11" t="e">
        <f>#REF!</f>
        <v>#REF!</v>
      </c>
      <c r="B21" s="11" t="e">
        <f>#REF!</f>
        <v>#REF!</v>
      </c>
      <c r="C21" s="11" t="e">
        <f>#REF!</f>
        <v>#REF!</v>
      </c>
      <c r="D21" s="11" t="e">
        <f>#REF!</f>
        <v>#REF!</v>
      </c>
      <c r="E21" s="12" t="e">
        <f t="shared" si="0"/>
        <v>#REF!</v>
      </c>
      <c r="F21" s="49" t="e">
        <f t="shared" si="1"/>
        <v>#REF!</v>
      </c>
      <c r="G21" s="12" t="e">
        <f t="shared" si="2"/>
        <v>#REF!</v>
      </c>
      <c r="H21" s="49" t="e">
        <f t="shared" si="2"/>
        <v>#REF!</v>
      </c>
      <c r="I21" s="12" t="e">
        <f t="shared" si="3"/>
        <v>#REF!</v>
      </c>
      <c r="J21" s="49" t="e">
        <f t="shared" si="4"/>
        <v>#REF!</v>
      </c>
      <c r="K21" s="12" t="e">
        <f t="shared" si="5"/>
        <v>#REF!</v>
      </c>
      <c r="L21" s="12" t="e">
        <f t="shared" si="6"/>
        <v>#REF!</v>
      </c>
      <c r="O21" s="11" t="e">
        <f t="shared" si="7"/>
        <v>#REF!</v>
      </c>
      <c r="P21" s="73" t="e">
        <f>B21*#REF!</f>
        <v>#REF!</v>
      </c>
      <c r="Q21" s="71" t="e">
        <f>C21*#REF!</f>
        <v>#REF!</v>
      </c>
      <c r="R21" s="15" t="e">
        <f>E21*#REF!</f>
        <v>#REF!</v>
      </c>
      <c r="S21" s="50" t="e">
        <f>F21*#REF!</f>
        <v>#REF!</v>
      </c>
      <c r="T21" s="15" t="e">
        <f>G21*#REF!</f>
        <v>#REF!</v>
      </c>
      <c r="U21" s="50" t="e">
        <f>H21*#REF!</f>
        <v>#REF!</v>
      </c>
      <c r="V21" s="15" t="e">
        <f>I21*#REF!</f>
        <v>#REF!</v>
      </c>
      <c r="W21" s="50" t="e">
        <f>J21*#REF!</f>
        <v>#REF!</v>
      </c>
      <c r="X21" s="15" t="e">
        <f>K21*#REF!</f>
        <v>#REF!</v>
      </c>
      <c r="Y21" s="50" t="e">
        <f>L21*#REF!</f>
        <v>#REF!</v>
      </c>
    </row>
    <row r="22" spans="1:25" ht="13.5" thickBot="1" x14ac:dyDescent="0.25">
      <c r="A22" s="11" t="e">
        <f>#REF!</f>
        <v>#REF!</v>
      </c>
      <c r="B22" s="11" t="e">
        <f>#REF!</f>
        <v>#REF!</v>
      </c>
      <c r="C22" s="11" t="e">
        <f>#REF!</f>
        <v>#REF!</v>
      </c>
      <c r="D22" s="11" t="e">
        <f>#REF!</f>
        <v>#REF!</v>
      </c>
      <c r="E22" s="12" t="e">
        <f t="shared" si="0"/>
        <v>#REF!</v>
      </c>
      <c r="F22" s="49" t="e">
        <f t="shared" si="1"/>
        <v>#REF!</v>
      </c>
      <c r="G22" s="12" t="e">
        <f>B22+($D22*$H$1*2)</f>
        <v>#REF!</v>
      </c>
      <c r="H22" s="49" t="e">
        <f>C22+($D22*$H$1*2)</f>
        <v>#REF!</v>
      </c>
      <c r="I22" s="12" t="e">
        <f>$B22+($D22*$J$1*2)</f>
        <v>#REF!</v>
      </c>
      <c r="J22" s="49" t="e">
        <f>$C22+($D22*$J$1*2)</f>
        <v>#REF!</v>
      </c>
      <c r="K22" s="12" t="e">
        <f>$B22+($D22*$L$1*2)</f>
        <v>#REF!</v>
      </c>
      <c r="L22" s="12" t="e">
        <f>$C22+($D22*$L$1*2)</f>
        <v>#REF!</v>
      </c>
      <c r="O22" s="11" t="e">
        <f t="shared" si="7"/>
        <v>#REF!</v>
      </c>
      <c r="P22" s="73" t="e">
        <f>B22*#REF!</f>
        <v>#REF!</v>
      </c>
      <c r="Q22" s="71" t="e">
        <f>C22*#REF!</f>
        <v>#REF!</v>
      </c>
      <c r="R22" s="15" t="e">
        <f>E22*#REF!</f>
        <v>#REF!</v>
      </c>
      <c r="S22" s="50" t="e">
        <f>F22*#REF!</f>
        <v>#REF!</v>
      </c>
      <c r="T22" s="15" t="e">
        <f>G22*#REF!</f>
        <v>#REF!</v>
      </c>
      <c r="U22" s="50" t="e">
        <f>H22*#REF!</f>
        <v>#REF!</v>
      </c>
      <c r="V22" s="15" t="e">
        <f>I22*#REF!</f>
        <v>#REF!</v>
      </c>
      <c r="W22" s="50" t="e">
        <f>J22*#REF!</f>
        <v>#REF!</v>
      </c>
      <c r="X22" s="15" t="e">
        <f>K22*#REF!</f>
        <v>#REF!</v>
      </c>
      <c r="Y22" s="50" t="e">
        <f>L22*#REF!</f>
        <v>#REF!</v>
      </c>
    </row>
    <row r="23" spans="1:25" ht="13.5" thickBot="1" x14ac:dyDescent="0.25">
      <c r="A23" s="11" t="e">
        <f>#REF!</f>
        <v>#REF!</v>
      </c>
      <c r="B23" s="11" t="e">
        <f>#REF!</f>
        <v>#REF!</v>
      </c>
      <c r="C23" s="11" t="e">
        <f>#REF!</f>
        <v>#REF!</v>
      </c>
      <c r="D23" s="11" t="e">
        <f>#REF!</f>
        <v>#REF!</v>
      </c>
      <c r="E23" s="12" t="e">
        <f t="shared" si="0"/>
        <v>#REF!</v>
      </c>
      <c r="F23" s="49" t="e">
        <f t="shared" si="1"/>
        <v>#REF!</v>
      </c>
      <c r="G23" s="12" t="e">
        <f>B23+($D23*$H$1)</f>
        <v>#REF!</v>
      </c>
      <c r="H23" s="49" t="e">
        <f>C23+($D23*$H$1)</f>
        <v>#REF!</v>
      </c>
      <c r="I23" s="12" t="e">
        <f t="shared" si="3"/>
        <v>#REF!</v>
      </c>
      <c r="J23" s="49" t="e">
        <f t="shared" si="4"/>
        <v>#REF!</v>
      </c>
      <c r="K23" s="12" t="e">
        <f t="shared" si="5"/>
        <v>#REF!</v>
      </c>
      <c r="L23" s="12" t="e">
        <f t="shared" si="6"/>
        <v>#REF!</v>
      </c>
      <c r="O23" s="11" t="e">
        <f t="shared" si="7"/>
        <v>#REF!</v>
      </c>
      <c r="P23" s="73" t="e">
        <f>B23*#REF!</f>
        <v>#REF!</v>
      </c>
      <c r="Q23" s="71" t="e">
        <f>C23*#REF!</f>
        <v>#REF!</v>
      </c>
      <c r="R23" s="15" t="e">
        <f>E23*#REF!</f>
        <v>#REF!</v>
      </c>
      <c r="S23" s="50" t="e">
        <f>F23*#REF!</f>
        <v>#REF!</v>
      </c>
      <c r="T23" s="15" t="e">
        <f>G23*#REF!</f>
        <v>#REF!</v>
      </c>
      <c r="U23" s="50" t="e">
        <f>H23*#REF!</f>
        <v>#REF!</v>
      </c>
      <c r="V23" s="15" t="e">
        <f>I23*#REF!</f>
        <v>#REF!</v>
      </c>
      <c r="W23" s="50" t="e">
        <f>J23*#REF!</f>
        <v>#REF!</v>
      </c>
      <c r="X23" s="15" t="e">
        <f>K23*#REF!</f>
        <v>#REF!</v>
      </c>
      <c r="Y23" s="50" t="e">
        <f>L23*#REF!</f>
        <v>#REF!</v>
      </c>
    </row>
    <row r="24" spans="1:25" s="21" customFormat="1" ht="13.5" thickBot="1" x14ac:dyDescent="0.25">
      <c r="A24" s="11" t="e">
        <f>#REF!</f>
        <v>#REF!</v>
      </c>
      <c r="B24" s="11" t="e">
        <f>#REF!</f>
        <v>#REF!</v>
      </c>
      <c r="C24" s="11" t="e">
        <f>#REF!</f>
        <v>#REF!</v>
      </c>
      <c r="D24" s="11" t="e">
        <f>#REF!</f>
        <v>#REF!</v>
      </c>
      <c r="E24" s="12" t="e">
        <f t="shared" si="0"/>
        <v>#REF!</v>
      </c>
      <c r="F24" s="49" t="e">
        <f t="shared" si="1"/>
        <v>#REF!</v>
      </c>
      <c r="G24" s="12" t="e">
        <f>B24+($D24*$H$1)</f>
        <v>#REF!</v>
      </c>
      <c r="H24" s="49" t="e">
        <f>C24+($D24*$H$1)</f>
        <v>#REF!</v>
      </c>
      <c r="I24" s="12" t="e">
        <f t="shared" si="3"/>
        <v>#REF!</v>
      </c>
      <c r="J24" s="49" t="e">
        <f t="shared" si="4"/>
        <v>#REF!</v>
      </c>
      <c r="K24" s="12" t="e">
        <f t="shared" si="5"/>
        <v>#REF!</v>
      </c>
      <c r="L24" s="12" t="e">
        <f t="shared" si="6"/>
        <v>#REF!</v>
      </c>
      <c r="O24" s="11" t="e">
        <f t="shared" si="7"/>
        <v>#REF!</v>
      </c>
      <c r="P24" s="73" t="e">
        <f>B24*#REF!</f>
        <v>#REF!</v>
      </c>
      <c r="Q24" s="71" t="e">
        <f>C24*#REF!</f>
        <v>#REF!</v>
      </c>
      <c r="R24" s="15" t="e">
        <f>E24*#REF!</f>
        <v>#REF!</v>
      </c>
      <c r="S24" s="50" t="e">
        <f>F24*#REF!</f>
        <v>#REF!</v>
      </c>
      <c r="T24" s="15" t="e">
        <f>G24*#REF!</f>
        <v>#REF!</v>
      </c>
      <c r="U24" s="50" t="e">
        <f>H24*#REF!</f>
        <v>#REF!</v>
      </c>
      <c r="V24" s="15" t="e">
        <f>I24*#REF!</f>
        <v>#REF!</v>
      </c>
      <c r="W24" s="50" t="e">
        <f>J24*#REF!</f>
        <v>#REF!</v>
      </c>
      <c r="X24" s="15" t="e">
        <f>K24*#REF!</f>
        <v>#REF!</v>
      </c>
      <c r="Y24" s="50" t="e">
        <f>L24*#REF!</f>
        <v>#REF!</v>
      </c>
    </row>
    <row r="25" spans="1:25" ht="13.5" thickBot="1" x14ac:dyDescent="0.25">
      <c r="A25" s="11" t="e">
        <f>#REF!</f>
        <v>#REF!</v>
      </c>
      <c r="B25" s="11" t="e">
        <f>#REF!</f>
        <v>#REF!</v>
      </c>
      <c r="C25" s="11" t="e">
        <f>#REF!</f>
        <v>#REF!</v>
      </c>
      <c r="D25" s="11" t="e">
        <f>#REF!</f>
        <v>#REF!</v>
      </c>
      <c r="E25" s="12" t="e">
        <f t="shared" si="0"/>
        <v>#REF!</v>
      </c>
      <c r="F25" s="49" t="e">
        <f t="shared" si="1"/>
        <v>#REF!</v>
      </c>
      <c r="G25" s="12" t="e">
        <f>B25+($D25*$H$1*2)</f>
        <v>#REF!</v>
      </c>
      <c r="H25" s="49" t="e">
        <f>C25+($D25*$H$1*2)</f>
        <v>#REF!</v>
      </c>
      <c r="I25" s="12" t="e">
        <f>$B25+($D25*$J$1*2)</f>
        <v>#REF!</v>
      </c>
      <c r="J25" s="49" t="e">
        <f>$C25+($D25*$J$1*2)</f>
        <v>#REF!</v>
      </c>
      <c r="K25" s="12" t="e">
        <f>$B25+($D25*$L$1*2)</f>
        <v>#REF!</v>
      </c>
      <c r="L25" s="12" t="e">
        <f>$C25+($D25*$L$1*2)</f>
        <v>#REF!</v>
      </c>
      <c r="O25" s="11" t="e">
        <f t="shared" si="7"/>
        <v>#REF!</v>
      </c>
      <c r="P25" s="73" t="e">
        <f>B25*#REF!</f>
        <v>#REF!</v>
      </c>
      <c r="Q25" s="71" t="e">
        <f>C25*#REF!</f>
        <v>#REF!</v>
      </c>
      <c r="R25" s="15" t="e">
        <f>E25*#REF!</f>
        <v>#REF!</v>
      </c>
      <c r="S25" s="50" t="e">
        <f>F25*#REF!</f>
        <v>#REF!</v>
      </c>
      <c r="T25" s="15" t="e">
        <f>G25*#REF!</f>
        <v>#REF!</v>
      </c>
      <c r="U25" s="50" t="e">
        <f>H25*#REF!</f>
        <v>#REF!</v>
      </c>
      <c r="V25" s="15" t="e">
        <f>I25*#REF!</f>
        <v>#REF!</v>
      </c>
      <c r="W25" s="50" t="e">
        <f>J25*#REF!</f>
        <v>#REF!</v>
      </c>
      <c r="X25" s="15" t="e">
        <f>K25*#REF!</f>
        <v>#REF!</v>
      </c>
      <c r="Y25" s="50" t="e">
        <f>L25*#REF!</f>
        <v>#REF!</v>
      </c>
    </row>
    <row r="26" spans="1:25" ht="13.5" thickBot="1" x14ac:dyDescent="0.25">
      <c r="A26" s="11" t="e">
        <f>#REF!</f>
        <v>#REF!</v>
      </c>
      <c r="B26" s="11" t="e">
        <f>#REF!</f>
        <v>#REF!</v>
      </c>
      <c r="C26" s="11" t="e">
        <f>#REF!</f>
        <v>#REF!</v>
      </c>
      <c r="D26" s="11" t="e">
        <f>#REF!</f>
        <v>#REF!</v>
      </c>
      <c r="E26" s="12" t="e">
        <f t="shared" si="0"/>
        <v>#REF!</v>
      </c>
      <c r="F26" s="49" t="e">
        <f t="shared" si="1"/>
        <v>#REF!</v>
      </c>
      <c r="G26" s="12" t="e">
        <f>B26+($D26*$H$1*2)</f>
        <v>#REF!</v>
      </c>
      <c r="H26" s="49" t="e">
        <f>C26+($D26*$H$1*2)</f>
        <v>#REF!</v>
      </c>
      <c r="I26" s="12" t="e">
        <f>$B26+($D26*$J$1*2)</f>
        <v>#REF!</v>
      </c>
      <c r="J26" s="49" t="e">
        <f>$C26+($D26*$J$1*2)</f>
        <v>#REF!</v>
      </c>
      <c r="K26" s="12" t="e">
        <f>$B26+($D26*$L$1*2)</f>
        <v>#REF!</v>
      </c>
      <c r="L26" s="12" t="e">
        <f>$C26+($D26*$L$1*2)</f>
        <v>#REF!</v>
      </c>
      <c r="O26" s="11" t="e">
        <f t="shared" si="7"/>
        <v>#REF!</v>
      </c>
      <c r="P26" s="75" t="e">
        <f>B26*#REF!</f>
        <v>#REF!</v>
      </c>
      <c r="Q26" s="71" t="e">
        <f>C26*#REF!</f>
        <v>#REF!</v>
      </c>
      <c r="R26" s="15" t="e">
        <f>E26*#REF!</f>
        <v>#REF!</v>
      </c>
      <c r="S26" s="50" t="e">
        <f>F26*#REF!</f>
        <v>#REF!</v>
      </c>
      <c r="T26" s="15" t="e">
        <f>G26*#REF!</f>
        <v>#REF!</v>
      </c>
      <c r="U26" s="50" t="e">
        <f>H26*#REF!</f>
        <v>#REF!</v>
      </c>
      <c r="V26" s="15" t="e">
        <f>I26*#REF!</f>
        <v>#REF!</v>
      </c>
      <c r="W26" s="50" t="e">
        <f>J26*#REF!</f>
        <v>#REF!</v>
      </c>
      <c r="X26" s="15" t="e">
        <f>K26*#REF!</f>
        <v>#REF!</v>
      </c>
      <c r="Y26" s="50" t="e">
        <f>L26*#REF!</f>
        <v>#REF!</v>
      </c>
    </row>
    <row r="27" spans="1:25" ht="13.5" thickBot="1" x14ac:dyDescent="0.25">
      <c r="A27" s="11" t="e">
        <f>#REF!</f>
        <v>#REF!</v>
      </c>
      <c r="B27" s="11" t="e">
        <f>#REF!</f>
        <v>#REF!</v>
      </c>
      <c r="C27" s="11" t="e">
        <f>#REF!</f>
        <v>#REF!</v>
      </c>
      <c r="D27" s="11" t="e">
        <f>#REF!</f>
        <v>#REF!</v>
      </c>
      <c r="E27" s="12" t="e">
        <f t="shared" si="0"/>
        <v>#REF!</v>
      </c>
      <c r="F27" s="49" t="e">
        <f t="shared" si="1"/>
        <v>#REF!</v>
      </c>
      <c r="G27" s="12" t="e">
        <f t="shared" ref="G27:G35" si="8">B27+($D27*$H$1)</f>
        <v>#REF!</v>
      </c>
      <c r="H27" s="49" t="e">
        <f t="shared" ref="H27:H35" si="9">C27+($D27*$H$1)</f>
        <v>#REF!</v>
      </c>
      <c r="I27" s="12" t="e">
        <f t="shared" si="3"/>
        <v>#REF!</v>
      </c>
      <c r="J27" s="49" t="e">
        <f t="shared" si="4"/>
        <v>#REF!</v>
      </c>
      <c r="K27" s="12" t="e">
        <f t="shared" si="5"/>
        <v>#REF!</v>
      </c>
      <c r="L27" s="12" t="e">
        <f t="shared" si="6"/>
        <v>#REF!</v>
      </c>
      <c r="O27" s="11" t="e">
        <f t="shared" si="7"/>
        <v>#REF!</v>
      </c>
      <c r="P27" s="72" t="e">
        <f>B27*#REF!</f>
        <v>#REF!</v>
      </c>
      <c r="Q27" s="71" t="e">
        <f>C27*#REF!</f>
        <v>#REF!</v>
      </c>
      <c r="R27" s="15" t="e">
        <f>E27*#REF!</f>
        <v>#REF!</v>
      </c>
      <c r="S27" s="50" t="e">
        <f>F27*#REF!</f>
        <v>#REF!</v>
      </c>
      <c r="T27" s="15" t="e">
        <f>G27*#REF!</f>
        <v>#REF!</v>
      </c>
      <c r="U27" s="50" t="e">
        <f>H27*#REF!</f>
        <v>#REF!</v>
      </c>
      <c r="V27" s="15" t="e">
        <f>I27*#REF!</f>
        <v>#REF!</v>
      </c>
      <c r="W27" s="50" t="e">
        <f>J27*#REF!</f>
        <v>#REF!</v>
      </c>
      <c r="X27" s="15" t="e">
        <f>K27*#REF!</f>
        <v>#REF!</v>
      </c>
      <c r="Y27" s="50" t="e">
        <f>L27*#REF!</f>
        <v>#REF!</v>
      </c>
    </row>
    <row r="28" spans="1:25" ht="13.5" thickBot="1" x14ac:dyDescent="0.25">
      <c r="A28" s="11" t="e">
        <f>#REF!</f>
        <v>#REF!</v>
      </c>
      <c r="B28" s="11" t="e">
        <f>#REF!</f>
        <v>#REF!</v>
      </c>
      <c r="C28" s="11" t="e">
        <f>#REF!</f>
        <v>#REF!</v>
      </c>
      <c r="D28" s="11" t="e">
        <f>#REF!</f>
        <v>#REF!</v>
      </c>
      <c r="E28" s="12" t="e">
        <f t="shared" si="0"/>
        <v>#REF!</v>
      </c>
      <c r="F28" s="49" t="e">
        <f t="shared" si="1"/>
        <v>#REF!</v>
      </c>
      <c r="G28" s="12" t="e">
        <f t="shared" si="8"/>
        <v>#REF!</v>
      </c>
      <c r="H28" s="49" t="e">
        <f t="shared" si="9"/>
        <v>#REF!</v>
      </c>
      <c r="I28" s="12" t="e">
        <f t="shared" si="3"/>
        <v>#REF!</v>
      </c>
      <c r="J28" s="49" t="e">
        <f t="shared" si="4"/>
        <v>#REF!</v>
      </c>
      <c r="K28" s="12" t="e">
        <f t="shared" si="5"/>
        <v>#REF!</v>
      </c>
      <c r="L28" s="12" t="e">
        <f t="shared" si="6"/>
        <v>#REF!</v>
      </c>
      <c r="O28" s="11" t="e">
        <f t="shared" si="7"/>
        <v>#REF!</v>
      </c>
      <c r="P28" s="73" t="e">
        <f>B28*#REF!</f>
        <v>#REF!</v>
      </c>
      <c r="Q28" s="71" t="e">
        <f>C28*#REF!</f>
        <v>#REF!</v>
      </c>
      <c r="R28" s="15" t="e">
        <f>E28*#REF!</f>
        <v>#REF!</v>
      </c>
      <c r="S28" s="50" t="e">
        <f>F28*#REF!</f>
        <v>#REF!</v>
      </c>
      <c r="T28" s="15" t="e">
        <f>G28*#REF!</f>
        <v>#REF!</v>
      </c>
      <c r="U28" s="50" t="e">
        <f>H28*#REF!</f>
        <v>#REF!</v>
      </c>
      <c r="V28" s="15" t="e">
        <f>I28*#REF!</f>
        <v>#REF!</v>
      </c>
      <c r="W28" s="50" t="e">
        <f>J28*#REF!</f>
        <v>#REF!</v>
      </c>
      <c r="X28" s="15" t="e">
        <f>K28*#REF!</f>
        <v>#REF!</v>
      </c>
      <c r="Y28" s="50" t="e">
        <f>L28*#REF!</f>
        <v>#REF!</v>
      </c>
    </row>
    <row r="29" spans="1:25" ht="13.5" thickBot="1" x14ac:dyDescent="0.25">
      <c r="A29" s="11" t="e">
        <f>#REF!</f>
        <v>#REF!</v>
      </c>
      <c r="B29" s="11" t="e">
        <f>#REF!</f>
        <v>#REF!</v>
      </c>
      <c r="C29" s="11" t="e">
        <f>#REF!</f>
        <v>#REF!</v>
      </c>
      <c r="D29" s="11" t="e">
        <f>#REF!</f>
        <v>#REF!</v>
      </c>
      <c r="E29" s="12" t="e">
        <f t="shared" si="0"/>
        <v>#REF!</v>
      </c>
      <c r="F29" s="49" t="e">
        <f t="shared" si="1"/>
        <v>#REF!</v>
      </c>
      <c r="G29" s="12" t="e">
        <f t="shared" si="8"/>
        <v>#REF!</v>
      </c>
      <c r="H29" s="49" t="e">
        <f t="shared" si="9"/>
        <v>#REF!</v>
      </c>
      <c r="I29" s="12" t="e">
        <f t="shared" si="3"/>
        <v>#REF!</v>
      </c>
      <c r="J29" s="49" t="e">
        <f t="shared" si="4"/>
        <v>#REF!</v>
      </c>
      <c r="K29" s="12" t="e">
        <f t="shared" si="5"/>
        <v>#REF!</v>
      </c>
      <c r="L29" s="12" t="e">
        <f t="shared" si="6"/>
        <v>#REF!</v>
      </c>
      <c r="O29" s="11" t="e">
        <f t="shared" si="7"/>
        <v>#REF!</v>
      </c>
      <c r="P29" s="73" t="e">
        <f>B29*#REF!</f>
        <v>#REF!</v>
      </c>
      <c r="Q29" s="71" t="e">
        <f>C29*#REF!</f>
        <v>#REF!</v>
      </c>
      <c r="R29" s="15" t="e">
        <f>E29*#REF!</f>
        <v>#REF!</v>
      </c>
      <c r="S29" s="50" t="e">
        <f>F29*#REF!</f>
        <v>#REF!</v>
      </c>
      <c r="T29" s="15" t="e">
        <f>G29*#REF!</f>
        <v>#REF!</v>
      </c>
      <c r="U29" s="50" t="e">
        <f>H29*#REF!</f>
        <v>#REF!</v>
      </c>
      <c r="V29" s="15" t="e">
        <f>I29*#REF!</f>
        <v>#REF!</v>
      </c>
      <c r="W29" s="50" t="e">
        <f>J29*#REF!</f>
        <v>#REF!</v>
      </c>
      <c r="X29" s="15" t="e">
        <f>K29*#REF!</f>
        <v>#REF!</v>
      </c>
      <c r="Y29" s="50" t="e">
        <f>L29*#REF!</f>
        <v>#REF!</v>
      </c>
    </row>
    <row r="30" spans="1:25" ht="13.5" thickBot="1" x14ac:dyDescent="0.25">
      <c r="A30" s="11" t="e">
        <f>#REF!</f>
        <v>#REF!</v>
      </c>
      <c r="B30" s="11" t="e">
        <f>#REF!</f>
        <v>#REF!</v>
      </c>
      <c r="C30" s="11" t="e">
        <f>#REF!</f>
        <v>#REF!</v>
      </c>
      <c r="D30" s="11" t="e">
        <f>#REF!</f>
        <v>#REF!</v>
      </c>
      <c r="E30" s="12" t="e">
        <f t="shared" si="0"/>
        <v>#REF!</v>
      </c>
      <c r="F30" s="49" t="e">
        <f t="shared" si="1"/>
        <v>#REF!</v>
      </c>
      <c r="G30" s="12" t="e">
        <f t="shared" si="8"/>
        <v>#REF!</v>
      </c>
      <c r="H30" s="49" t="e">
        <f t="shared" si="9"/>
        <v>#REF!</v>
      </c>
      <c r="I30" s="12" t="e">
        <f t="shared" si="3"/>
        <v>#REF!</v>
      </c>
      <c r="J30" s="49" t="e">
        <f t="shared" si="4"/>
        <v>#REF!</v>
      </c>
      <c r="K30" s="12" t="e">
        <f t="shared" si="5"/>
        <v>#REF!</v>
      </c>
      <c r="L30" s="12" t="e">
        <f t="shared" si="6"/>
        <v>#REF!</v>
      </c>
      <c r="O30" s="11" t="e">
        <f t="shared" si="7"/>
        <v>#REF!</v>
      </c>
      <c r="P30" s="73" t="e">
        <f>B30*#REF!</f>
        <v>#REF!</v>
      </c>
      <c r="Q30" s="71" t="e">
        <f>C30*#REF!</f>
        <v>#REF!</v>
      </c>
      <c r="R30" s="15" t="e">
        <f>E30*#REF!</f>
        <v>#REF!</v>
      </c>
      <c r="S30" s="50" t="e">
        <f>F30*#REF!</f>
        <v>#REF!</v>
      </c>
      <c r="T30" s="15" t="e">
        <f>G30*#REF!</f>
        <v>#REF!</v>
      </c>
      <c r="U30" s="50" t="e">
        <f>H30*#REF!</f>
        <v>#REF!</v>
      </c>
      <c r="V30" s="15" t="e">
        <f>I30*#REF!</f>
        <v>#REF!</v>
      </c>
      <c r="W30" s="50" t="e">
        <f>J30*#REF!</f>
        <v>#REF!</v>
      </c>
      <c r="X30" s="15" t="e">
        <f>K30*#REF!</f>
        <v>#REF!</v>
      </c>
      <c r="Y30" s="50" t="e">
        <f>L30*#REF!</f>
        <v>#REF!</v>
      </c>
    </row>
    <row r="31" spans="1:25" ht="13.5" thickBot="1" x14ac:dyDescent="0.25">
      <c r="A31" s="11" t="e">
        <f>#REF!</f>
        <v>#REF!</v>
      </c>
      <c r="B31" s="11" t="e">
        <f>#REF!</f>
        <v>#REF!</v>
      </c>
      <c r="C31" s="11" t="e">
        <f>#REF!</f>
        <v>#REF!</v>
      </c>
      <c r="D31" s="11" t="e">
        <f>#REF!</f>
        <v>#REF!</v>
      </c>
      <c r="E31" s="12" t="e">
        <f t="shared" si="0"/>
        <v>#REF!</v>
      </c>
      <c r="F31" s="49" t="e">
        <f t="shared" si="1"/>
        <v>#REF!</v>
      </c>
      <c r="G31" s="12" t="e">
        <f t="shared" si="8"/>
        <v>#REF!</v>
      </c>
      <c r="H31" s="49" t="e">
        <f t="shared" si="9"/>
        <v>#REF!</v>
      </c>
      <c r="I31" s="12" t="e">
        <f t="shared" si="3"/>
        <v>#REF!</v>
      </c>
      <c r="J31" s="49" t="e">
        <f t="shared" si="4"/>
        <v>#REF!</v>
      </c>
      <c r="K31" s="12" t="e">
        <f t="shared" si="5"/>
        <v>#REF!</v>
      </c>
      <c r="L31" s="12" t="e">
        <f t="shared" si="6"/>
        <v>#REF!</v>
      </c>
      <c r="O31" s="11" t="e">
        <f t="shared" si="7"/>
        <v>#REF!</v>
      </c>
      <c r="P31" s="73" t="e">
        <f>B31*#REF!</f>
        <v>#REF!</v>
      </c>
      <c r="Q31" s="71" t="e">
        <f>C31*#REF!</f>
        <v>#REF!</v>
      </c>
      <c r="R31" s="15" t="e">
        <f>E31*#REF!</f>
        <v>#REF!</v>
      </c>
      <c r="S31" s="50" t="e">
        <f>F31*#REF!</f>
        <v>#REF!</v>
      </c>
      <c r="T31" s="15" t="e">
        <f>G31*#REF!</f>
        <v>#REF!</v>
      </c>
      <c r="U31" s="50" t="e">
        <f>H31*#REF!</f>
        <v>#REF!</v>
      </c>
      <c r="V31" s="15" t="e">
        <f>I31*#REF!</f>
        <v>#REF!</v>
      </c>
      <c r="W31" s="50" t="e">
        <f>J31*#REF!</f>
        <v>#REF!</v>
      </c>
      <c r="X31" s="15" t="e">
        <f>K31*#REF!</f>
        <v>#REF!</v>
      </c>
      <c r="Y31" s="50" t="e">
        <f>L31*#REF!</f>
        <v>#REF!</v>
      </c>
    </row>
    <row r="32" spans="1:25" ht="13.5" thickBot="1" x14ac:dyDescent="0.25">
      <c r="A32" s="11" t="e">
        <f>#REF!</f>
        <v>#REF!</v>
      </c>
      <c r="B32" s="11" t="e">
        <f>#REF!</f>
        <v>#REF!</v>
      </c>
      <c r="C32" s="11" t="e">
        <f>#REF!</f>
        <v>#REF!</v>
      </c>
      <c r="D32" s="11" t="e">
        <f>#REF!</f>
        <v>#REF!</v>
      </c>
      <c r="E32" s="12" t="e">
        <f t="shared" si="0"/>
        <v>#REF!</v>
      </c>
      <c r="F32" s="49" t="e">
        <f t="shared" si="1"/>
        <v>#REF!</v>
      </c>
      <c r="G32" s="12" t="e">
        <f t="shared" si="8"/>
        <v>#REF!</v>
      </c>
      <c r="H32" s="49" t="e">
        <f t="shared" si="9"/>
        <v>#REF!</v>
      </c>
      <c r="I32" s="12" t="e">
        <f t="shared" si="3"/>
        <v>#REF!</v>
      </c>
      <c r="J32" s="49" t="e">
        <f t="shared" si="4"/>
        <v>#REF!</v>
      </c>
      <c r="K32" s="12" t="e">
        <f t="shared" si="5"/>
        <v>#REF!</v>
      </c>
      <c r="L32" s="12" t="e">
        <f t="shared" si="6"/>
        <v>#REF!</v>
      </c>
      <c r="O32" s="11" t="e">
        <f t="shared" si="7"/>
        <v>#REF!</v>
      </c>
      <c r="P32" s="73" t="e">
        <f>B32*#REF!</f>
        <v>#REF!</v>
      </c>
      <c r="Q32" s="71" t="e">
        <f>C32*#REF!</f>
        <v>#REF!</v>
      </c>
      <c r="R32" s="15" t="e">
        <f>E32*#REF!</f>
        <v>#REF!</v>
      </c>
      <c r="S32" s="50" t="e">
        <f>F32*#REF!</f>
        <v>#REF!</v>
      </c>
      <c r="T32" s="15" t="e">
        <f>G32*#REF!</f>
        <v>#REF!</v>
      </c>
      <c r="U32" s="50" t="e">
        <f>H32*#REF!</f>
        <v>#REF!</v>
      </c>
      <c r="V32" s="15" t="e">
        <f>I32*#REF!</f>
        <v>#REF!</v>
      </c>
      <c r="W32" s="50" t="e">
        <f>J32*#REF!</f>
        <v>#REF!</v>
      </c>
      <c r="X32" s="15" t="e">
        <f>K32*#REF!</f>
        <v>#REF!</v>
      </c>
      <c r="Y32" s="50" t="e">
        <f>L32*#REF!</f>
        <v>#REF!</v>
      </c>
    </row>
    <row r="33" spans="1:25" ht="13.5" thickBot="1" x14ac:dyDescent="0.25">
      <c r="A33" s="11" t="e">
        <f>#REF!</f>
        <v>#REF!</v>
      </c>
      <c r="B33" s="11" t="e">
        <f>#REF!</f>
        <v>#REF!</v>
      </c>
      <c r="C33" s="11" t="e">
        <f>#REF!</f>
        <v>#REF!</v>
      </c>
      <c r="D33" s="11" t="e">
        <f>#REF!</f>
        <v>#REF!</v>
      </c>
      <c r="E33" s="12" t="e">
        <f t="shared" si="0"/>
        <v>#REF!</v>
      </c>
      <c r="F33" s="49" t="e">
        <f t="shared" si="1"/>
        <v>#REF!</v>
      </c>
      <c r="G33" s="12" t="e">
        <f t="shared" si="8"/>
        <v>#REF!</v>
      </c>
      <c r="H33" s="49" t="e">
        <f t="shared" si="9"/>
        <v>#REF!</v>
      </c>
      <c r="I33" s="12" t="e">
        <f t="shared" si="3"/>
        <v>#REF!</v>
      </c>
      <c r="J33" s="49" t="e">
        <f t="shared" si="4"/>
        <v>#REF!</v>
      </c>
      <c r="K33" s="12" t="e">
        <f t="shared" si="5"/>
        <v>#REF!</v>
      </c>
      <c r="L33" s="12" t="e">
        <f t="shared" si="6"/>
        <v>#REF!</v>
      </c>
      <c r="O33" s="11" t="e">
        <f t="shared" si="7"/>
        <v>#REF!</v>
      </c>
      <c r="P33" s="73" t="e">
        <f>B33*#REF!</f>
        <v>#REF!</v>
      </c>
      <c r="Q33" s="71" t="e">
        <f>C33*#REF!</f>
        <v>#REF!</v>
      </c>
      <c r="R33" s="15" t="e">
        <f>E33*#REF!</f>
        <v>#REF!</v>
      </c>
      <c r="S33" s="50" t="e">
        <f>F33*#REF!</f>
        <v>#REF!</v>
      </c>
      <c r="T33" s="15" t="e">
        <f>G33*#REF!</f>
        <v>#REF!</v>
      </c>
      <c r="U33" s="50" t="e">
        <f>H33*#REF!</f>
        <v>#REF!</v>
      </c>
      <c r="V33" s="15" t="e">
        <f>I33*#REF!</f>
        <v>#REF!</v>
      </c>
      <c r="W33" s="50" t="e">
        <f>J33*#REF!</f>
        <v>#REF!</v>
      </c>
      <c r="X33" s="15" t="e">
        <f>K33*#REF!</f>
        <v>#REF!</v>
      </c>
      <c r="Y33" s="50" t="e">
        <f>L33*#REF!</f>
        <v>#REF!</v>
      </c>
    </row>
    <row r="34" spans="1:25" ht="13.5" thickBot="1" x14ac:dyDescent="0.25">
      <c r="A34" s="11" t="e">
        <f>#REF!</f>
        <v>#REF!</v>
      </c>
      <c r="B34" s="11" t="e">
        <f>#REF!</f>
        <v>#REF!</v>
      </c>
      <c r="C34" s="11" t="e">
        <f>#REF!</f>
        <v>#REF!</v>
      </c>
      <c r="D34" s="11" t="e">
        <f>#REF!</f>
        <v>#REF!</v>
      </c>
      <c r="E34" s="12" t="e">
        <f t="shared" si="0"/>
        <v>#REF!</v>
      </c>
      <c r="F34" s="49" t="e">
        <f t="shared" si="1"/>
        <v>#REF!</v>
      </c>
      <c r="G34" s="12" t="e">
        <f t="shared" si="8"/>
        <v>#REF!</v>
      </c>
      <c r="H34" s="49" t="e">
        <f t="shared" si="9"/>
        <v>#REF!</v>
      </c>
      <c r="I34" s="12" t="e">
        <f t="shared" si="3"/>
        <v>#REF!</v>
      </c>
      <c r="J34" s="49" t="e">
        <f t="shared" si="4"/>
        <v>#REF!</v>
      </c>
      <c r="K34" s="12" t="e">
        <f t="shared" si="5"/>
        <v>#REF!</v>
      </c>
      <c r="L34" s="12" t="e">
        <f t="shared" si="6"/>
        <v>#REF!</v>
      </c>
      <c r="O34" s="11" t="e">
        <f t="shared" si="7"/>
        <v>#REF!</v>
      </c>
      <c r="P34" s="73" t="e">
        <f>B34*#REF!</f>
        <v>#REF!</v>
      </c>
      <c r="Q34" s="71" t="e">
        <f>C34*#REF!</f>
        <v>#REF!</v>
      </c>
      <c r="R34" s="15" t="e">
        <f>E34*#REF!</f>
        <v>#REF!</v>
      </c>
      <c r="S34" s="50" t="e">
        <f>F34*#REF!</f>
        <v>#REF!</v>
      </c>
      <c r="T34" s="15" t="e">
        <f>G34*#REF!</f>
        <v>#REF!</v>
      </c>
      <c r="U34" s="50" t="e">
        <f>H34*#REF!</f>
        <v>#REF!</v>
      </c>
      <c r="V34" s="15" t="e">
        <f>I34*#REF!</f>
        <v>#REF!</v>
      </c>
      <c r="W34" s="50" t="e">
        <f>J34*#REF!</f>
        <v>#REF!</v>
      </c>
      <c r="X34" s="15" t="e">
        <f>K34*#REF!</f>
        <v>#REF!</v>
      </c>
      <c r="Y34" s="50" t="e">
        <f>L34*#REF!</f>
        <v>#REF!</v>
      </c>
    </row>
    <row r="35" spans="1:25" ht="13.5" thickBot="1" x14ac:dyDescent="0.25">
      <c r="A35" s="11" t="e">
        <f>#REF!</f>
        <v>#REF!</v>
      </c>
      <c r="B35" s="11" t="e">
        <f>#REF!</f>
        <v>#REF!</v>
      </c>
      <c r="C35" s="11" t="e">
        <f>#REF!</f>
        <v>#REF!</v>
      </c>
      <c r="D35" s="11" t="e">
        <f>#REF!</f>
        <v>#REF!</v>
      </c>
      <c r="E35" s="12" t="e">
        <f t="shared" si="0"/>
        <v>#REF!</v>
      </c>
      <c r="F35" s="49" t="e">
        <f t="shared" si="1"/>
        <v>#REF!</v>
      </c>
      <c r="G35" s="12" t="e">
        <f t="shared" si="8"/>
        <v>#REF!</v>
      </c>
      <c r="H35" s="49" t="e">
        <f t="shared" si="9"/>
        <v>#REF!</v>
      </c>
      <c r="I35" s="12" t="e">
        <f t="shared" si="3"/>
        <v>#REF!</v>
      </c>
      <c r="J35" s="49" t="e">
        <f t="shared" si="4"/>
        <v>#REF!</v>
      </c>
      <c r="K35" s="12" t="e">
        <f t="shared" si="5"/>
        <v>#REF!</v>
      </c>
      <c r="L35" s="12" t="e">
        <f t="shared" si="6"/>
        <v>#REF!</v>
      </c>
      <c r="N35" s="26"/>
      <c r="O35" s="11" t="e">
        <f t="shared" si="7"/>
        <v>#REF!</v>
      </c>
      <c r="P35" s="76" t="e">
        <f>B35*#REF!</f>
        <v>#REF!</v>
      </c>
      <c r="Q35" s="71" t="e">
        <f>C35*#REF!</f>
        <v>#REF!</v>
      </c>
      <c r="R35" s="15" t="e">
        <f>E35*#REF!</f>
        <v>#REF!</v>
      </c>
      <c r="S35" s="50" t="e">
        <f>F35*#REF!</f>
        <v>#REF!</v>
      </c>
      <c r="T35" s="15" t="e">
        <f>G35*#REF!</f>
        <v>#REF!</v>
      </c>
      <c r="U35" s="50" t="e">
        <f>H35*#REF!</f>
        <v>#REF!</v>
      </c>
      <c r="V35" s="15" t="e">
        <f>I35*#REF!</f>
        <v>#REF!</v>
      </c>
      <c r="W35" s="50" t="e">
        <f>J35*#REF!</f>
        <v>#REF!</v>
      </c>
      <c r="X35" s="15" t="e">
        <f>K35*#REF!</f>
        <v>#REF!</v>
      </c>
      <c r="Y35" s="50" t="e">
        <f>L35*#REF!</f>
        <v>#REF!</v>
      </c>
    </row>
    <row r="36" spans="1:25" ht="98.25" customHeight="1" thickBot="1" x14ac:dyDescent="0.25">
      <c r="A36" s="11" t="e">
        <f>#REF!</f>
        <v>#REF!</v>
      </c>
      <c r="B36" s="11" t="e">
        <f>#REF!</f>
        <v>#REF!</v>
      </c>
      <c r="C36" s="11" t="e">
        <f>#REF!</f>
        <v>#REF!</v>
      </c>
      <c r="D36" s="11" t="e">
        <f>#REF!</f>
        <v>#REF!</v>
      </c>
      <c r="E36" s="12" t="e">
        <f t="shared" si="0"/>
        <v>#REF!</v>
      </c>
      <c r="F36" s="49" t="e">
        <f t="shared" si="1"/>
        <v>#REF!</v>
      </c>
      <c r="G36" s="12" t="e">
        <f>B36+($D36*$H$1*2)</f>
        <v>#REF!</v>
      </c>
      <c r="H36" s="49" t="e">
        <f>C36+($D36*$H$1*2)</f>
        <v>#REF!</v>
      </c>
      <c r="I36" s="12" t="e">
        <f>$B36+($D36*$J$1*2)</f>
        <v>#REF!</v>
      </c>
      <c r="J36" s="49" t="e">
        <f>$C36+($D36*$J$1*2)</f>
        <v>#REF!</v>
      </c>
      <c r="K36" s="12" t="e">
        <f>$B36+($D36*$L$1*2)</f>
        <v>#REF!</v>
      </c>
      <c r="L36" s="12" t="e">
        <f>$C36+($D36*$L$1*2)</f>
        <v>#REF!</v>
      </c>
      <c r="O36" s="11" t="e">
        <f t="shared" si="7"/>
        <v>#REF!</v>
      </c>
      <c r="P36" s="77" t="e">
        <f>B36*#REF!</f>
        <v>#REF!</v>
      </c>
      <c r="Q36" s="71" t="e">
        <f>C36*#REF!</f>
        <v>#REF!</v>
      </c>
      <c r="R36" s="15" t="e">
        <f>E36*#REF!</f>
        <v>#REF!</v>
      </c>
      <c r="S36" s="50" t="e">
        <f>F36*#REF!</f>
        <v>#REF!</v>
      </c>
      <c r="T36" s="15" t="e">
        <f>G36*#REF!</f>
        <v>#REF!</v>
      </c>
      <c r="U36" s="50" t="e">
        <f>H36*#REF!</f>
        <v>#REF!</v>
      </c>
      <c r="V36" s="15" t="e">
        <f>I36*#REF!</f>
        <v>#REF!</v>
      </c>
      <c r="W36" s="50" t="e">
        <f>J36*#REF!</f>
        <v>#REF!</v>
      </c>
      <c r="X36" s="15" t="e">
        <f>K36*#REF!</f>
        <v>#REF!</v>
      </c>
      <c r="Y36" s="50" t="e">
        <f>L36*#REF!</f>
        <v>#REF!</v>
      </c>
    </row>
    <row r="37" spans="1:25" ht="13.5" thickBot="1" x14ac:dyDescent="0.25">
      <c r="A37" s="11" t="e">
        <f>#REF!</f>
        <v>#REF!</v>
      </c>
      <c r="B37" s="11" t="e">
        <f>#REF!</f>
        <v>#REF!</v>
      </c>
      <c r="C37" s="11" t="e">
        <f>#REF!</f>
        <v>#REF!</v>
      </c>
      <c r="D37" s="11" t="e">
        <f>#REF!</f>
        <v>#REF!</v>
      </c>
      <c r="E37" s="12" t="e">
        <f t="shared" si="0"/>
        <v>#REF!</v>
      </c>
      <c r="F37" s="49" t="e">
        <f t="shared" si="1"/>
        <v>#REF!</v>
      </c>
      <c r="G37" s="12" t="e">
        <f>B37+($D37*$H$1*2)</f>
        <v>#REF!</v>
      </c>
      <c r="H37" s="49" t="e">
        <f>C37+($D37*$H$1)</f>
        <v>#REF!</v>
      </c>
      <c r="I37" s="12" t="e">
        <f t="shared" si="3"/>
        <v>#REF!</v>
      </c>
      <c r="J37" s="49" t="e">
        <f t="shared" si="4"/>
        <v>#REF!</v>
      </c>
      <c r="K37" s="12" t="e">
        <f>$B37+($D37*$L$1)</f>
        <v>#REF!</v>
      </c>
      <c r="L37" s="12" t="e">
        <f t="shared" si="6"/>
        <v>#REF!</v>
      </c>
      <c r="O37" s="11" t="e">
        <f t="shared" si="7"/>
        <v>#REF!</v>
      </c>
      <c r="P37" s="78" t="e">
        <f>B37*#REF!</f>
        <v>#REF!</v>
      </c>
      <c r="Q37" s="71" t="e">
        <f>C37*#REF!</f>
        <v>#REF!</v>
      </c>
      <c r="R37" s="15" t="e">
        <f>E37*#REF!</f>
        <v>#REF!</v>
      </c>
      <c r="S37" s="50" t="e">
        <f>F37*#REF!</f>
        <v>#REF!</v>
      </c>
      <c r="T37" s="15" t="e">
        <f>G37*#REF!</f>
        <v>#REF!</v>
      </c>
      <c r="U37" s="50" t="e">
        <f>H37*#REF!</f>
        <v>#REF!</v>
      </c>
      <c r="V37" s="15" t="e">
        <f>I37*#REF!</f>
        <v>#REF!</v>
      </c>
      <c r="W37" s="50" t="e">
        <f>J37*#REF!</f>
        <v>#REF!</v>
      </c>
      <c r="X37" s="15" t="e">
        <f>K37*#REF!</f>
        <v>#REF!</v>
      </c>
      <c r="Y37" s="50" t="e">
        <f>L37*#REF!</f>
        <v>#REF!</v>
      </c>
    </row>
    <row r="38" spans="1:25" ht="13.5" thickBot="1" x14ac:dyDescent="0.25">
      <c r="A38" s="11" t="e">
        <f>#REF!</f>
        <v>#REF!</v>
      </c>
      <c r="B38" s="11" t="e">
        <f>#REF!</f>
        <v>#REF!</v>
      </c>
      <c r="C38" s="11" t="e">
        <f>#REF!</f>
        <v>#REF!</v>
      </c>
      <c r="D38" s="11" t="e">
        <f>#REF!</f>
        <v>#REF!</v>
      </c>
      <c r="E38" s="12" t="e">
        <f t="shared" si="0"/>
        <v>#REF!</v>
      </c>
      <c r="F38" s="49" t="e">
        <f t="shared" si="1"/>
        <v>#REF!</v>
      </c>
      <c r="G38" s="12" t="e">
        <f>B38+($D38*$H$1*2)</f>
        <v>#REF!</v>
      </c>
      <c r="H38" s="49" t="e">
        <f>C38+($D38*$H$1*2)</f>
        <v>#REF!</v>
      </c>
      <c r="I38" s="12" t="e">
        <f t="shared" ref="I38:I45" si="10">$B38+($D38*$J$1*2)</f>
        <v>#REF!</v>
      </c>
      <c r="J38" s="49" t="e">
        <f t="shared" ref="J38:J45" si="11">$C38+($D38*$J$1*2)</f>
        <v>#REF!</v>
      </c>
      <c r="K38" s="12" t="e">
        <f t="shared" ref="K38:K45" si="12">$B38+($D38*$L$1*2)</f>
        <v>#REF!</v>
      </c>
      <c r="L38" s="12" t="e">
        <f t="shared" ref="L38:L45" si="13">$C38+($D38*$L$1*2)</f>
        <v>#REF!</v>
      </c>
      <c r="O38" s="11" t="e">
        <f t="shared" si="7"/>
        <v>#REF!</v>
      </c>
      <c r="P38" s="78" t="e">
        <f>B38*#REF!</f>
        <v>#REF!</v>
      </c>
      <c r="Q38" s="71" t="e">
        <f>C38*#REF!</f>
        <v>#REF!</v>
      </c>
      <c r="R38" s="15" t="e">
        <f>E38*#REF!</f>
        <v>#REF!</v>
      </c>
      <c r="S38" s="50" t="e">
        <f>F38*#REF!</f>
        <v>#REF!</v>
      </c>
      <c r="T38" s="15" t="e">
        <f>G38*#REF!</f>
        <v>#REF!</v>
      </c>
      <c r="U38" s="50" t="e">
        <f>H38*#REF!</f>
        <v>#REF!</v>
      </c>
      <c r="V38" s="15" t="e">
        <f>I38*#REF!</f>
        <v>#REF!</v>
      </c>
      <c r="W38" s="50" t="e">
        <f>J38*#REF!</f>
        <v>#REF!</v>
      </c>
      <c r="X38" s="15" t="e">
        <f>K38*#REF!</f>
        <v>#REF!</v>
      </c>
      <c r="Y38" s="50" t="e">
        <f>L38*#REF!</f>
        <v>#REF!</v>
      </c>
    </row>
    <row r="39" spans="1:25" ht="13.5" thickBot="1" x14ac:dyDescent="0.25">
      <c r="A39" s="11" t="e">
        <f>#REF!</f>
        <v>#REF!</v>
      </c>
      <c r="B39" s="11" t="e">
        <f>#REF!</f>
        <v>#REF!</v>
      </c>
      <c r="C39" s="11" t="e">
        <f>#REF!</f>
        <v>#REF!</v>
      </c>
      <c r="D39" s="11" t="e">
        <f>#REF!</f>
        <v>#REF!</v>
      </c>
      <c r="E39" s="12" t="e">
        <f t="shared" si="0"/>
        <v>#REF!</v>
      </c>
      <c r="F39" s="49" t="e">
        <f t="shared" si="1"/>
        <v>#REF!</v>
      </c>
      <c r="G39" s="12" t="e">
        <f>B39+($D39*$H$1*2)</f>
        <v>#REF!</v>
      </c>
      <c r="H39" s="49" t="e">
        <f>C39+($D39*$H$1*2)</f>
        <v>#REF!</v>
      </c>
      <c r="I39" s="12" t="e">
        <f t="shared" si="10"/>
        <v>#REF!</v>
      </c>
      <c r="J39" s="49" t="e">
        <f t="shared" si="11"/>
        <v>#REF!</v>
      </c>
      <c r="K39" s="12" t="e">
        <f t="shared" si="12"/>
        <v>#REF!</v>
      </c>
      <c r="L39" s="12" t="e">
        <f t="shared" si="13"/>
        <v>#REF!</v>
      </c>
      <c r="O39" s="11" t="e">
        <f t="shared" si="7"/>
        <v>#REF!</v>
      </c>
      <c r="P39" s="78" t="e">
        <f>B39*#REF!</f>
        <v>#REF!</v>
      </c>
      <c r="Q39" s="71" t="e">
        <f>C39*#REF!</f>
        <v>#REF!</v>
      </c>
      <c r="R39" s="15" t="e">
        <f>E39*#REF!</f>
        <v>#REF!</v>
      </c>
      <c r="S39" s="50" t="e">
        <f>F39*#REF!</f>
        <v>#REF!</v>
      </c>
      <c r="T39" s="15" t="e">
        <f>G39*#REF!</f>
        <v>#REF!</v>
      </c>
      <c r="U39" s="50" t="e">
        <f>H39*#REF!</f>
        <v>#REF!</v>
      </c>
      <c r="V39" s="15" t="e">
        <f>I39*#REF!</f>
        <v>#REF!</v>
      </c>
      <c r="W39" s="50" t="e">
        <f>J39*#REF!</f>
        <v>#REF!</v>
      </c>
      <c r="X39" s="15" t="e">
        <f>K39*#REF!</f>
        <v>#REF!</v>
      </c>
      <c r="Y39" s="50" t="e">
        <f>L39*#REF!</f>
        <v>#REF!</v>
      </c>
    </row>
    <row r="40" spans="1:25" ht="13.5" thickBot="1" x14ac:dyDescent="0.25">
      <c r="A40" s="11" t="e">
        <f>#REF!</f>
        <v>#REF!</v>
      </c>
      <c r="B40" s="11" t="e">
        <f>#REF!</f>
        <v>#REF!</v>
      </c>
      <c r="C40" s="11" t="e">
        <f>#REF!</f>
        <v>#REF!</v>
      </c>
      <c r="D40" s="11" t="e">
        <f>#REF!</f>
        <v>#REF!</v>
      </c>
      <c r="E40" s="12" t="e">
        <f t="shared" si="0"/>
        <v>#REF!</v>
      </c>
      <c r="F40" s="49" t="e">
        <f t="shared" si="1"/>
        <v>#REF!</v>
      </c>
      <c r="G40" s="12" t="e">
        <f>B40+($D40*$H$1*2)</f>
        <v>#REF!</v>
      </c>
      <c r="H40" s="49" t="e">
        <f>C40+($D40*$H$1*2)</f>
        <v>#REF!</v>
      </c>
      <c r="I40" s="12" t="e">
        <f t="shared" si="10"/>
        <v>#REF!</v>
      </c>
      <c r="J40" s="49" t="e">
        <f t="shared" si="11"/>
        <v>#REF!</v>
      </c>
      <c r="K40" s="12" t="e">
        <f t="shared" si="12"/>
        <v>#REF!</v>
      </c>
      <c r="L40" s="12" t="e">
        <f t="shared" si="13"/>
        <v>#REF!</v>
      </c>
      <c r="O40" s="11" t="e">
        <f t="shared" si="7"/>
        <v>#REF!</v>
      </c>
      <c r="P40" s="78" t="e">
        <f>B40*#REF!</f>
        <v>#REF!</v>
      </c>
      <c r="Q40" s="71" t="e">
        <f>C40*#REF!</f>
        <v>#REF!</v>
      </c>
      <c r="R40" s="15" t="e">
        <f>E40*#REF!</f>
        <v>#REF!</v>
      </c>
      <c r="S40" s="50" t="e">
        <f>F40*#REF!</f>
        <v>#REF!</v>
      </c>
      <c r="T40" s="15" t="e">
        <f>G40*#REF!</f>
        <v>#REF!</v>
      </c>
      <c r="U40" s="50" t="e">
        <f>H40*#REF!</f>
        <v>#REF!</v>
      </c>
      <c r="V40" s="15" t="e">
        <f>I40*#REF!</f>
        <v>#REF!</v>
      </c>
      <c r="W40" s="50" t="e">
        <f>J40*#REF!</f>
        <v>#REF!</v>
      </c>
      <c r="X40" s="15" t="e">
        <f>K40*#REF!</f>
        <v>#REF!</v>
      </c>
      <c r="Y40" s="50" t="e">
        <f>L40*#REF!</f>
        <v>#REF!</v>
      </c>
    </row>
    <row r="41" spans="1:25" ht="13.5" thickBot="1" x14ac:dyDescent="0.25">
      <c r="A41" s="11" t="e">
        <f>#REF!</f>
        <v>#REF!</v>
      </c>
      <c r="B41" s="11" t="e">
        <f>#REF!</f>
        <v>#REF!</v>
      </c>
      <c r="C41" s="11" t="e">
        <f>#REF!</f>
        <v>#REF!</v>
      </c>
      <c r="D41" s="11" t="e">
        <f>#REF!</f>
        <v>#REF!</v>
      </c>
      <c r="E41" s="12" t="e">
        <f t="shared" si="0"/>
        <v>#REF!</v>
      </c>
      <c r="F41" s="49" t="e">
        <f t="shared" si="1"/>
        <v>#REF!</v>
      </c>
      <c r="G41" s="12" t="e">
        <f t="shared" ref="G41:H45" si="14">B41+($D41*$H$1*2)</f>
        <v>#REF!</v>
      </c>
      <c r="H41" s="49" t="e">
        <f t="shared" si="14"/>
        <v>#REF!</v>
      </c>
      <c r="I41" s="12" t="e">
        <f t="shared" si="10"/>
        <v>#REF!</v>
      </c>
      <c r="J41" s="49" t="e">
        <f t="shared" si="11"/>
        <v>#REF!</v>
      </c>
      <c r="K41" s="12" t="e">
        <f t="shared" si="12"/>
        <v>#REF!</v>
      </c>
      <c r="L41" s="12" t="e">
        <f t="shared" si="13"/>
        <v>#REF!</v>
      </c>
      <c r="O41" s="11" t="e">
        <f t="shared" si="7"/>
        <v>#REF!</v>
      </c>
      <c r="P41" s="78" t="e">
        <f>B41*#REF!</f>
        <v>#REF!</v>
      </c>
      <c r="Q41" s="71" t="e">
        <f>C41*#REF!</f>
        <v>#REF!</v>
      </c>
      <c r="R41" s="15" t="e">
        <f>E41*#REF!</f>
        <v>#REF!</v>
      </c>
      <c r="S41" s="50" t="e">
        <f>F41*#REF!</f>
        <v>#REF!</v>
      </c>
      <c r="T41" s="15" t="e">
        <f>G41*#REF!</f>
        <v>#REF!</v>
      </c>
      <c r="U41" s="50" t="e">
        <f>H41*#REF!</f>
        <v>#REF!</v>
      </c>
      <c r="V41" s="15" t="e">
        <f>I41*#REF!</f>
        <v>#REF!</v>
      </c>
      <c r="W41" s="50" t="e">
        <f>J41*#REF!</f>
        <v>#REF!</v>
      </c>
      <c r="X41" s="15" t="e">
        <f>K41*#REF!</f>
        <v>#REF!</v>
      </c>
      <c r="Y41" s="50" t="e">
        <f>L41*#REF!</f>
        <v>#REF!</v>
      </c>
    </row>
    <row r="42" spans="1:25" ht="13.5" thickBot="1" x14ac:dyDescent="0.25">
      <c r="A42" s="11" t="e">
        <f>#REF!</f>
        <v>#REF!</v>
      </c>
      <c r="B42" s="11" t="e">
        <f>#REF!</f>
        <v>#REF!</v>
      </c>
      <c r="C42" s="11" t="e">
        <f>#REF!</f>
        <v>#REF!</v>
      </c>
      <c r="D42" s="11" t="e">
        <f>#REF!</f>
        <v>#REF!</v>
      </c>
      <c r="E42" s="12" t="e">
        <f t="shared" si="0"/>
        <v>#REF!</v>
      </c>
      <c r="F42" s="49" t="e">
        <f t="shared" si="1"/>
        <v>#REF!</v>
      </c>
      <c r="G42" s="12" t="e">
        <f t="shared" si="14"/>
        <v>#REF!</v>
      </c>
      <c r="H42" s="49" t="e">
        <f t="shared" si="14"/>
        <v>#REF!</v>
      </c>
      <c r="I42" s="12" t="e">
        <f t="shared" si="10"/>
        <v>#REF!</v>
      </c>
      <c r="J42" s="49" t="e">
        <f t="shared" si="11"/>
        <v>#REF!</v>
      </c>
      <c r="K42" s="12" t="e">
        <f t="shared" si="12"/>
        <v>#REF!</v>
      </c>
      <c r="L42" s="12" t="e">
        <f t="shared" si="13"/>
        <v>#REF!</v>
      </c>
      <c r="O42" s="11" t="e">
        <f t="shared" si="7"/>
        <v>#REF!</v>
      </c>
      <c r="P42" s="78" t="e">
        <f>B42*#REF!</f>
        <v>#REF!</v>
      </c>
      <c r="Q42" s="71" t="e">
        <f>C42*#REF!</f>
        <v>#REF!</v>
      </c>
      <c r="R42" s="15" t="e">
        <f>E42*#REF!</f>
        <v>#REF!</v>
      </c>
      <c r="S42" s="50" t="e">
        <f>F42*#REF!</f>
        <v>#REF!</v>
      </c>
      <c r="T42" s="15" t="e">
        <f>G42*#REF!</f>
        <v>#REF!</v>
      </c>
      <c r="U42" s="50" t="e">
        <f>H42*#REF!</f>
        <v>#REF!</v>
      </c>
      <c r="V42" s="15" t="e">
        <f>I42*#REF!</f>
        <v>#REF!</v>
      </c>
      <c r="W42" s="50" t="e">
        <f>J42*#REF!</f>
        <v>#REF!</v>
      </c>
      <c r="X42" s="15" t="e">
        <f>K42*#REF!</f>
        <v>#REF!</v>
      </c>
      <c r="Y42" s="50" t="e">
        <f>L42*#REF!</f>
        <v>#REF!</v>
      </c>
    </row>
    <row r="43" spans="1:25" ht="72.75" customHeight="1" thickBot="1" x14ac:dyDescent="0.25">
      <c r="A43" s="11" t="e">
        <f>#REF!</f>
        <v>#REF!</v>
      </c>
      <c r="B43" s="11" t="e">
        <f>#REF!</f>
        <v>#REF!</v>
      </c>
      <c r="C43" s="11" t="e">
        <f>#REF!</f>
        <v>#REF!</v>
      </c>
      <c r="D43" s="11" t="e">
        <f>#REF!</f>
        <v>#REF!</v>
      </c>
      <c r="E43" s="12" t="e">
        <f t="shared" si="0"/>
        <v>#REF!</v>
      </c>
      <c r="F43" s="49" t="e">
        <f t="shared" si="1"/>
        <v>#REF!</v>
      </c>
      <c r="G43" s="12" t="e">
        <f>B43+($D43*$H$1*2)</f>
        <v>#REF!</v>
      </c>
      <c r="H43" s="49" t="e">
        <f t="shared" si="14"/>
        <v>#REF!</v>
      </c>
      <c r="I43" s="12" t="e">
        <f t="shared" si="10"/>
        <v>#REF!</v>
      </c>
      <c r="J43" s="49" t="e">
        <f t="shared" si="11"/>
        <v>#REF!</v>
      </c>
      <c r="K43" s="12" t="e">
        <f t="shared" si="12"/>
        <v>#REF!</v>
      </c>
      <c r="L43" s="12" t="e">
        <f t="shared" si="13"/>
        <v>#REF!</v>
      </c>
      <c r="O43" s="11" t="e">
        <f t="shared" si="7"/>
        <v>#REF!</v>
      </c>
      <c r="P43" s="75" t="e">
        <f>B43*#REF!</f>
        <v>#REF!</v>
      </c>
      <c r="Q43" s="71" t="e">
        <f>C43*#REF!</f>
        <v>#REF!</v>
      </c>
      <c r="R43" s="15" t="e">
        <f>E43*#REF!</f>
        <v>#REF!</v>
      </c>
      <c r="S43" s="50" t="e">
        <f>F43*#REF!</f>
        <v>#REF!</v>
      </c>
      <c r="T43" s="15" t="e">
        <f>G43*#REF!</f>
        <v>#REF!</v>
      </c>
      <c r="U43" s="50" t="e">
        <f>H43*#REF!</f>
        <v>#REF!</v>
      </c>
      <c r="V43" s="15" t="e">
        <f>I43*#REF!</f>
        <v>#REF!</v>
      </c>
      <c r="W43" s="50" t="e">
        <f>J43*#REF!</f>
        <v>#REF!</v>
      </c>
      <c r="X43" s="15" t="e">
        <f>K43*#REF!</f>
        <v>#REF!</v>
      </c>
      <c r="Y43" s="50" t="e">
        <f>L43*#REF!</f>
        <v>#REF!</v>
      </c>
    </row>
    <row r="44" spans="1:25" s="21" customFormat="1" ht="72.75" customHeight="1" thickBot="1" x14ac:dyDescent="0.25">
      <c r="A44" s="11" t="e">
        <f>#REF!</f>
        <v>#REF!</v>
      </c>
      <c r="B44" s="11" t="e">
        <f>#REF!</f>
        <v>#REF!</v>
      </c>
      <c r="C44" s="11" t="e">
        <f>#REF!</f>
        <v>#REF!</v>
      </c>
      <c r="D44" s="11" t="e">
        <f>#REF!</f>
        <v>#REF!</v>
      </c>
      <c r="E44" s="12" t="e">
        <f t="shared" si="0"/>
        <v>#REF!</v>
      </c>
      <c r="F44" s="49" t="e">
        <f t="shared" si="1"/>
        <v>#REF!</v>
      </c>
      <c r="G44" s="12" t="e">
        <f>B44+($D44*$H$1*2)</f>
        <v>#REF!</v>
      </c>
      <c r="H44" s="49" t="e">
        <f t="shared" si="14"/>
        <v>#REF!</v>
      </c>
      <c r="I44" s="12" t="e">
        <f t="shared" si="10"/>
        <v>#REF!</v>
      </c>
      <c r="J44" s="49" t="e">
        <f t="shared" si="11"/>
        <v>#REF!</v>
      </c>
      <c r="K44" s="12" t="e">
        <f t="shared" si="12"/>
        <v>#REF!</v>
      </c>
      <c r="L44" s="12" t="e">
        <f t="shared" si="13"/>
        <v>#REF!</v>
      </c>
      <c r="N44" s="30"/>
      <c r="O44" s="11" t="e">
        <f t="shared" si="7"/>
        <v>#REF!</v>
      </c>
      <c r="P44" s="79" t="e">
        <f>B44*#REF!</f>
        <v>#REF!</v>
      </c>
      <c r="Q44" s="71" t="e">
        <f>C44*#REF!</f>
        <v>#REF!</v>
      </c>
      <c r="R44" s="15" t="e">
        <f>E44*#REF!</f>
        <v>#REF!</v>
      </c>
      <c r="S44" s="50" t="e">
        <f>F44*#REF!</f>
        <v>#REF!</v>
      </c>
      <c r="T44" s="15" t="e">
        <f>G44*#REF!</f>
        <v>#REF!</v>
      </c>
      <c r="U44" s="50" t="e">
        <f>H44*#REF!</f>
        <v>#REF!</v>
      </c>
      <c r="V44" s="15" t="e">
        <f>I44*#REF!</f>
        <v>#REF!</v>
      </c>
      <c r="W44" s="50" t="e">
        <f>J44*#REF!</f>
        <v>#REF!</v>
      </c>
      <c r="X44" s="15" t="e">
        <f>K44*#REF!</f>
        <v>#REF!</v>
      </c>
      <c r="Y44" s="50" t="e">
        <f>L44*#REF!</f>
        <v>#REF!</v>
      </c>
    </row>
    <row r="45" spans="1:25" ht="13.5" thickBot="1" x14ac:dyDescent="0.25">
      <c r="A45" s="11" t="e">
        <f>#REF!</f>
        <v>#REF!</v>
      </c>
      <c r="B45" s="11" t="e">
        <f>#REF!</f>
        <v>#REF!</v>
      </c>
      <c r="C45" s="11" t="e">
        <f>#REF!</f>
        <v>#REF!</v>
      </c>
      <c r="D45" s="11" t="e">
        <f>#REF!</f>
        <v>#REF!</v>
      </c>
      <c r="E45" s="12" t="e">
        <f t="shared" si="0"/>
        <v>#REF!</v>
      </c>
      <c r="F45" s="49" t="e">
        <f t="shared" si="1"/>
        <v>#REF!</v>
      </c>
      <c r="G45" s="12" t="e">
        <f t="shared" si="14"/>
        <v>#REF!</v>
      </c>
      <c r="H45" s="49" t="e">
        <f t="shared" si="14"/>
        <v>#REF!</v>
      </c>
      <c r="I45" s="12" t="e">
        <f t="shared" si="10"/>
        <v>#REF!</v>
      </c>
      <c r="J45" s="49" t="e">
        <f t="shared" si="11"/>
        <v>#REF!</v>
      </c>
      <c r="K45" s="12" t="e">
        <f t="shared" si="12"/>
        <v>#REF!</v>
      </c>
      <c r="L45" s="12" t="e">
        <f t="shared" si="13"/>
        <v>#REF!</v>
      </c>
      <c r="O45" s="11" t="e">
        <f t="shared" si="7"/>
        <v>#REF!</v>
      </c>
      <c r="P45" s="80" t="e">
        <f>B45*#REF!</f>
        <v>#REF!</v>
      </c>
      <c r="Q45" s="71" t="e">
        <f>C45*#REF!</f>
        <v>#REF!</v>
      </c>
      <c r="R45" s="15" t="e">
        <f>E45*#REF!</f>
        <v>#REF!</v>
      </c>
      <c r="S45" s="50" t="e">
        <f>F45*#REF!</f>
        <v>#REF!</v>
      </c>
      <c r="T45" s="15" t="e">
        <f>G45*#REF!</f>
        <v>#REF!</v>
      </c>
      <c r="U45" s="50" t="e">
        <f>H45*#REF!</f>
        <v>#REF!</v>
      </c>
      <c r="V45" s="15" t="e">
        <f>I45*#REF!</f>
        <v>#REF!</v>
      </c>
      <c r="W45" s="50" t="e">
        <f>J45*#REF!</f>
        <v>#REF!</v>
      </c>
      <c r="X45" s="15" t="e">
        <f>K45*#REF!</f>
        <v>#REF!</v>
      </c>
      <c r="Y45" s="50" t="e">
        <f>L45*#REF!</f>
        <v>#REF!</v>
      </c>
    </row>
    <row r="46" spans="1:25" s="21" customFormat="1" ht="13.5" thickBot="1" x14ac:dyDescent="0.25">
      <c r="A46" s="11" t="e">
        <f>#REF!</f>
        <v>#REF!</v>
      </c>
      <c r="B46" s="11" t="e">
        <f>#REF!</f>
        <v>#REF!</v>
      </c>
      <c r="C46" s="11" t="e">
        <f>#REF!</f>
        <v>#REF!</v>
      </c>
      <c r="D46" s="11" t="e">
        <f>#REF!</f>
        <v>#REF!</v>
      </c>
      <c r="E46" s="12" t="e">
        <f t="shared" si="0"/>
        <v>#REF!</v>
      </c>
      <c r="F46" s="49" t="e">
        <f t="shared" si="1"/>
        <v>#REF!</v>
      </c>
      <c r="G46" s="12" t="e">
        <f>B46+($D46*$H$1)</f>
        <v>#REF!</v>
      </c>
      <c r="H46" s="49" t="e">
        <f>C46+($D46*$H$1)</f>
        <v>#REF!</v>
      </c>
      <c r="I46" s="12" t="e">
        <f t="shared" si="3"/>
        <v>#REF!</v>
      </c>
      <c r="J46" s="49" t="e">
        <f t="shared" si="4"/>
        <v>#REF!</v>
      </c>
      <c r="K46" s="12" t="e">
        <f>$B46+($D46*$L$1)</f>
        <v>#REF!</v>
      </c>
      <c r="L46" s="12" t="e">
        <f t="shared" si="6"/>
        <v>#REF!</v>
      </c>
      <c r="O46" s="11" t="e">
        <f t="shared" si="7"/>
        <v>#REF!</v>
      </c>
      <c r="P46" s="77" t="e">
        <f>B46*#REF!</f>
        <v>#REF!</v>
      </c>
      <c r="Q46" s="71" t="e">
        <f>C46*#REF!</f>
        <v>#REF!</v>
      </c>
      <c r="R46" s="15" t="e">
        <f>E46*#REF!</f>
        <v>#REF!</v>
      </c>
      <c r="S46" s="50" t="e">
        <f>F46*#REF!</f>
        <v>#REF!</v>
      </c>
      <c r="T46" s="15" t="e">
        <f>G46*#REF!</f>
        <v>#REF!</v>
      </c>
      <c r="U46" s="50" t="e">
        <f>H46*#REF!</f>
        <v>#REF!</v>
      </c>
      <c r="V46" s="15" t="e">
        <f>I46*#REF!</f>
        <v>#REF!</v>
      </c>
      <c r="W46" s="50" t="e">
        <f>J46*#REF!</f>
        <v>#REF!</v>
      </c>
      <c r="X46" s="15" t="e">
        <f>K46*#REF!</f>
        <v>#REF!</v>
      </c>
      <c r="Y46" s="50" t="e">
        <f>L46*#REF!</f>
        <v>#REF!</v>
      </c>
    </row>
    <row r="47" spans="1:25" ht="13.5" thickBot="1" x14ac:dyDescent="0.25">
      <c r="A47" s="11" t="e">
        <f>#REF!</f>
        <v>#REF!</v>
      </c>
      <c r="B47" s="11" t="e">
        <f>#REF!</f>
        <v>#REF!</v>
      </c>
      <c r="C47" s="11" t="e">
        <f>#REF!</f>
        <v>#REF!</v>
      </c>
      <c r="D47" s="11" t="e">
        <f>#REF!</f>
        <v>#REF!</v>
      </c>
      <c r="E47" s="12" t="e">
        <f t="shared" si="0"/>
        <v>#REF!</v>
      </c>
      <c r="F47" s="49" t="e">
        <f t="shared" si="1"/>
        <v>#REF!</v>
      </c>
      <c r="G47" s="12" t="e">
        <f>B47+($D47*$H$1*2)</f>
        <v>#REF!</v>
      </c>
      <c r="H47" s="49" t="e">
        <f>C47+($D47*$H$1*2)</f>
        <v>#REF!</v>
      </c>
      <c r="I47" s="12" t="e">
        <f>$B47+($D47*$J$1*2)</f>
        <v>#REF!</v>
      </c>
      <c r="J47" s="49" t="e">
        <f>$C47+($D47*$J$1*2)</f>
        <v>#REF!</v>
      </c>
      <c r="K47" s="12" t="e">
        <f>$B47+($D47*$L$1*2)</f>
        <v>#REF!</v>
      </c>
      <c r="L47" s="12" t="e">
        <f>$C47+($D47*$L$1*2)</f>
        <v>#REF!</v>
      </c>
      <c r="O47" s="11" t="e">
        <f t="shared" si="7"/>
        <v>#REF!</v>
      </c>
      <c r="P47" s="77" t="e">
        <f>B47*#REF!</f>
        <v>#REF!</v>
      </c>
      <c r="Q47" s="71" t="e">
        <f>C47*#REF!</f>
        <v>#REF!</v>
      </c>
      <c r="R47" s="15" t="e">
        <f>E47*#REF!</f>
        <v>#REF!</v>
      </c>
      <c r="S47" s="50" t="e">
        <f>F47*#REF!</f>
        <v>#REF!</v>
      </c>
      <c r="T47" s="15" t="e">
        <f>G47*#REF!</f>
        <v>#REF!</v>
      </c>
      <c r="U47" s="50" t="e">
        <f>H47*#REF!</f>
        <v>#REF!</v>
      </c>
      <c r="V47" s="15" t="e">
        <f>I47*#REF!</f>
        <v>#REF!</v>
      </c>
      <c r="W47" s="50" t="e">
        <f>J47*#REF!</f>
        <v>#REF!</v>
      </c>
      <c r="X47" s="15" t="e">
        <f>K47*#REF!</f>
        <v>#REF!</v>
      </c>
      <c r="Y47" s="50" t="e">
        <f>L47*#REF!</f>
        <v>#REF!</v>
      </c>
    </row>
    <row r="48" spans="1:25" s="21" customFormat="1" ht="13.5" thickBot="1" x14ac:dyDescent="0.25">
      <c r="A48" s="11" t="e">
        <f>#REF!</f>
        <v>#REF!</v>
      </c>
      <c r="B48" s="11" t="e">
        <f>#REF!</f>
        <v>#REF!</v>
      </c>
      <c r="C48" s="11" t="e">
        <f>#REF!</f>
        <v>#REF!</v>
      </c>
      <c r="D48" s="11" t="e">
        <f>#REF!</f>
        <v>#REF!</v>
      </c>
      <c r="E48" s="12" t="e">
        <f t="shared" si="0"/>
        <v>#REF!</v>
      </c>
      <c r="F48" s="49" t="e">
        <f t="shared" si="1"/>
        <v>#REF!</v>
      </c>
      <c r="G48" s="12" t="e">
        <f>B48+($D48*$H$1)</f>
        <v>#REF!</v>
      </c>
      <c r="H48" s="49" t="e">
        <f>C48+($D48*$H$1)</f>
        <v>#REF!</v>
      </c>
      <c r="I48" s="12" t="e">
        <f t="shared" si="3"/>
        <v>#REF!</v>
      </c>
      <c r="J48" s="49" t="e">
        <f t="shared" si="4"/>
        <v>#REF!</v>
      </c>
      <c r="K48" s="12" t="e">
        <f>$B48+($D48*$L$1)</f>
        <v>#REF!</v>
      </c>
      <c r="L48" s="12" t="e">
        <f t="shared" si="6"/>
        <v>#REF!</v>
      </c>
      <c r="O48" s="11" t="e">
        <f t="shared" si="7"/>
        <v>#REF!</v>
      </c>
      <c r="P48" s="75" t="e">
        <f>B48*#REF!</f>
        <v>#REF!</v>
      </c>
      <c r="Q48" s="71" t="e">
        <f>C48*#REF!</f>
        <v>#REF!</v>
      </c>
      <c r="R48" s="15" t="e">
        <f>E48*#REF!</f>
        <v>#REF!</v>
      </c>
      <c r="S48" s="50" t="e">
        <f>F48*#REF!</f>
        <v>#REF!</v>
      </c>
      <c r="T48" s="15" t="e">
        <f>G48*#REF!</f>
        <v>#REF!</v>
      </c>
      <c r="U48" s="50" t="e">
        <f>H48*#REF!</f>
        <v>#REF!</v>
      </c>
      <c r="V48" s="15" t="e">
        <f>I48*#REF!</f>
        <v>#REF!</v>
      </c>
      <c r="W48" s="50" t="e">
        <f>J48*#REF!</f>
        <v>#REF!</v>
      </c>
      <c r="X48" s="15" t="e">
        <f>K48*#REF!</f>
        <v>#REF!</v>
      </c>
      <c r="Y48" s="50" t="e">
        <f>L48*#REF!</f>
        <v>#REF!</v>
      </c>
    </row>
    <row r="49" spans="1:25" ht="13.5" thickBot="1" x14ac:dyDescent="0.25">
      <c r="A49" s="11" t="e">
        <f>#REF!</f>
        <v>#REF!</v>
      </c>
      <c r="B49" s="11" t="e">
        <f>#REF!</f>
        <v>#REF!</v>
      </c>
      <c r="C49" s="11" t="e">
        <f>#REF!</f>
        <v>#REF!</v>
      </c>
      <c r="D49" s="11" t="e">
        <f>#REF!</f>
        <v>#REF!</v>
      </c>
      <c r="E49" s="12" t="e">
        <f t="shared" si="0"/>
        <v>#REF!</v>
      </c>
      <c r="F49" s="49" t="e">
        <f t="shared" si="1"/>
        <v>#REF!</v>
      </c>
      <c r="G49" s="12" t="e">
        <f>B49+($D49*$H$1*2)</f>
        <v>#REF!</v>
      </c>
      <c r="H49" s="49" t="e">
        <f>C49+($D49*$H$1*2)</f>
        <v>#REF!</v>
      </c>
      <c r="I49" s="12" t="e">
        <f>$B49+($D49*$J$1*2)</f>
        <v>#REF!</v>
      </c>
      <c r="J49" s="49" t="e">
        <f>$C49+($D49*$J$1*2)</f>
        <v>#REF!</v>
      </c>
      <c r="K49" s="12" t="e">
        <f>$B49+($D49*$L$1*2)</f>
        <v>#REF!</v>
      </c>
      <c r="L49" s="12" t="e">
        <f>$C49+($D49*$L$1*2)</f>
        <v>#REF!</v>
      </c>
      <c r="O49" s="11" t="e">
        <f t="shared" si="7"/>
        <v>#REF!</v>
      </c>
      <c r="P49" s="75" t="e">
        <f>B49*#REF!</f>
        <v>#REF!</v>
      </c>
      <c r="Q49" s="71" t="e">
        <f>C49*#REF!</f>
        <v>#REF!</v>
      </c>
      <c r="R49" s="15" t="e">
        <f>E49*#REF!</f>
        <v>#REF!</v>
      </c>
      <c r="S49" s="50" t="e">
        <f>F49*#REF!</f>
        <v>#REF!</v>
      </c>
      <c r="T49" s="15" t="e">
        <f>G49*#REF!</f>
        <v>#REF!</v>
      </c>
      <c r="U49" s="50" t="e">
        <f>H49*#REF!</f>
        <v>#REF!</v>
      </c>
      <c r="V49" s="15" t="e">
        <f>I49*#REF!</f>
        <v>#REF!</v>
      </c>
      <c r="W49" s="50" t="e">
        <f>J49*#REF!</f>
        <v>#REF!</v>
      </c>
      <c r="X49" s="15" t="e">
        <f>K49*#REF!</f>
        <v>#REF!</v>
      </c>
      <c r="Y49" s="50" t="e">
        <f>L49*#REF!</f>
        <v>#REF!</v>
      </c>
    </row>
    <row r="50" spans="1:25" ht="13.5" thickBot="1" x14ac:dyDescent="0.25">
      <c r="A50" s="11" t="e">
        <f>#REF!</f>
        <v>#REF!</v>
      </c>
      <c r="B50" s="11" t="e">
        <f>#REF!</f>
        <v>#REF!</v>
      </c>
      <c r="C50" s="11" t="e">
        <f>#REF!</f>
        <v>#REF!</v>
      </c>
      <c r="D50" s="11" t="e">
        <f>#REF!</f>
        <v>#REF!</v>
      </c>
      <c r="E50" s="12" t="e">
        <f t="shared" si="0"/>
        <v>#REF!</v>
      </c>
      <c r="F50" s="49" t="e">
        <f t="shared" si="1"/>
        <v>#REF!</v>
      </c>
      <c r="G50" s="12" t="e">
        <f>B50+($D50*$H$1)</f>
        <v>#REF!</v>
      </c>
      <c r="H50" s="49" t="e">
        <f>C50+($D50*$H$1)</f>
        <v>#REF!</v>
      </c>
      <c r="I50" s="12" t="e">
        <f t="shared" si="3"/>
        <v>#REF!</v>
      </c>
      <c r="J50" s="49" t="e">
        <f t="shared" si="4"/>
        <v>#REF!</v>
      </c>
      <c r="K50" s="12" t="e">
        <f>$B50+($D50*$L$1)</f>
        <v>#REF!</v>
      </c>
      <c r="L50" s="12" t="e">
        <f t="shared" si="6"/>
        <v>#REF!</v>
      </c>
      <c r="O50" s="11" t="e">
        <f t="shared" si="7"/>
        <v>#REF!</v>
      </c>
      <c r="P50" s="75" t="e">
        <f>B50*#REF!</f>
        <v>#REF!</v>
      </c>
      <c r="Q50" s="71" t="e">
        <f>C50*#REF!</f>
        <v>#REF!</v>
      </c>
      <c r="R50" s="15" t="e">
        <f>E50*#REF!</f>
        <v>#REF!</v>
      </c>
      <c r="S50" s="50" t="e">
        <f>F50*#REF!</f>
        <v>#REF!</v>
      </c>
      <c r="T50" s="15" t="e">
        <f>G50*#REF!</f>
        <v>#REF!</v>
      </c>
      <c r="U50" s="50" t="e">
        <f>H50*#REF!</f>
        <v>#REF!</v>
      </c>
      <c r="V50" s="15" t="e">
        <f>I50*#REF!</f>
        <v>#REF!</v>
      </c>
      <c r="W50" s="50" t="e">
        <f>J50*#REF!</f>
        <v>#REF!</v>
      </c>
      <c r="X50" s="15" t="e">
        <f>K50*#REF!</f>
        <v>#REF!</v>
      </c>
      <c r="Y50" s="50" t="e">
        <f>L50*#REF!</f>
        <v>#REF!</v>
      </c>
    </row>
    <row r="51" spans="1:25" ht="13.5" thickBot="1" x14ac:dyDescent="0.25">
      <c r="A51" s="11" t="e">
        <f>#REF!</f>
        <v>#REF!</v>
      </c>
      <c r="B51" s="11" t="e">
        <f>#REF!</f>
        <v>#REF!</v>
      </c>
      <c r="C51" s="11" t="e">
        <f>#REF!</f>
        <v>#REF!</v>
      </c>
      <c r="D51" s="11" t="e">
        <f>#REF!</f>
        <v>#REF!</v>
      </c>
      <c r="E51" s="12" t="e">
        <f t="shared" si="0"/>
        <v>#REF!</v>
      </c>
      <c r="F51" s="49" t="e">
        <f t="shared" si="1"/>
        <v>#REF!</v>
      </c>
      <c r="G51" s="12" t="e">
        <f>B51+($D51*$H$1*2)</f>
        <v>#REF!</v>
      </c>
      <c r="H51" s="49" t="e">
        <f>C51+($D51*$H$1*2)</f>
        <v>#REF!</v>
      </c>
      <c r="I51" s="12" t="e">
        <f>$B51+($D51*$J$1*2)</f>
        <v>#REF!</v>
      </c>
      <c r="J51" s="49" t="e">
        <f>$C51+($D51*$J$1*2)</f>
        <v>#REF!</v>
      </c>
      <c r="K51" s="12" t="e">
        <f>$B51+($D51*$L$1*2)</f>
        <v>#REF!</v>
      </c>
      <c r="L51" s="12" t="e">
        <f>$C51+($D51*$L$1*2)</f>
        <v>#REF!</v>
      </c>
      <c r="O51" s="11" t="e">
        <f t="shared" si="7"/>
        <v>#REF!</v>
      </c>
      <c r="P51" s="75" t="e">
        <f>B51*#REF!</f>
        <v>#REF!</v>
      </c>
      <c r="Q51" s="71" t="e">
        <f>C51*#REF!</f>
        <v>#REF!</v>
      </c>
      <c r="R51" s="15" t="e">
        <f>E51*#REF!</f>
        <v>#REF!</v>
      </c>
      <c r="S51" s="50" t="e">
        <f>F51*#REF!</f>
        <v>#REF!</v>
      </c>
      <c r="T51" s="15" t="e">
        <f>G51*#REF!</f>
        <v>#REF!</v>
      </c>
      <c r="U51" s="50" t="e">
        <f>H51*#REF!</f>
        <v>#REF!</v>
      </c>
      <c r="V51" s="15" t="e">
        <f>I51*#REF!</f>
        <v>#REF!</v>
      </c>
      <c r="W51" s="50" t="e">
        <f>J51*#REF!</f>
        <v>#REF!</v>
      </c>
      <c r="X51" s="15" t="e">
        <f>K51*#REF!</f>
        <v>#REF!</v>
      </c>
      <c r="Y51" s="50" t="e">
        <f>L51*#REF!</f>
        <v>#REF!</v>
      </c>
    </row>
    <row r="52" spans="1:25" s="21" customFormat="1" ht="13.5" thickBot="1" x14ac:dyDescent="0.25">
      <c r="A52" s="11" t="e">
        <f>#REF!</f>
        <v>#REF!</v>
      </c>
      <c r="B52" s="11" t="e">
        <f>#REF!</f>
        <v>#REF!</v>
      </c>
      <c r="C52" s="11" t="e">
        <f>#REF!</f>
        <v>#REF!</v>
      </c>
      <c r="D52" s="11" t="e">
        <f>#REF!</f>
        <v>#REF!</v>
      </c>
      <c r="E52" s="12" t="e">
        <f t="shared" si="0"/>
        <v>#REF!</v>
      </c>
      <c r="F52" s="49" t="e">
        <f t="shared" si="1"/>
        <v>#REF!</v>
      </c>
      <c r="G52" s="12" t="e">
        <f>B52+($D52*$H$1)</f>
        <v>#REF!</v>
      </c>
      <c r="H52" s="49" t="e">
        <f>C52+($D52*$H$1)</f>
        <v>#REF!</v>
      </c>
      <c r="I52" s="12" t="e">
        <f t="shared" si="3"/>
        <v>#REF!</v>
      </c>
      <c r="J52" s="49" t="e">
        <f t="shared" si="4"/>
        <v>#REF!</v>
      </c>
      <c r="K52" s="12" t="e">
        <f>$B52+($D52*$L$1)</f>
        <v>#REF!</v>
      </c>
      <c r="L52" s="12" t="e">
        <f t="shared" si="6"/>
        <v>#REF!</v>
      </c>
      <c r="O52" s="11" t="e">
        <f t="shared" si="7"/>
        <v>#REF!</v>
      </c>
      <c r="P52" s="75" t="e">
        <f>B52*#REF!</f>
        <v>#REF!</v>
      </c>
      <c r="Q52" s="71" t="e">
        <f>C52*#REF!</f>
        <v>#REF!</v>
      </c>
      <c r="R52" s="15" t="e">
        <f>E52*#REF!</f>
        <v>#REF!</v>
      </c>
      <c r="S52" s="50" t="e">
        <f>F52*#REF!</f>
        <v>#REF!</v>
      </c>
      <c r="T52" s="15" t="e">
        <f>G52*#REF!</f>
        <v>#REF!</v>
      </c>
      <c r="U52" s="50" t="e">
        <f>H52*#REF!</f>
        <v>#REF!</v>
      </c>
      <c r="V52" s="15" t="e">
        <f>I52*#REF!</f>
        <v>#REF!</v>
      </c>
      <c r="W52" s="50" t="e">
        <f>J52*#REF!</f>
        <v>#REF!</v>
      </c>
      <c r="X52" s="15" t="e">
        <f>K52*#REF!</f>
        <v>#REF!</v>
      </c>
      <c r="Y52" s="50" t="e">
        <f>L52*#REF!</f>
        <v>#REF!</v>
      </c>
    </row>
    <row r="53" spans="1:25" ht="13.5" thickBot="1" x14ac:dyDescent="0.25">
      <c r="A53" s="11" t="e">
        <f>#REF!</f>
        <v>#REF!</v>
      </c>
      <c r="B53" s="11" t="e">
        <f>#REF!</f>
        <v>#REF!</v>
      </c>
      <c r="C53" s="11" t="e">
        <f>#REF!</f>
        <v>#REF!</v>
      </c>
      <c r="D53" s="11" t="e">
        <f>#REF!</f>
        <v>#REF!</v>
      </c>
      <c r="E53" s="12" t="e">
        <f t="shared" si="0"/>
        <v>#REF!</v>
      </c>
      <c r="F53" s="49" t="e">
        <f t="shared" si="1"/>
        <v>#REF!</v>
      </c>
      <c r="G53" s="12" t="e">
        <f>B53+($D53*$H$1*2)</f>
        <v>#REF!</v>
      </c>
      <c r="H53" s="49" t="e">
        <f>C53+($D53*$H$1*2)</f>
        <v>#REF!</v>
      </c>
      <c r="I53" s="12" t="e">
        <f>$B53+($D53*$J$1*2)</f>
        <v>#REF!</v>
      </c>
      <c r="J53" s="49" t="e">
        <f>$C53+($D53*$J$1*2)</f>
        <v>#REF!</v>
      </c>
      <c r="K53" s="12" t="e">
        <f>$B53+($D53*$L$1*2)</f>
        <v>#REF!</v>
      </c>
      <c r="L53" s="12" t="e">
        <f>$C53+($D53*$L$1*2)</f>
        <v>#REF!</v>
      </c>
      <c r="O53" s="11" t="e">
        <f t="shared" si="7"/>
        <v>#REF!</v>
      </c>
      <c r="P53" s="75" t="e">
        <f>B53*#REF!</f>
        <v>#REF!</v>
      </c>
      <c r="Q53" s="71" t="e">
        <f>C53*#REF!</f>
        <v>#REF!</v>
      </c>
      <c r="R53" s="15" t="e">
        <f>E53*#REF!</f>
        <v>#REF!</v>
      </c>
      <c r="S53" s="50" t="e">
        <f>F53*#REF!</f>
        <v>#REF!</v>
      </c>
      <c r="T53" s="15" t="e">
        <f>G53*#REF!</f>
        <v>#REF!</v>
      </c>
      <c r="U53" s="50" t="e">
        <f>H53*#REF!</f>
        <v>#REF!</v>
      </c>
      <c r="V53" s="15" t="e">
        <f>I53*#REF!</f>
        <v>#REF!</v>
      </c>
      <c r="W53" s="50" t="e">
        <f>J53*#REF!</f>
        <v>#REF!</v>
      </c>
      <c r="X53" s="15" t="e">
        <f>K53*#REF!</f>
        <v>#REF!</v>
      </c>
      <c r="Y53" s="50" t="e">
        <f>L53*#REF!</f>
        <v>#REF!</v>
      </c>
    </row>
    <row r="54" spans="1:25" ht="13.5" thickBot="1" x14ac:dyDescent="0.25">
      <c r="A54" s="11" t="e">
        <f>#REF!</f>
        <v>#REF!</v>
      </c>
      <c r="B54" s="11" t="e">
        <f>#REF!</f>
        <v>#REF!</v>
      </c>
      <c r="C54" s="11" t="e">
        <f>#REF!</f>
        <v>#REF!</v>
      </c>
      <c r="D54" s="11" t="e">
        <f>#REF!</f>
        <v>#REF!</v>
      </c>
      <c r="E54" s="12" t="e">
        <f t="shared" si="0"/>
        <v>#REF!</v>
      </c>
      <c r="F54" s="49" t="e">
        <f t="shared" si="1"/>
        <v>#REF!</v>
      </c>
      <c r="G54" s="12" t="e">
        <f>B54+($D54*$H$1)</f>
        <v>#REF!</v>
      </c>
      <c r="H54" s="49" t="e">
        <f>C54+($D54*$H$1)</f>
        <v>#REF!</v>
      </c>
      <c r="I54" s="12" t="e">
        <f t="shared" si="3"/>
        <v>#REF!</v>
      </c>
      <c r="J54" s="49" t="e">
        <f t="shared" si="4"/>
        <v>#REF!</v>
      </c>
      <c r="K54" s="12" t="e">
        <f>$B54+($D54*$L$1)</f>
        <v>#REF!</v>
      </c>
      <c r="L54" s="12" t="e">
        <f t="shared" si="6"/>
        <v>#REF!</v>
      </c>
      <c r="O54" s="11" t="e">
        <f t="shared" si="7"/>
        <v>#REF!</v>
      </c>
      <c r="P54" s="75" t="e">
        <f>B54*#REF!</f>
        <v>#REF!</v>
      </c>
      <c r="Q54" s="71" t="e">
        <f>C54*#REF!</f>
        <v>#REF!</v>
      </c>
      <c r="R54" s="15" t="e">
        <f>E54*#REF!</f>
        <v>#REF!</v>
      </c>
      <c r="S54" s="50" t="e">
        <f>F54*#REF!</f>
        <v>#REF!</v>
      </c>
      <c r="T54" s="15" t="e">
        <f>G54*#REF!</f>
        <v>#REF!</v>
      </c>
      <c r="U54" s="50" t="e">
        <f>H54*#REF!</f>
        <v>#REF!</v>
      </c>
      <c r="V54" s="15" t="e">
        <f>I54*#REF!</f>
        <v>#REF!</v>
      </c>
      <c r="W54" s="50" t="e">
        <f>J54*#REF!</f>
        <v>#REF!</v>
      </c>
      <c r="X54" s="15" t="e">
        <f>K54*#REF!</f>
        <v>#REF!</v>
      </c>
      <c r="Y54" s="50" t="e">
        <f>L54*#REF!</f>
        <v>#REF!</v>
      </c>
    </row>
    <row r="55" spans="1:25" ht="13.5" thickBot="1" x14ac:dyDescent="0.25">
      <c r="A55" s="11" t="e">
        <f>#REF!</f>
        <v>#REF!</v>
      </c>
      <c r="B55" s="11" t="e">
        <f>#REF!</f>
        <v>#REF!</v>
      </c>
      <c r="C55" s="11" t="e">
        <f>#REF!</f>
        <v>#REF!</v>
      </c>
      <c r="D55" s="11" t="e">
        <f>#REF!</f>
        <v>#REF!</v>
      </c>
      <c r="E55" s="12" t="e">
        <f t="shared" si="0"/>
        <v>#REF!</v>
      </c>
      <c r="F55" s="49" t="e">
        <f t="shared" si="1"/>
        <v>#REF!</v>
      </c>
      <c r="G55" s="12" t="e">
        <f>B55+($D55*$H$1*2)</f>
        <v>#REF!</v>
      </c>
      <c r="H55" s="49" t="e">
        <f>C55+($D55*$H$1*2)</f>
        <v>#REF!</v>
      </c>
      <c r="I55" s="12" t="e">
        <f>$B55+($D55*$J$1*2)</f>
        <v>#REF!</v>
      </c>
      <c r="J55" s="49" t="e">
        <f>$C55+($D55*$J$1*2)</f>
        <v>#REF!</v>
      </c>
      <c r="K55" s="12" t="e">
        <f>$B55+($D55*$L$1*2)</f>
        <v>#REF!</v>
      </c>
      <c r="L55" s="12" t="e">
        <f>$C55+($D55*$L$1*2)</f>
        <v>#REF!</v>
      </c>
      <c r="O55" s="11" t="e">
        <f t="shared" si="7"/>
        <v>#REF!</v>
      </c>
      <c r="P55" s="75" t="e">
        <f>B55*#REF!</f>
        <v>#REF!</v>
      </c>
      <c r="Q55" s="71" t="e">
        <f>C55*#REF!</f>
        <v>#REF!</v>
      </c>
      <c r="R55" s="15" t="e">
        <f>E55*#REF!</f>
        <v>#REF!</v>
      </c>
      <c r="S55" s="50" t="e">
        <f>F55*#REF!</f>
        <v>#REF!</v>
      </c>
      <c r="T55" s="15" t="e">
        <f>G55*#REF!</f>
        <v>#REF!</v>
      </c>
      <c r="U55" s="50" t="e">
        <f>H55*#REF!</f>
        <v>#REF!</v>
      </c>
      <c r="V55" s="15" t="e">
        <f>I55*#REF!</f>
        <v>#REF!</v>
      </c>
      <c r="W55" s="50" t="e">
        <f>J55*#REF!</f>
        <v>#REF!</v>
      </c>
      <c r="X55" s="15" t="e">
        <f>K55*#REF!</f>
        <v>#REF!</v>
      </c>
      <c r="Y55" s="50" t="e">
        <f>L55*#REF!</f>
        <v>#REF!</v>
      </c>
    </row>
    <row r="56" spans="1:25" ht="13.5" thickBot="1" x14ac:dyDescent="0.25">
      <c r="A56" s="11" t="e">
        <f>#REF!</f>
        <v>#REF!</v>
      </c>
      <c r="B56" s="11" t="e">
        <f>#REF!</f>
        <v>#REF!</v>
      </c>
      <c r="C56" s="11" t="e">
        <f>#REF!</f>
        <v>#REF!</v>
      </c>
      <c r="D56" s="11" t="e">
        <f>#REF!</f>
        <v>#REF!</v>
      </c>
      <c r="E56" s="12" t="e">
        <f t="shared" si="0"/>
        <v>#REF!</v>
      </c>
      <c r="F56" s="49" t="e">
        <f t="shared" si="1"/>
        <v>#REF!</v>
      </c>
      <c r="G56" s="12" t="e">
        <f>B56+($D56*$H$1)</f>
        <v>#REF!</v>
      </c>
      <c r="H56" s="49" t="e">
        <f>C56+($D56*$H$1)</f>
        <v>#REF!</v>
      </c>
      <c r="I56" s="12" t="e">
        <f t="shared" si="3"/>
        <v>#REF!</v>
      </c>
      <c r="J56" s="49" t="e">
        <f t="shared" si="4"/>
        <v>#REF!</v>
      </c>
      <c r="K56" s="12" t="e">
        <f>$B56+($D56*$L$1)</f>
        <v>#REF!</v>
      </c>
      <c r="L56" s="12" t="e">
        <f t="shared" si="6"/>
        <v>#REF!</v>
      </c>
      <c r="O56" s="11" t="e">
        <f t="shared" si="7"/>
        <v>#REF!</v>
      </c>
      <c r="P56" s="75" t="e">
        <f>B56*#REF!</f>
        <v>#REF!</v>
      </c>
      <c r="Q56" s="71" t="e">
        <f>C56*#REF!</f>
        <v>#REF!</v>
      </c>
      <c r="R56" s="15" t="e">
        <f>E56*#REF!</f>
        <v>#REF!</v>
      </c>
      <c r="S56" s="50" t="e">
        <f>F56*#REF!</f>
        <v>#REF!</v>
      </c>
      <c r="T56" s="15" t="e">
        <f>G56*#REF!</f>
        <v>#REF!</v>
      </c>
      <c r="U56" s="50" t="e">
        <f>H56*#REF!</f>
        <v>#REF!</v>
      </c>
      <c r="V56" s="15" t="e">
        <f>I56*#REF!</f>
        <v>#REF!</v>
      </c>
      <c r="W56" s="50" t="e">
        <f>J56*#REF!</f>
        <v>#REF!</v>
      </c>
      <c r="X56" s="15" t="e">
        <f>K56*#REF!</f>
        <v>#REF!</v>
      </c>
      <c r="Y56" s="50" t="e">
        <f>L56*#REF!</f>
        <v>#REF!</v>
      </c>
    </row>
    <row r="57" spans="1:25" s="21" customFormat="1" ht="13.5" thickBot="1" x14ac:dyDescent="0.25">
      <c r="A57" s="11" t="e">
        <f>#REF!</f>
        <v>#REF!</v>
      </c>
      <c r="B57" s="11" t="e">
        <f>#REF!</f>
        <v>#REF!</v>
      </c>
      <c r="C57" s="11" t="e">
        <f>#REF!</f>
        <v>#REF!</v>
      </c>
      <c r="D57" s="11" t="e">
        <f>#REF!</f>
        <v>#REF!</v>
      </c>
      <c r="E57" s="12" t="e">
        <f t="shared" si="0"/>
        <v>#REF!</v>
      </c>
      <c r="F57" s="49" t="e">
        <f t="shared" si="1"/>
        <v>#REF!</v>
      </c>
      <c r="G57" s="12" t="e">
        <f>B57+($D57*$H$1*2)</f>
        <v>#REF!</v>
      </c>
      <c r="H57" s="49" t="e">
        <f>C57+($D57*$H$1*2)</f>
        <v>#REF!</v>
      </c>
      <c r="I57" s="12" t="e">
        <f>$B57+($D57*$J$1*2)</f>
        <v>#REF!</v>
      </c>
      <c r="J57" s="49" t="e">
        <f>$C57+($D57*$J$1*2)</f>
        <v>#REF!</v>
      </c>
      <c r="K57" s="12" t="e">
        <f>$B57+($D57*$L$1*2)</f>
        <v>#REF!</v>
      </c>
      <c r="L57" s="12" t="e">
        <f>$C57+($D57*$L$1*2)</f>
        <v>#REF!</v>
      </c>
      <c r="O57" s="11" t="e">
        <f t="shared" si="7"/>
        <v>#REF!</v>
      </c>
      <c r="P57" s="78" t="e">
        <f>B57*#REF!</f>
        <v>#REF!</v>
      </c>
      <c r="Q57" s="71" t="e">
        <f>C57*#REF!</f>
        <v>#REF!</v>
      </c>
      <c r="R57" s="15" t="e">
        <f>E57*#REF!</f>
        <v>#REF!</v>
      </c>
      <c r="S57" s="50" t="e">
        <f>F57*#REF!</f>
        <v>#REF!</v>
      </c>
      <c r="T57" s="15" t="e">
        <f>G57*#REF!</f>
        <v>#REF!</v>
      </c>
      <c r="U57" s="50" t="e">
        <f>H57*#REF!</f>
        <v>#REF!</v>
      </c>
      <c r="V57" s="15" t="e">
        <f>I57*#REF!</f>
        <v>#REF!</v>
      </c>
      <c r="W57" s="50" t="e">
        <f>J57*#REF!</f>
        <v>#REF!</v>
      </c>
      <c r="X57" s="15" t="e">
        <f>K57*#REF!</f>
        <v>#REF!</v>
      </c>
      <c r="Y57" s="50" t="e">
        <f>L57*#REF!</f>
        <v>#REF!</v>
      </c>
    </row>
    <row r="58" spans="1:25" s="21" customFormat="1" ht="13.5" thickBot="1" x14ac:dyDescent="0.25">
      <c r="A58" s="11" t="e">
        <f>#REF!</f>
        <v>#REF!</v>
      </c>
      <c r="B58" s="11" t="e">
        <f>#REF!</f>
        <v>#REF!</v>
      </c>
      <c r="C58" s="11" t="e">
        <f>#REF!</f>
        <v>#REF!</v>
      </c>
      <c r="D58" s="11" t="e">
        <f>#REF!</f>
        <v>#REF!</v>
      </c>
      <c r="E58" s="12" t="e">
        <f t="shared" si="0"/>
        <v>#REF!</v>
      </c>
      <c r="F58" s="49" t="e">
        <f t="shared" si="1"/>
        <v>#REF!</v>
      </c>
      <c r="G58" s="12" t="e">
        <f>B58+($D58*$H$1)</f>
        <v>#REF!</v>
      </c>
      <c r="H58" s="49" t="e">
        <f>C58+($D58*$H$1)</f>
        <v>#REF!</v>
      </c>
      <c r="I58" s="12" t="e">
        <f t="shared" si="3"/>
        <v>#REF!</v>
      </c>
      <c r="J58" s="49" t="e">
        <f t="shared" si="4"/>
        <v>#REF!</v>
      </c>
      <c r="K58" s="12" t="e">
        <f t="shared" ref="K58:K67" si="15">$B58+($D58*$L$1)</f>
        <v>#REF!</v>
      </c>
      <c r="L58" s="12" t="e">
        <f t="shared" si="6"/>
        <v>#REF!</v>
      </c>
      <c r="N58" s="30"/>
      <c r="O58" s="11" t="e">
        <f t="shared" si="7"/>
        <v>#REF!</v>
      </c>
      <c r="P58" s="79" t="e">
        <f>B58*#REF!</f>
        <v>#REF!</v>
      </c>
      <c r="Q58" s="71" t="e">
        <f>C58*#REF!</f>
        <v>#REF!</v>
      </c>
      <c r="R58" s="15" t="e">
        <f>E58*#REF!</f>
        <v>#REF!</v>
      </c>
      <c r="S58" s="50" t="e">
        <f>F58*#REF!</f>
        <v>#REF!</v>
      </c>
      <c r="T58" s="15" t="e">
        <f>G58*#REF!</f>
        <v>#REF!</v>
      </c>
      <c r="U58" s="50" t="e">
        <f>H58*#REF!</f>
        <v>#REF!</v>
      </c>
      <c r="V58" s="15" t="e">
        <f>I58*#REF!</f>
        <v>#REF!</v>
      </c>
      <c r="W58" s="50" t="e">
        <f>J58*#REF!</f>
        <v>#REF!</v>
      </c>
      <c r="X58" s="15" t="e">
        <f>K58*#REF!</f>
        <v>#REF!</v>
      </c>
      <c r="Y58" s="50" t="e">
        <f>L58*#REF!</f>
        <v>#REF!</v>
      </c>
    </row>
    <row r="59" spans="1:25" s="21" customFormat="1" ht="13.5" thickBot="1" x14ac:dyDescent="0.25">
      <c r="A59" s="11" t="e">
        <f>#REF!</f>
        <v>#REF!</v>
      </c>
      <c r="B59" s="11" t="e">
        <f>#REF!</f>
        <v>#REF!</v>
      </c>
      <c r="C59" s="11" t="e">
        <f>#REF!</f>
        <v>#REF!</v>
      </c>
      <c r="D59" s="11" t="e">
        <f>#REF!</f>
        <v>#REF!</v>
      </c>
      <c r="E59" s="12" t="e">
        <f t="shared" ref="E59:E122" si="16">B59+(D59*$F$1)</f>
        <v>#REF!</v>
      </c>
      <c r="F59" s="49" t="e">
        <f t="shared" ref="F59:F122" si="17">C59+($D59*$F$1)</f>
        <v>#REF!</v>
      </c>
      <c r="G59" s="12" t="e">
        <f t="shared" ref="G59:G122" si="18">B59+($D59*$H$1)</f>
        <v>#REF!</v>
      </c>
      <c r="H59" s="49" t="e">
        <f t="shared" ref="H59:H122" si="19">C59+($D59*$H$1)</f>
        <v>#REF!</v>
      </c>
      <c r="I59" s="12" t="e">
        <f t="shared" si="3"/>
        <v>#REF!</v>
      </c>
      <c r="J59" s="49" t="e">
        <f t="shared" si="4"/>
        <v>#REF!</v>
      </c>
      <c r="K59" s="12" t="e">
        <f t="shared" si="15"/>
        <v>#REF!</v>
      </c>
      <c r="L59" s="12" t="e">
        <f t="shared" si="6"/>
        <v>#REF!</v>
      </c>
      <c r="O59" s="11" t="e">
        <f t="shared" si="7"/>
        <v>#REF!</v>
      </c>
      <c r="P59" s="80" t="e">
        <f>B59*#REF!</f>
        <v>#REF!</v>
      </c>
      <c r="Q59" s="71" t="e">
        <f>C59*#REF!</f>
        <v>#REF!</v>
      </c>
      <c r="R59" s="15" t="e">
        <f>E59*#REF!</f>
        <v>#REF!</v>
      </c>
      <c r="S59" s="50" t="e">
        <f>F59*#REF!</f>
        <v>#REF!</v>
      </c>
      <c r="T59" s="15" t="e">
        <f>G59*#REF!</f>
        <v>#REF!</v>
      </c>
      <c r="U59" s="50" t="e">
        <f>H59*#REF!</f>
        <v>#REF!</v>
      </c>
      <c r="V59" s="15" t="e">
        <f>I59*#REF!</f>
        <v>#REF!</v>
      </c>
      <c r="W59" s="50" t="e">
        <f>J59*#REF!</f>
        <v>#REF!</v>
      </c>
      <c r="X59" s="15" t="e">
        <f>K59*#REF!</f>
        <v>#REF!</v>
      </c>
      <c r="Y59" s="50" t="e">
        <f>L59*#REF!</f>
        <v>#REF!</v>
      </c>
    </row>
    <row r="60" spans="1:25" s="21" customFormat="1" ht="13.5" thickBot="1" x14ac:dyDescent="0.25">
      <c r="A60" s="11" t="e">
        <f>#REF!</f>
        <v>#REF!</v>
      </c>
      <c r="B60" s="11" t="e">
        <f>#REF!</f>
        <v>#REF!</v>
      </c>
      <c r="C60" s="11" t="e">
        <f>#REF!</f>
        <v>#REF!</v>
      </c>
      <c r="D60" s="11" t="e">
        <f>#REF!</f>
        <v>#REF!</v>
      </c>
      <c r="E60" s="12" t="e">
        <f t="shared" si="16"/>
        <v>#REF!</v>
      </c>
      <c r="F60" s="49" t="e">
        <f t="shared" si="17"/>
        <v>#REF!</v>
      </c>
      <c r="G60" s="12" t="e">
        <f t="shared" si="18"/>
        <v>#REF!</v>
      </c>
      <c r="H60" s="49" t="e">
        <f t="shared" si="19"/>
        <v>#REF!</v>
      </c>
      <c r="I60" s="12" t="e">
        <f t="shared" si="3"/>
        <v>#REF!</v>
      </c>
      <c r="J60" s="49" t="e">
        <f t="shared" si="4"/>
        <v>#REF!</v>
      </c>
      <c r="K60" s="12" t="e">
        <f t="shared" si="15"/>
        <v>#REF!</v>
      </c>
      <c r="L60" s="12" t="e">
        <f t="shared" si="6"/>
        <v>#REF!</v>
      </c>
      <c r="O60" s="11" t="e">
        <f t="shared" si="7"/>
        <v>#REF!</v>
      </c>
      <c r="P60" s="77" t="e">
        <f>B60*#REF!</f>
        <v>#REF!</v>
      </c>
      <c r="Q60" s="71" t="e">
        <f>C60*#REF!</f>
        <v>#REF!</v>
      </c>
      <c r="R60" s="15" t="e">
        <f>E60*#REF!</f>
        <v>#REF!</v>
      </c>
      <c r="S60" s="50" t="e">
        <f>F60*#REF!</f>
        <v>#REF!</v>
      </c>
      <c r="T60" s="15" t="e">
        <f>G60*#REF!</f>
        <v>#REF!</v>
      </c>
      <c r="U60" s="50" t="e">
        <f>H60*#REF!</f>
        <v>#REF!</v>
      </c>
      <c r="V60" s="15" t="e">
        <f>I60*#REF!</f>
        <v>#REF!</v>
      </c>
      <c r="W60" s="50" t="e">
        <f>J60*#REF!</f>
        <v>#REF!</v>
      </c>
      <c r="X60" s="15" t="e">
        <f>K60*#REF!</f>
        <v>#REF!</v>
      </c>
      <c r="Y60" s="50" t="e">
        <f>L60*#REF!</f>
        <v>#REF!</v>
      </c>
    </row>
    <row r="61" spans="1:25" ht="13.5" thickBot="1" x14ac:dyDescent="0.25">
      <c r="A61" s="11" t="e">
        <f>#REF!</f>
        <v>#REF!</v>
      </c>
      <c r="B61" s="11" t="e">
        <f>#REF!</f>
        <v>#REF!</v>
      </c>
      <c r="C61" s="11" t="e">
        <f>#REF!</f>
        <v>#REF!</v>
      </c>
      <c r="D61" s="11" t="e">
        <f>#REF!</f>
        <v>#REF!</v>
      </c>
      <c r="E61" s="12" t="e">
        <f t="shared" si="16"/>
        <v>#REF!</v>
      </c>
      <c r="F61" s="49" t="e">
        <f t="shared" si="17"/>
        <v>#REF!</v>
      </c>
      <c r="G61" s="12" t="e">
        <f t="shared" si="18"/>
        <v>#REF!</v>
      </c>
      <c r="H61" s="49" t="e">
        <f t="shared" si="19"/>
        <v>#REF!</v>
      </c>
      <c r="I61" s="12" t="e">
        <f t="shared" si="3"/>
        <v>#REF!</v>
      </c>
      <c r="J61" s="49" t="e">
        <f t="shared" si="4"/>
        <v>#REF!</v>
      </c>
      <c r="K61" s="12" t="e">
        <f t="shared" si="15"/>
        <v>#REF!</v>
      </c>
      <c r="L61" s="12" t="e">
        <f t="shared" si="6"/>
        <v>#REF!</v>
      </c>
      <c r="O61" s="11" t="e">
        <f t="shared" si="7"/>
        <v>#REF!</v>
      </c>
      <c r="P61" s="77" t="e">
        <f>B61*#REF!</f>
        <v>#REF!</v>
      </c>
      <c r="Q61" s="71" t="e">
        <f>C61*#REF!</f>
        <v>#REF!</v>
      </c>
      <c r="R61" s="15" t="e">
        <f>E61*#REF!</f>
        <v>#REF!</v>
      </c>
      <c r="S61" s="50" t="e">
        <f>F61*#REF!</f>
        <v>#REF!</v>
      </c>
      <c r="T61" s="15" t="e">
        <f>G61*#REF!</f>
        <v>#REF!</v>
      </c>
      <c r="U61" s="50" t="e">
        <f>H61*#REF!</f>
        <v>#REF!</v>
      </c>
      <c r="V61" s="15" t="e">
        <f>I61*#REF!</f>
        <v>#REF!</v>
      </c>
      <c r="W61" s="50" t="e">
        <f>J61*#REF!</f>
        <v>#REF!</v>
      </c>
      <c r="X61" s="15" t="e">
        <f>K61*#REF!</f>
        <v>#REF!</v>
      </c>
      <c r="Y61" s="50" t="e">
        <f>L61*#REF!</f>
        <v>#REF!</v>
      </c>
    </row>
    <row r="62" spans="1:25" s="21" customFormat="1" ht="13.5" thickBot="1" x14ac:dyDescent="0.25">
      <c r="A62" s="11" t="e">
        <f>#REF!</f>
        <v>#REF!</v>
      </c>
      <c r="B62" s="11" t="e">
        <f>#REF!</f>
        <v>#REF!</v>
      </c>
      <c r="C62" s="11" t="e">
        <f>#REF!</f>
        <v>#REF!</v>
      </c>
      <c r="D62" s="11" t="e">
        <f>#REF!</f>
        <v>#REF!</v>
      </c>
      <c r="E62" s="12" t="e">
        <f t="shared" si="16"/>
        <v>#REF!</v>
      </c>
      <c r="F62" s="49" t="e">
        <f t="shared" si="17"/>
        <v>#REF!</v>
      </c>
      <c r="G62" s="12" t="e">
        <f t="shared" si="18"/>
        <v>#REF!</v>
      </c>
      <c r="H62" s="49" t="e">
        <f t="shared" si="19"/>
        <v>#REF!</v>
      </c>
      <c r="I62" s="12" t="e">
        <f t="shared" si="3"/>
        <v>#REF!</v>
      </c>
      <c r="J62" s="49" t="e">
        <f t="shared" si="4"/>
        <v>#REF!</v>
      </c>
      <c r="K62" s="12" t="e">
        <f t="shared" si="15"/>
        <v>#REF!</v>
      </c>
      <c r="L62" s="12" t="e">
        <f t="shared" si="6"/>
        <v>#REF!</v>
      </c>
      <c r="O62" s="11" t="e">
        <f t="shared" si="7"/>
        <v>#REF!</v>
      </c>
      <c r="P62" s="75" t="e">
        <f>B62*#REF!</f>
        <v>#REF!</v>
      </c>
      <c r="Q62" s="71" t="e">
        <f>C62*#REF!</f>
        <v>#REF!</v>
      </c>
      <c r="R62" s="15" t="e">
        <f>E62*#REF!</f>
        <v>#REF!</v>
      </c>
      <c r="S62" s="50" t="e">
        <f>F62*#REF!</f>
        <v>#REF!</v>
      </c>
      <c r="T62" s="15" t="e">
        <f>G62*#REF!</f>
        <v>#REF!</v>
      </c>
      <c r="U62" s="50" t="e">
        <f>H62*#REF!</f>
        <v>#REF!</v>
      </c>
      <c r="V62" s="15" t="e">
        <f>I62*#REF!</f>
        <v>#REF!</v>
      </c>
      <c r="W62" s="50" t="e">
        <f>J62*#REF!</f>
        <v>#REF!</v>
      </c>
      <c r="X62" s="15" t="e">
        <f>K62*#REF!</f>
        <v>#REF!</v>
      </c>
      <c r="Y62" s="50" t="e">
        <f>L62*#REF!</f>
        <v>#REF!</v>
      </c>
    </row>
    <row r="63" spans="1:25" ht="13.5" thickBot="1" x14ac:dyDescent="0.25">
      <c r="A63" s="11" t="e">
        <f>#REF!</f>
        <v>#REF!</v>
      </c>
      <c r="B63" s="11" t="e">
        <f>#REF!</f>
        <v>#REF!</v>
      </c>
      <c r="C63" s="11" t="e">
        <f>#REF!</f>
        <v>#REF!</v>
      </c>
      <c r="D63" s="11" t="e">
        <f>#REF!</f>
        <v>#REF!</v>
      </c>
      <c r="E63" s="12" t="e">
        <f t="shared" si="16"/>
        <v>#REF!</v>
      </c>
      <c r="F63" s="49" t="e">
        <f t="shared" si="17"/>
        <v>#REF!</v>
      </c>
      <c r="G63" s="12" t="e">
        <f t="shared" si="18"/>
        <v>#REF!</v>
      </c>
      <c r="H63" s="49" t="e">
        <f t="shared" si="19"/>
        <v>#REF!</v>
      </c>
      <c r="I63" s="12" t="e">
        <f t="shared" si="3"/>
        <v>#REF!</v>
      </c>
      <c r="J63" s="49" t="e">
        <f t="shared" si="4"/>
        <v>#REF!</v>
      </c>
      <c r="K63" s="12" t="e">
        <f t="shared" si="15"/>
        <v>#REF!</v>
      </c>
      <c r="L63" s="12" t="e">
        <f t="shared" si="6"/>
        <v>#REF!</v>
      </c>
      <c r="O63" s="11" t="e">
        <f t="shared" si="7"/>
        <v>#REF!</v>
      </c>
      <c r="P63" s="75" t="e">
        <f>B63*#REF!</f>
        <v>#REF!</v>
      </c>
      <c r="Q63" s="71" t="e">
        <f>C63*#REF!</f>
        <v>#REF!</v>
      </c>
      <c r="R63" s="15" t="e">
        <f>E63*#REF!</f>
        <v>#REF!</v>
      </c>
      <c r="S63" s="50" t="e">
        <f>F63*#REF!</f>
        <v>#REF!</v>
      </c>
      <c r="T63" s="15" t="e">
        <f>G63*#REF!</f>
        <v>#REF!</v>
      </c>
      <c r="U63" s="50" t="e">
        <f>H63*#REF!</f>
        <v>#REF!</v>
      </c>
      <c r="V63" s="15" t="e">
        <f>I63*#REF!</f>
        <v>#REF!</v>
      </c>
      <c r="W63" s="50" t="e">
        <f>J63*#REF!</f>
        <v>#REF!</v>
      </c>
      <c r="X63" s="15" t="e">
        <f>K63*#REF!</f>
        <v>#REF!</v>
      </c>
      <c r="Y63" s="50" t="e">
        <f>L63*#REF!</f>
        <v>#REF!</v>
      </c>
    </row>
    <row r="64" spans="1:25" ht="13.5" thickBot="1" x14ac:dyDescent="0.25">
      <c r="A64" s="11" t="e">
        <f>#REF!</f>
        <v>#REF!</v>
      </c>
      <c r="B64" s="11" t="e">
        <f>#REF!</f>
        <v>#REF!</v>
      </c>
      <c r="C64" s="11" t="e">
        <f>#REF!</f>
        <v>#REF!</v>
      </c>
      <c r="D64" s="11" t="e">
        <f>#REF!</f>
        <v>#REF!</v>
      </c>
      <c r="E64" s="12" t="e">
        <f t="shared" si="16"/>
        <v>#REF!</v>
      </c>
      <c r="F64" s="49" t="e">
        <f t="shared" si="17"/>
        <v>#REF!</v>
      </c>
      <c r="G64" s="12" t="e">
        <f t="shared" si="18"/>
        <v>#REF!</v>
      </c>
      <c r="H64" s="49" t="e">
        <f t="shared" si="19"/>
        <v>#REF!</v>
      </c>
      <c r="I64" s="12" t="e">
        <f t="shared" si="3"/>
        <v>#REF!</v>
      </c>
      <c r="J64" s="49" t="e">
        <f t="shared" si="4"/>
        <v>#REF!</v>
      </c>
      <c r="K64" s="12" t="e">
        <f t="shared" si="15"/>
        <v>#REF!</v>
      </c>
      <c r="L64" s="12" t="e">
        <f t="shared" si="6"/>
        <v>#REF!</v>
      </c>
      <c r="O64" s="11" t="e">
        <f t="shared" si="7"/>
        <v>#REF!</v>
      </c>
      <c r="P64" s="75" t="e">
        <f>B64*#REF!</f>
        <v>#REF!</v>
      </c>
      <c r="Q64" s="71" t="e">
        <f>C64*#REF!</f>
        <v>#REF!</v>
      </c>
      <c r="R64" s="15" t="e">
        <f>E64*#REF!</f>
        <v>#REF!</v>
      </c>
      <c r="S64" s="50" t="e">
        <f>F64*#REF!</f>
        <v>#REF!</v>
      </c>
      <c r="T64" s="15" t="e">
        <f>G64*#REF!</f>
        <v>#REF!</v>
      </c>
      <c r="U64" s="50" t="e">
        <f>H64*#REF!</f>
        <v>#REF!</v>
      </c>
      <c r="V64" s="15" t="e">
        <f>I64*#REF!</f>
        <v>#REF!</v>
      </c>
      <c r="W64" s="50" t="e">
        <f>J64*#REF!</f>
        <v>#REF!</v>
      </c>
      <c r="X64" s="15" t="e">
        <f>K64*#REF!</f>
        <v>#REF!</v>
      </c>
      <c r="Y64" s="50" t="e">
        <f>L64*#REF!</f>
        <v>#REF!</v>
      </c>
    </row>
    <row r="65" spans="1:25" s="21" customFormat="1" ht="13.5" thickBot="1" x14ac:dyDescent="0.25">
      <c r="A65" s="11" t="e">
        <f>#REF!</f>
        <v>#REF!</v>
      </c>
      <c r="B65" s="11" t="e">
        <f>#REF!</f>
        <v>#REF!</v>
      </c>
      <c r="C65" s="11" t="e">
        <f>#REF!</f>
        <v>#REF!</v>
      </c>
      <c r="D65" s="11" t="e">
        <f>#REF!</f>
        <v>#REF!</v>
      </c>
      <c r="E65" s="12" t="e">
        <f t="shared" si="16"/>
        <v>#REF!</v>
      </c>
      <c r="F65" s="49" t="e">
        <f t="shared" si="17"/>
        <v>#REF!</v>
      </c>
      <c r="G65" s="12" t="e">
        <f t="shared" si="18"/>
        <v>#REF!</v>
      </c>
      <c r="H65" s="49" t="e">
        <f t="shared" si="19"/>
        <v>#REF!</v>
      </c>
      <c r="I65" s="12" t="e">
        <f t="shared" si="3"/>
        <v>#REF!</v>
      </c>
      <c r="J65" s="49" t="e">
        <f t="shared" si="4"/>
        <v>#REF!</v>
      </c>
      <c r="K65" s="12" t="e">
        <f t="shared" si="15"/>
        <v>#REF!</v>
      </c>
      <c r="L65" s="12" t="e">
        <f t="shared" si="6"/>
        <v>#REF!</v>
      </c>
      <c r="N65" s="30"/>
      <c r="O65" s="11" t="e">
        <f t="shared" si="7"/>
        <v>#REF!</v>
      </c>
      <c r="P65" s="81" t="e">
        <f>B65*#REF!</f>
        <v>#REF!</v>
      </c>
      <c r="Q65" s="71" t="e">
        <f>C65*#REF!</f>
        <v>#REF!</v>
      </c>
      <c r="R65" s="15" t="e">
        <f>E65*#REF!</f>
        <v>#REF!</v>
      </c>
      <c r="S65" s="50" t="e">
        <f>F65*#REF!</f>
        <v>#REF!</v>
      </c>
      <c r="T65" s="15" t="e">
        <f>G65*#REF!</f>
        <v>#REF!</v>
      </c>
      <c r="U65" s="50" t="e">
        <f>H65*#REF!</f>
        <v>#REF!</v>
      </c>
      <c r="V65" s="15" t="e">
        <f>I65*#REF!</f>
        <v>#REF!</v>
      </c>
      <c r="W65" s="50" t="e">
        <f>J65*#REF!</f>
        <v>#REF!</v>
      </c>
      <c r="X65" s="15" t="e">
        <f>K65*#REF!</f>
        <v>#REF!</v>
      </c>
      <c r="Y65" s="50" t="e">
        <f>L65*#REF!</f>
        <v>#REF!</v>
      </c>
    </row>
    <row r="66" spans="1:25" ht="13.5" thickBot="1" x14ac:dyDescent="0.25">
      <c r="A66" s="11" t="e">
        <f>#REF!</f>
        <v>#REF!</v>
      </c>
      <c r="B66" s="11" t="e">
        <f>#REF!</f>
        <v>#REF!</v>
      </c>
      <c r="C66" s="11" t="e">
        <f>#REF!</f>
        <v>#REF!</v>
      </c>
      <c r="D66" s="11" t="e">
        <f>#REF!</f>
        <v>#REF!</v>
      </c>
      <c r="E66" s="12" t="e">
        <f t="shared" si="16"/>
        <v>#REF!</v>
      </c>
      <c r="F66" s="49" t="e">
        <f t="shared" si="17"/>
        <v>#REF!</v>
      </c>
      <c r="G66" s="12" t="e">
        <f t="shared" si="18"/>
        <v>#REF!</v>
      </c>
      <c r="H66" s="49" t="e">
        <f t="shared" si="19"/>
        <v>#REF!</v>
      </c>
      <c r="I66" s="12" t="e">
        <f t="shared" si="3"/>
        <v>#REF!</v>
      </c>
      <c r="J66" s="49" t="e">
        <f t="shared" si="4"/>
        <v>#REF!</v>
      </c>
      <c r="K66" s="12" t="e">
        <f t="shared" si="15"/>
        <v>#REF!</v>
      </c>
      <c r="L66" s="12" t="e">
        <f t="shared" si="6"/>
        <v>#REF!</v>
      </c>
      <c r="N66" s="35"/>
      <c r="O66" s="82" t="e">
        <f t="shared" si="7"/>
        <v>#REF!</v>
      </c>
      <c r="P66" s="9"/>
      <c r="Q66" s="9"/>
      <c r="R66" s="32"/>
      <c r="S66" s="32"/>
      <c r="T66" s="32"/>
      <c r="U66" s="32"/>
      <c r="V66" s="32"/>
      <c r="W66" s="32"/>
      <c r="X66" s="32"/>
      <c r="Y66" s="32"/>
    </row>
    <row r="67" spans="1:25" ht="13.5" thickBot="1" x14ac:dyDescent="0.25">
      <c r="A67" s="11" t="e">
        <f>#REF!</f>
        <v>#REF!</v>
      </c>
      <c r="B67" s="11" t="e">
        <f>#REF!</f>
        <v>#REF!</v>
      </c>
      <c r="C67" s="11" t="e">
        <f>#REF!</f>
        <v>#REF!</v>
      </c>
      <c r="D67" s="11" t="e">
        <f>#REF!</f>
        <v>#REF!</v>
      </c>
      <c r="E67" s="12" t="e">
        <f t="shared" si="16"/>
        <v>#REF!</v>
      </c>
      <c r="F67" s="49" t="e">
        <f t="shared" si="17"/>
        <v>#REF!</v>
      </c>
      <c r="G67" s="12" t="e">
        <f t="shared" si="18"/>
        <v>#REF!</v>
      </c>
      <c r="H67" s="49" t="e">
        <f t="shared" si="19"/>
        <v>#REF!</v>
      </c>
      <c r="I67" s="12" t="e">
        <f t="shared" si="3"/>
        <v>#REF!</v>
      </c>
      <c r="J67" s="49" t="e">
        <f t="shared" si="4"/>
        <v>#REF!</v>
      </c>
      <c r="K67" s="12" t="e">
        <f t="shared" si="15"/>
        <v>#REF!</v>
      </c>
      <c r="L67" s="12" t="e">
        <f t="shared" si="6"/>
        <v>#REF!</v>
      </c>
      <c r="O67" s="11" t="e">
        <f t="shared" si="7"/>
        <v>#REF!</v>
      </c>
      <c r="P67" s="80" t="e">
        <f>B67*#REF!</f>
        <v>#REF!</v>
      </c>
      <c r="Q67" s="71" t="e">
        <f>C67*#REF!</f>
        <v>#REF!</v>
      </c>
      <c r="R67" s="15" t="e">
        <f>E67*#REF!</f>
        <v>#REF!</v>
      </c>
      <c r="S67" s="50" t="e">
        <f>F67*#REF!</f>
        <v>#REF!</v>
      </c>
      <c r="T67" s="15" t="e">
        <f>G67*#REF!</f>
        <v>#REF!</v>
      </c>
      <c r="U67" s="50" t="e">
        <f>H67*#REF!</f>
        <v>#REF!</v>
      </c>
      <c r="V67" s="15" t="e">
        <f>I67*#REF!</f>
        <v>#REF!</v>
      </c>
      <c r="W67" s="50" t="e">
        <f>J67*#REF!</f>
        <v>#REF!</v>
      </c>
      <c r="X67" s="15" t="e">
        <f>K67*#REF!</f>
        <v>#REF!</v>
      </c>
      <c r="Y67" s="50" t="e">
        <f>L67*#REF!</f>
        <v>#REF!</v>
      </c>
    </row>
    <row r="68" spans="1:25" ht="13.5" thickBot="1" x14ac:dyDescent="0.25">
      <c r="A68" s="11" t="e">
        <f>#REF!</f>
        <v>#REF!</v>
      </c>
      <c r="B68" s="11" t="e">
        <f>#REF!</f>
        <v>#REF!</v>
      </c>
      <c r="C68" s="11" t="e">
        <f>#REF!</f>
        <v>#REF!</v>
      </c>
      <c r="D68" s="11" t="e">
        <f>#REF!</f>
        <v>#REF!</v>
      </c>
      <c r="E68" s="12" t="e">
        <f t="shared" si="16"/>
        <v>#REF!</v>
      </c>
      <c r="F68" s="49" t="e">
        <f t="shared" si="17"/>
        <v>#REF!</v>
      </c>
      <c r="G68" s="12" t="e">
        <f t="shared" si="18"/>
        <v>#REF!</v>
      </c>
      <c r="H68" s="49" t="e">
        <f t="shared" si="19"/>
        <v>#REF!</v>
      </c>
      <c r="I68" s="12" t="e">
        <f t="shared" si="3"/>
        <v>#REF!</v>
      </c>
      <c r="J68" s="49" t="e">
        <f t="shared" si="4"/>
        <v>#REF!</v>
      </c>
      <c r="K68" s="12" t="e">
        <f t="shared" ref="K68:K131" si="20">$B68+($D68*$L$1)</f>
        <v>#REF!</v>
      </c>
      <c r="L68" s="12" t="e">
        <f t="shared" si="6"/>
        <v>#REF!</v>
      </c>
      <c r="O68" s="11" t="e">
        <f t="shared" ref="O68:O129" si="21">A68</f>
        <v>#REF!</v>
      </c>
      <c r="P68" s="77" t="e">
        <f>B68*#REF!</f>
        <v>#REF!</v>
      </c>
      <c r="Q68" s="71" t="e">
        <f>C68*#REF!</f>
        <v>#REF!</v>
      </c>
      <c r="R68" s="15" t="e">
        <f>E68*#REF!</f>
        <v>#REF!</v>
      </c>
      <c r="S68" s="50" t="e">
        <f>F68*#REF!</f>
        <v>#REF!</v>
      </c>
      <c r="T68" s="15" t="e">
        <f>G68*#REF!</f>
        <v>#REF!</v>
      </c>
      <c r="U68" s="50" t="e">
        <f>H68*#REF!</f>
        <v>#REF!</v>
      </c>
      <c r="V68" s="15" t="e">
        <f>I68*#REF!</f>
        <v>#REF!</v>
      </c>
      <c r="W68" s="50" t="e">
        <f>J68*#REF!</f>
        <v>#REF!</v>
      </c>
      <c r="X68" s="15" t="e">
        <f>K68*#REF!</f>
        <v>#REF!</v>
      </c>
      <c r="Y68" s="50" t="e">
        <f>L68*#REF!</f>
        <v>#REF!</v>
      </c>
    </row>
    <row r="69" spans="1:25" ht="13.5" thickBot="1" x14ac:dyDescent="0.25">
      <c r="A69" s="11" t="e">
        <f>#REF!</f>
        <v>#REF!</v>
      </c>
      <c r="B69" s="11" t="e">
        <f>#REF!</f>
        <v>#REF!</v>
      </c>
      <c r="C69" s="11" t="e">
        <f>#REF!</f>
        <v>#REF!</v>
      </c>
      <c r="D69" s="11" t="e">
        <f>#REF!</f>
        <v>#REF!</v>
      </c>
      <c r="E69" s="12" t="e">
        <f t="shared" si="16"/>
        <v>#REF!</v>
      </c>
      <c r="F69" s="49" t="e">
        <f t="shared" si="17"/>
        <v>#REF!</v>
      </c>
      <c r="G69" s="12" t="e">
        <f t="shared" si="18"/>
        <v>#REF!</v>
      </c>
      <c r="H69" s="49" t="e">
        <f t="shared" si="19"/>
        <v>#REF!</v>
      </c>
      <c r="I69" s="12" t="e">
        <f t="shared" si="3"/>
        <v>#REF!</v>
      </c>
      <c r="J69" s="49" t="e">
        <f t="shared" si="4"/>
        <v>#REF!</v>
      </c>
      <c r="K69" s="12" t="e">
        <f>$B69+($D69*$L$1)</f>
        <v>#REF!</v>
      </c>
      <c r="L69" s="12" t="e">
        <f t="shared" si="6"/>
        <v>#REF!</v>
      </c>
      <c r="O69" s="11" t="e">
        <f t="shared" si="21"/>
        <v>#REF!</v>
      </c>
      <c r="P69" s="75" t="e">
        <f>B69*#REF!</f>
        <v>#REF!</v>
      </c>
      <c r="Q69" s="71" t="e">
        <f>C69*#REF!</f>
        <v>#REF!</v>
      </c>
      <c r="R69" s="15" t="e">
        <f>E69*#REF!</f>
        <v>#REF!</v>
      </c>
      <c r="S69" s="50" t="e">
        <f>F69*#REF!</f>
        <v>#REF!</v>
      </c>
      <c r="T69" s="15" t="e">
        <f>G69*#REF!</f>
        <v>#REF!</v>
      </c>
      <c r="U69" s="50" t="e">
        <f>H69*#REF!</f>
        <v>#REF!</v>
      </c>
      <c r="V69" s="15" t="e">
        <f>I69*#REF!</f>
        <v>#REF!</v>
      </c>
      <c r="W69" s="50" t="e">
        <f>J69*#REF!</f>
        <v>#REF!</v>
      </c>
      <c r="X69" s="15" t="e">
        <f>K69*#REF!</f>
        <v>#REF!</v>
      </c>
      <c r="Y69" s="50" t="e">
        <f>L69*#REF!</f>
        <v>#REF!</v>
      </c>
    </row>
    <row r="70" spans="1:25" ht="13.5" thickBot="1" x14ac:dyDescent="0.25">
      <c r="A70" s="11" t="e">
        <f>#REF!</f>
        <v>#REF!</v>
      </c>
      <c r="B70" s="11" t="e">
        <f>#REF!</f>
        <v>#REF!</v>
      </c>
      <c r="C70" s="11" t="e">
        <f>#REF!</f>
        <v>#REF!</v>
      </c>
      <c r="D70" s="11" t="e">
        <f>#REF!</f>
        <v>#REF!</v>
      </c>
      <c r="E70" s="12" t="e">
        <f t="shared" si="16"/>
        <v>#REF!</v>
      </c>
      <c r="F70" s="49" t="e">
        <f t="shared" si="17"/>
        <v>#REF!</v>
      </c>
      <c r="G70" s="12" t="e">
        <f t="shared" si="18"/>
        <v>#REF!</v>
      </c>
      <c r="H70" s="49" t="e">
        <f t="shared" si="19"/>
        <v>#REF!</v>
      </c>
      <c r="I70" s="12" t="e">
        <f t="shared" ref="I70:I133" si="22">$B70+($D70*$J$1)</f>
        <v>#REF!</v>
      </c>
      <c r="J70" s="49" t="e">
        <f t="shared" ref="J70:J133" si="23">$C70+($D70*$J$1)</f>
        <v>#REF!</v>
      </c>
      <c r="K70" s="12" t="e">
        <f t="shared" si="20"/>
        <v>#REF!</v>
      </c>
      <c r="L70" s="12" t="e">
        <f t="shared" ref="L70:L133" si="24">$C70+($D70*$L$1)</f>
        <v>#REF!</v>
      </c>
      <c r="O70" s="11" t="e">
        <f t="shared" si="21"/>
        <v>#REF!</v>
      </c>
      <c r="P70" s="75" t="e">
        <f>B70*#REF!</f>
        <v>#REF!</v>
      </c>
      <c r="Q70" s="71" t="e">
        <f>C70*#REF!</f>
        <v>#REF!</v>
      </c>
      <c r="R70" s="15" t="e">
        <f>E70*#REF!</f>
        <v>#REF!</v>
      </c>
      <c r="S70" s="50" t="e">
        <f>F70*#REF!</f>
        <v>#REF!</v>
      </c>
      <c r="T70" s="15" t="e">
        <f>G70*#REF!</f>
        <v>#REF!</v>
      </c>
      <c r="U70" s="50" t="e">
        <f>H70*#REF!</f>
        <v>#REF!</v>
      </c>
      <c r="V70" s="15" t="e">
        <f>I70*#REF!</f>
        <v>#REF!</v>
      </c>
      <c r="W70" s="50" t="e">
        <f>J70*#REF!</f>
        <v>#REF!</v>
      </c>
      <c r="X70" s="15" t="e">
        <f>K70*#REF!</f>
        <v>#REF!</v>
      </c>
      <c r="Y70" s="50" t="e">
        <f>L70*#REF!</f>
        <v>#REF!</v>
      </c>
    </row>
    <row r="71" spans="1:25" ht="13.5" thickBot="1" x14ac:dyDescent="0.25">
      <c r="A71" s="11" t="e">
        <f>#REF!</f>
        <v>#REF!</v>
      </c>
      <c r="B71" s="11" t="e">
        <f>#REF!</f>
        <v>#REF!</v>
      </c>
      <c r="C71" s="11" t="e">
        <f>#REF!</f>
        <v>#REF!</v>
      </c>
      <c r="D71" s="11" t="e">
        <f>#REF!</f>
        <v>#REF!</v>
      </c>
      <c r="E71" s="12" t="e">
        <f t="shared" si="16"/>
        <v>#REF!</v>
      </c>
      <c r="F71" s="49" t="e">
        <f t="shared" si="17"/>
        <v>#REF!</v>
      </c>
      <c r="G71" s="12" t="e">
        <f t="shared" si="18"/>
        <v>#REF!</v>
      </c>
      <c r="H71" s="49" t="e">
        <f t="shared" si="19"/>
        <v>#REF!</v>
      </c>
      <c r="I71" s="12" t="e">
        <f t="shared" si="22"/>
        <v>#REF!</v>
      </c>
      <c r="J71" s="49" t="e">
        <f t="shared" si="23"/>
        <v>#REF!</v>
      </c>
      <c r="K71" s="12" t="e">
        <f t="shared" si="20"/>
        <v>#REF!</v>
      </c>
      <c r="L71" s="12" t="e">
        <f t="shared" si="24"/>
        <v>#REF!</v>
      </c>
      <c r="O71" s="11" t="e">
        <f t="shared" si="21"/>
        <v>#REF!</v>
      </c>
      <c r="P71" s="75" t="e">
        <f>B71*#REF!</f>
        <v>#REF!</v>
      </c>
      <c r="Q71" s="71" t="e">
        <f>C71*#REF!</f>
        <v>#REF!</v>
      </c>
      <c r="R71" s="15" t="e">
        <f>E71*#REF!</f>
        <v>#REF!</v>
      </c>
      <c r="S71" s="50" t="e">
        <f>F71*#REF!</f>
        <v>#REF!</v>
      </c>
      <c r="T71" s="15" t="e">
        <f>G71*#REF!</f>
        <v>#REF!</v>
      </c>
      <c r="U71" s="50" t="e">
        <f>H71*#REF!</f>
        <v>#REF!</v>
      </c>
      <c r="V71" s="15" t="e">
        <f>I71*#REF!</f>
        <v>#REF!</v>
      </c>
      <c r="W71" s="50" t="e">
        <f>J71*#REF!</f>
        <v>#REF!</v>
      </c>
      <c r="X71" s="15" t="e">
        <f>K71*#REF!</f>
        <v>#REF!</v>
      </c>
      <c r="Y71" s="50" t="e">
        <f>L71*#REF!</f>
        <v>#REF!</v>
      </c>
    </row>
    <row r="72" spans="1:25" s="21" customFormat="1" ht="13.5" thickBot="1" x14ac:dyDescent="0.25">
      <c r="A72" s="11" t="e">
        <f>#REF!</f>
        <v>#REF!</v>
      </c>
      <c r="B72" s="11" t="e">
        <f>#REF!</f>
        <v>#REF!</v>
      </c>
      <c r="C72" s="11" t="e">
        <f>#REF!</f>
        <v>#REF!</v>
      </c>
      <c r="D72" s="11" t="e">
        <f>#REF!</f>
        <v>#REF!</v>
      </c>
      <c r="E72" s="12" t="e">
        <f t="shared" si="16"/>
        <v>#REF!</v>
      </c>
      <c r="F72" s="49" t="e">
        <f t="shared" si="17"/>
        <v>#REF!</v>
      </c>
      <c r="G72" s="12" t="e">
        <f t="shared" si="18"/>
        <v>#REF!</v>
      </c>
      <c r="H72" s="49" t="e">
        <f t="shared" si="19"/>
        <v>#REF!</v>
      </c>
      <c r="I72" s="12" t="e">
        <f t="shared" si="22"/>
        <v>#REF!</v>
      </c>
      <c r="J72" s="49" t="e">
        <f t="shared" si="23"/>
        <v>#REF!</v>
      </c>
      <c r="K72" s="12" t="e">
        <f t="shared" si="20"/>
        <v>#REF!</v>
      </c>
      <c r="L72" s="12" t="e">
        <f t="shared" si="24"/>
        <v>#REF!</v>
      </c>
      <c r="O72" s="11" t="e">
        <f t="shared" si="21"/>
        <v>#REF!</v>
      </c>
      <c r="P72" s="75" t="e">
        <f>B72*#REF!</f>
        <v>#REF!</v>
      </c>
      <c r="Q72" s="71" t="e">
        <f>C72*#REF!</f>
        <v>#REF!</v>
      </c>
      <c r="R72" s="15" t="e">
        <f>E72*#REF!</f>
        <v>#REF!</v>
      </c>
      <c r="S72" s="50" t="e">
        <f>F72*#REF!</f>
        <v>#REF!</v>
      </c>
      <c r="T72" s="15" t="e">
        <f>G72*#REF!</f>
        <v>#REF!</v>
      </c>
      <c r="U72" s="50" t="e">
        <f>H72*#REF!</f>
        <v>#REF!</v>
      </c>
      <c r="V72" s="15" t="e">
        <f>I72*#REF!</f>
        <v>#REF!</v>
      </c>
      <c r="W72" s="50" t="e">
        <f>J72*#REF!</f>
        <v>#REF!</v>
      </c>
      <c r="X72" s="15" t="e">
        <f>K72*#REF!</f>
        <v>#REF!</v>
      </c>
      <c r="Y72" s="50" t="e">
        <f>L72*#REF!</f>
        <v>#REF!</v>
      </c>
    </row>
    <row r="73" spans="1:25" ht="13.5" thickBot="1" x14ac:dyDescent="0.25">
      <c r="A73" s="11" t="e">
        <f>#REF!</f>
        <v>#REF!</v>
      </c>
      <c r="B73" s="11" t="e">
        <f>#REF!</f>
        <v>#REF!</v>
      </c>
      <c r="C73" s="11" t="e">
        <f>#REF!</f>
        <v>#REF!</v>
      </c>
      <c r="D73" s="11" t="e">
        <f>#REF!</f>
        <v>#REF!</v>
      </c>
      <c r="E73" s="12" t="e">
        <f t="shared" si="16"/>
        <v>#REF!</v>
      </c>
      <c r="F73" s="49" t="e">
        <f t="shared" si="17"/>
        <v>#REF!</v>
      </c>
      <c r="G73" s="12" t="e">
        <f t="shared" si="18"/>
        <v>#REF!</v>
      </c>
      <c r="H73" s="49" t="e">
        <f t="shared" si="19"/>
        <v>#REF!</v>
      </c>
      <c r="I73" s="12" t="e">
        <f t="shared" si="22"/>
        <v>#REF!</v>
      </c>
      <c r="J73" s="49" t="e">
        <f t="shared" si="23"/>
        <v>#REF!</v>
      </c>
      <c r="K73" s="12" t="e">
        <f t="shared" si="20"/>
        <v>#REF!</v>
      </c>
      <c r="L73" s="12" t="e">
        <f t="shared" si="24"/>
        <v>#REF!</v>
      </c>
      <c r="O73" s="11" t="e">
        <f t="shared" si="21"/>
        <v>#REF!</v>
      </c>
      <c r="P73" s="75" t="e">
        <f>B73*#REF!</f>
        <v>#REF!</v>
      </c>
      <c r="Q73" s="71" t="e">
        <f>C73*#REF!</f>
        <v>#REF!</v>
      </c>
      <c r="R73" s="15" t="e">
        <f>E73*#REF!</f>
        <v>#REF!</v>
      </c>
      <c r="S73" s="50" t="e">
        <f>F73*#REF!</f>
        <v>#REF!</v>
      </c>
      <c r="T73" s="15" t="e">
        <f>G73*#REF!</f>
        <v>#REF!</v>
      </c>
      <c r="U73" s="50" t="e">
        <f>H73*#REF!</f>
        <v>#REF!</v>
      </c>
      <c r="V73" s="15" t="e">
        <f>I73*#REF!</f>
        <v>#REF!</v>
      </c>
      <c r="W73" s="50" t="e">
        <f>J73*#REF!</f>
        <v>#REF!</v>
      </c>
      <c r="X73" s="15" t="e">
        <f>K73*#REF!</f>
        <v>#REF!</v>
      </c>
      <c r="Y73" s="50" t="e">
        <f>L73*#REF!</f>
        <v>#REF!</v>
      </c>
    </row>
    <row r="74" spans="1:25" ht="13.5" thickBot="1" x14ac:dyDescent="0.25">
      <c r="A74" s="11" t="e">
        <f>#REF!</f>
        <v>#REF!</v>
      </c>
      <c r="B74" s="11" t="e">
        <f>#REF!</f>
        <v>#REF!</v>
      </c>
      <c r="C74" s="11" t="e">
        <f>#REF!</f>
        <v>#REF!</v>
      </c>
      <c r="D74" s="11" t="e">
        <f>#REF!</f>
        <v>#REF!</v>
      </c>
      <c r="E74" s="12" t="e">
        <f t="shared" si="16"/>
        <v>#REF!</v>
      </c>
      <c r="F74" s="49" t="e">
        <f t="shared" si="17"/>
        <v>#REF!</v>
      </c>
      <c r="G74" s="12" t="e">
        <f t="shared" si="18"/>
        <v>#REF!</v>
      </c>
      <c r="H74" s="49" t="e">
        <f t="shared" si="19"/>
        <v>#REF!</v>
      </c>
      <c r="I74" s="12" t="e">
        <f t="shared" si="22"/>
        <v>#REF!</v>
      </c>
      <c r="J74" s="49" t="e">
        <f t="shared" si="23"/>
        <v>#REF!</v>
      </c>
      <c r="K74" s="12" t="e">
        <f t="shared" si="20"/>
        <v>#REF!</v>
      </c>
      <c r="L74" s="12" t="e">
        <f t="shared" si="24"/>
        <v>#REF!</v>
      </c>
      <c r="O74" s="11" t="e">
        <f t="shared" si="21"/>
        <v>#REF!</v>
      </c>
      <c r="P74" s="75" t="e">
        <f>B74*#REF!</f>
        <v>#REF!</v>
      </c>
      <c r="Q74" s="71" t="e">
        <f>C74*#REF!</f>
        <v>#REF!</v>
      </c>
      <c r="R74" s="15" t="e">
        <f>E74*#REF!</f>
        <v>#REF!</v>
      </c>
      <c r="S74" s="50" t="e">
        <f>F74*#REF!</f>
        <v>#REF!</v>
      </c>
      <c r="T74" s="15" t="e">
        <f>G74*#REF!</f>
        <v>#REF!</v>
      </c>
      <c r="U74" s="50" t="e">
        <f>H74*#REF!</f>
        <v>#REF!</v>
      </c>
      <c r="V74" s="15" t="e">
        <f>I74*#REF!</f>
        <v>#REF!</v>
      </c>
      <c r="W74" s="50" t="e">
        <f>J74*#REF!</f>
        <v>#REF!</v>
      </c>
      <c r="X74" s="15" t="e">
        <f>K74*#REF!</f>
        <v>#REF!</v>
      </c>
      <c r="Y74" s="50" t="e">
        <f>L74*#REF!</f>
        <v>#REF!</v>
      </c>
    </row>
    <row r="75" spans="1:25" ht="13.5" thickBot="1" x14ac:dyDescent="0.25">
      <c r="A75" s="11" t="e">
        <f>#REF!</f>
        <v>#REF!</v>
      </c>
      <c r="B75" s="11" t="e">
        <f>#REF!</f>
        <v>#REF!</v>
      </c>
      <c r="C75" s="11" t="e">
        <f>#REF!</f>
        <v>#REF!</v>
      </c>
      <c r="D75" s="11" t="e">
        <f>#REF!</f>
        <v>#REF!</v>
      </c>
      <c r="E75" s="12" t="e">
        <f t="shared" si="16"/>
        <v>#REF!</v>
      </c>
      <c r="F75" s="49" t="e">
        <f t="shared" si="17"/>
        <v>#REF!</v>
      </c>
      <c r="G75" s="12" t="e">
        <f t="shared" si="18"/>
        <v>#REF!</v>
      </c>
      <c r="H75" s="49" t="e">
        <f t="shared" si="19"/>
        <v>#REF!</v>
      </c>
      <c r="I75" s="12" t="e">
        <f t="shared" si="22"/>
        <v>#REF!</v>
      </c>
      <c r="J75" s="49" t="e">
        <f t="shared" si="23"/>
        <v>#REF!</v>
      </c>
      <c r="K75" s="12" t="e">
        <f t="shared" si="20"/>
        <v>#REF!</v>
      </c>
      <c r="L75" s="12" t="e">
        <f t="shared" si="24"/>
        <v>#REF!</v>
      </c>
      <c r="O75" s="11" t="e">
        <f t="shared" si="21"/>
        <v>#REF!</v>
      </c>
      <c r="P75" s="78" t="e">
        <f>B75*#REF!</f>
        <v>#REF!</v>
      </c>
      <c r="Q75" s="71" t="e">
        <f>C75*#REF!</f>
        <v>#REF!</v>
      </c>
      <c r="R75" s="15" t="e">
        <f>E75*#REF!</f>
        <v>#REF!</v>
      </c>
      <c r="S75" s="50" t="e">
        <f>F75*#REF!</f>
        <v>#REF!</v>
      </c>
      <c r="T75" s="15" t="e">
        <f>G75*#REF!</f>
        <v>#REF!</v>
      </c>
      <c r="U75" s="50" t="e">
        <f>H75*#REF!</f>
        <v>#REF!</v>
      </c>
      <c r="V75" s="15" t="e">
        <f>I75*#REF!</f>
        <v>#REF!</v>
      </c>
      <c r="W75" s="50" t="e">
        <f>J75*#REF!</f>
        <v>#REF!</v>
      </c>
      <c r="X75" s="15" t="e">
        <f>K75*#REF!</f>
        <v>#REF!</v>
      </c>
      <c r="Y75" s="50" t="e">
        <f>L75*#REF!</f>
        <v>#REF!</v>
      </c>
    </row>
    <row r="76" spans="1:25" ht="13.5" thickBot="1" x14ac:dyDescent="0.25">
      <c r="A76" s="11" t="e">
        <f>#REF!</f>
        <v>#REF!</v>
      </c>
      <c r="B76" s="11" t="e">
        <f>#REF!</f>
        <v>#REF!</v>
      </c>
      <c r="C76" s="11" t="e">
        <f>#REF!</f>
        <v>#REF!</v>
      </c>
      <c r="D76" s="11" t="e">
        <f>#REF!</f>
        <v>#REF!</v>
      </c>
      <c r="E76" s="12" t="e">
        <f t="shared" si="16"/>
        <v>#REF!</v>
      </c>
      <c r="F76" s="49" t="e">
        <f t="shared" si="17"/>
        <v>#REF!</v>
      </c>
      <c r="G76" s="12" t="e">
        <f t="shared" si="18"/>
        <v>#REF!</v>
      </c>
      <c r="H76" s="49" t="e">
        <f t="shared" si="19"/>
        <v>#REF!</v>
      </c>
      <c r="I76" s="12" t="e">
        <f t="shared" si="22"/>
        <v>#REF!</v>
      </c>
      <c r="J76" s="49" t="e">
        <f t="shared" si="23"/>
        <v>#REF!</v>
      </c>
      <c r="K76" s="12" t="e">
        <f t="shared" si="20"/>
        <v>#REF!</v>
      </c>
      <c r="L76" s="12" t="e">
        <f t="shared" si="24"/>
        <v>#REF!</v>
      </c>
      <c r="N76" s="26"/>
      <c r="O76" s="11" t="e">
        <f t="shared" si="21"/>
        <v>#REF!</v>
      </c>
      <c r="P76" s="78" t="e">
        <f>B76*#REF!</f>
        <v>#REF!</v>
      </c>
      <c r="Q76" s="71" t="e">
        <f>C76*#REF!</f>
        <v>#REF!</v>
      </c>
      <c r="R76" s="15" t="e">
        <f>E76*#REF!</f>
        <v>#REF!</v>
      </c>
      <c r="S76" s="50" t="e">
        <f>F76*#REF!</f>
        <v>#REF!</v>
      </c>
      <c r="T76" s="15" t="e">
        <f>G76*#REF!</f>
        <v>#REF!</v>
      </c>
      <c r="U76" s="50" t="e">
        <f>H76*#REF!</f>
        <v>#REF!</v>
      </c>
      <c r="V76" s="15" t="e">
        <f>I76*#REF!</f>
        <v>#REF!</v>
      </c>
      <c r="W76" s="50" t="e">
        <f>J76*#REF!</f>
        <v>#REF!</v>
      </c>
      <c r="X76" s="15" t="e">
        <f>K76*#REF!</f>
        <v>#REF!</v>
      </c>
      <c r="Y76" s="50" t="e">
        <f>L76*#REF!</f>
        <v>#REF!</v>
      </c>
    </row>
    <row r="77" spans="1:25" ht="13.5" thickBot="1" x14ac:dyDescent="0.25">
      <c r="A77" s="11" t="e">
        <f>#REF!</f>
        <v>#REF!</v>
      </c>
      <c r="B77" s="11" t="e">
        <f>#REF!</f>
        <v>#REF!</v>
      </c>
      <c r="C77" s="11" t="e">
        <f>#REF!</f>
        <v>#REF!</v>
      </c>
      <c r="D77" s="11" t="e">
        <f>#REF!</f>
        <v>#REF!</v>
      </c>
      <c r="E77" s="12" t="e">
        <f t="shared" si="16"/>
        <v>#REF!</v>
      </c>
      <c r="F77" s="49" t="e">
        <f t="shared" si="17"/>
        <v>#REF!</v>
      </c>
      <c r="G77" s="12" t="e">
        <f t="shared" si="18"/>
        <v>#REF!</v>
      </c>
      <c r="H77" s="49" t="e">
        <f t="shared" si="19"/>
        <v>#REF!</v>
      </c>
      <c r="I77" s="12" t="e">
        <f t="shared" si="22"/>
        <v>#REF!</v>
      </c>
      <c r="J77" s="49" t="e">
        <f t="shared" si="23"/>
        <v>#REF!</v>
      </c>
      <c r="K77" s="12" t="e">
        <f t="shared" si="20"/>
        <v>#REF!</v>
      </c>
      <c r="L77" s="12" t="e">
        <f t="shared" si="24"/>
        <v>#REF!</v>
      </c>
      <c r="O77" s="11" t="e">
        <f t="shared" si="21"/>
        <v>#REF!</v>
      </c>
      <c r="P77" s="80" t="e">
        <f>B77*#REF!</f>
        <v>#REF!</v>
      </c>
      <c r="Q77" s="71" t="e">
        <f>C77*#REF!</f>
        <v>#REF!</v>
      </c>
      <c r="R77" s="15" t="e">
        <f>E77*#REF!</f>
        <v>#REF!</v>
      </c>
      <c r="S77" s="50" t="e">
        <f>F77*#REF!</f>
        <v>#REF!</v>
      </c>
      <c r="T77" s="15" t="e">
        <f>G77*#REF!</f>
        <v>#REF!</v>
      </c>
      <c r="U77" s="50" t="e">
        <f>H77*#REF!</f>
        <v>#REF!</v>
      </c>
      <c r="V77" s="15" t="e">
        <f>I77*#REF!</f>
        <v>#REF!</v>
      </c>
      <c r="W77" s="50" t="e">
        <f>J77*#REF!</f>
        <v>#REF!</v>
      </c>
      <c r="X77" s="15" t="e">
        <f>K77*#REF!</f>
        <v>#REF!</v>
      </c>
      <c r="Y77" s="50" t="e">
        <f>L77*#REF!</f>
        <v>#REF!</v>
      </c>
    </row>
    <row r="78" spans="1:25" ht="13.5" thickBot="1" x14ac:dyDescent="0.25">
      <c r="A78" s="11" t="e">
        <f>#REF!</f>
        <v>#REF!</v>
      </c>
      <c r="B78" s="11" t="e">
        <f>#REF!</f>
        <v>#REF!</v>
      </c>
      <c r="C78" s="11" t="e">
        <f>#REF!</f>
        <v>#REF!</v>
      </c>
      <c r="D78" s="11" t="e">
        <f>#REF!</f>
        <v>#REF!</v>
      </c>
      <c r="E78" s="12" t="e">
        <f t="shared" si="16"/>
        <v>#REF!</v>
      </c>
      <c r="F78" s="49" t="e">
        <f t="shared" si="17"/>
        <v>#REF!</v>
      </c>
      <c r="G78" s="12" t="e">
        <f>B78+($D78*$H$1*2)</f>
        <v>#REF!</v>
      </c>
      <c r="H78" s="49" t="e">
        <f>C78+($D78*$H$1*2)</f>
        <v>#REF!</v>
      </c>
      <c r="I78" s="12" t="e">
        <f>$B78+($D78*$J$1*2)</f>
        <v>#REF!</v>
      </c>
      <c r="J78" s="49" t="e">
        <f>$C78+($D78*$J$1*2)</f>
        <v>#REF!</v>
      </c>
      <c r="K78" s="12" t="e">
        <f>$B78+($D78*$L$1*2)</f>
        <v>#REF!</v>
      </c>
      <c r="L78" s="12" t="e">
        <f>$C78+($D78*$L$1*2)</f>
        <v>#REF!</v>
      </c>
      <c r="O78" s="11" t="e">
        <f t="shared" si="21"/>
        <v>#REF!</v>
      </c>
      <c r="P78" s="77" t="e">
        <f>B78*#REF!</f>
        <v>#REF!</v>
      </c>
      <c r="Q78" s="71" t="e">
        <f>C78*#REF!</f>
        <v>#REF!</v>
      </c>
      <c r="R78" s="15" t="e">
        <f>E78*#REF!</f>
        <v>#REF!</v>
      </c>
      <c r="S78" s="50" t="e">
        <f>F78*#REF!</f>
        <v>#REF!</v>
      </c>
      <c r="T78" s="15" t="e">
        <f>G78*#REF!</f>
        <v>#REF!</v>
      </c>
      <c r="U78" s="50" t="e">
        <f>H78*#REF!</f>
        <v>#REF!</v>
      </c>
      <c r="V78" s="15" t="e">
        <f>I78*#REF!</f>
        <v>#REF!</v>
      </c>
      <c r="W78" s="50" t="e">
        <f>J78*#REF!</f>
        <v>#REF!</v>
      </c>
      <c r="X78" s="15" t="e">
        <f>K78*#REF!</f>
        <v>#REF!</v>
      </c>
      <c r="Y78" s="50" t="e">
        <f>L78*#REF!</f>
        <v>#REF!</v>
      </c>
    </row>
    <row r="79" spans="1:25" ht="13.5" thickBot="1" x14ac:dyDescent="0.25">
      <c r="A79" s="11" t="e">
        <f>#REF!</f>
        <v>#REF!</v>
      </c>
      <c r="B79" s="11" t="e">
        <f>#REF!</f>
        <v>#REF!</v>
      </c>
      <c r="C79" s="11" t="e">
        <f>#REF!</f>
        <v>#REF!</v>
      </c>
      <c r="D79" s="11" t="e">
        <f>#REF!</f>
        <v>#REF!</v>
      </c>
      <c r="E79" s="12" t="e">
        <f t="shared" si="16"/>
        <v>#REF!</v>
      </c>
      <c r="F79" s="49" t="e">
        <f t="shared" si="17"/>
        <v>#REF!</v>
      </c>
      <c r="G79" s="12" t="e">
        <f t="shared" si="18"/>
        <v>#REF!</v>
      </c>
      <c r="H79" s="49" t="e">
        <f t="shared" si="19"/>
        <v>#REF!</v>
      </c>
      <c r="I79" s="12" t="e">
        <f t="shared" si="22"/>
        <v>#REF!</v>
      </c>
      <c r="J79" s="49" t="e">
        <f t="shared" si="23"/>
        <v>#REF!</v>
      </c>
      <c r="K79" s="12" t="e">
        <f t="shared" si="20"/>
        <v>#REF!</v>
      </c>
      <c r="L79" s="12" t="e">
        <f t="shared" si="24"/>
        <v>#REF!</v>
      </c>
      <c r="O79" s="11" t="e">
        <f t="shared" si="21"/>
        <v>#REF!</v>
      </c>
      <c r="P79" s="75" t="e">
        <f>B79*#REF!</f>
        <v>#REF!</v>
      </c>
      <c r="Q79" s="71" t="e">
        <f>C79*#REF!</f>
        <v>#REF!</v>
      </c>
      <c r="R79" s="15" t="e">
        <f>E79*#REF!</f>
        <v>#REF!</v>
      </c>
      <c r="S79" s="50" t="e">
        <f>F79*#REF!</f>
        <v>#REF!</v>
      </c>
      <c r="T79" s="15" t="e">
        <f>G79*#REF!</f>
        <v>#REF!</v>
      </c>
      <c r="U79" s="50" t="e">
        <f>H79*#REF!</f>
        <v>#REF!</v>
      </c>
      <c r="V79" s="15" t="e">
        <f>I79*#REF!</f>
        <v>#REF!</v>
      </c>
      <c r="W79" s="50" t="e">
        <f>J79*#REF!</f>
        <v>#REF!</v>
      </c>
      <c r="X79" s="15" t="e">
        <f>K79*#REF!</f>
        <v>#REF!</v>
      </c>
      <c r="Y79" s="50" t="e">
        <f>L79*#REF!</f>
        <v>#REF!</v>
      </c>
    </row>
    <row r="80" spans="1:25" ht="13.5" thickBot="1" x14ac:dyDescent="0.25">
      <c r="A80" s="11" t="e">
        <f>#REF!</f>
        <v>#REF!</v>
      </c>
      <c r="B80" s="11" t="e">
        <f>#REF!</f>
        <v>#REF!</v>
      </c>
      <c r="C80" s="11" t="e">
        <f>#REF!</f>
        <v>#REF!</v>
      </c>
      <c r="D80" s="11" t="e">
        <f>#REF!</f>
        <v>#REF!</v>
      </c>
      <c r="E80" s="12" t="e">
        <f t="shared" si="16"/>
        <v>#REF!</v>
      </c>
      <c r="F80" s="49" t="e">
        <f t="shared" si="17"/>
        <v>#REF!</v>
      </c>
      <c r="G80" s="12" t="e">
        <f>B80+($D80*$H$1*2)</f>
        <v>#REF!</v>
      </c>
      <c r="H80" s="49" t="e">
        <f>C80+($D80*$H$1*2)</f>
        <v>#REF!</v>
      </c>
      <c r="I80" s="12" t="e">
        <f>$B80+($D80*$J$1*2)</f>
        <v>#REF!</v>
      </c>
      <c r="J80" s="49" t="e">
        <f>$C80+($D80*$J$1*2)</f>
        <v>#REF!</v>
      </c>
      <c r="K80" s="12" t="e">
        <f>$B80+($D80*$L$1*2)</f>
        <v>#REF!</v>
      </c>
      <c r="L80" s="12" t="e">
        <f>$C80+($D80*$L$1*2)</f>
        <v>#REF!</v>
      </c>
      <c r="O80" s="11" t="e">
        <f t="shared" si="21"/>
        <v>#REF!</v>
      </c>
      <c r="P80" s="75" t="e">
        <f>B80*#REF!</f>
        <v>#REF!</v>
      </c>
      <c r="Q80" s="71" t="e">
        <f>C80*#REF!</f>
        <v>#REF!</v>
      </c>
      <c r="R80" s="15" t="e">
        <f>E80*#REF!</f>
        <v>#REF!</v>
      </c>
      <c r="S80" s="50" t="e">
        <f>F80*#REF!</f>
        <v>#REF!</v>
      </c>
      <c r="T80" s="15" t="e">
        <f>G80*#REF!</f>
        <v>#REF!</v>
      </c>
      <c r="U80" s="50" t="e">
        <f>H80*#REF!</f>
        <v>#REF!</v>
      </c>
      <c r="V80" s="15" t="e">
        <f>I80*#REF!</f>
        <v>#REF!</v>
      </c>
      <c r="W80" s="50" t="e">
        <f>J80*#REF!</f>
        <v>#REF!</v>
      </c>
      <c r="X80" s="15" t="e">
        <f>K80*#REF!</f>
        <v>#REF!</v>
      </c>
      <c r="Y80" s="50" t="e">
        <f>L80*#REF!</f>
        <v>#REF!</v>
      </c>
    </row>
    <row r="81" spans="1:25" ht="13.5" thickBot="1" x14ac:dyDescent="0.25">
      <c r="A81" s="11" t="e">
        <f>#REF!</f>
        <v>#REF!</v>
      </c>
      <c r="B81" s="11" t="e">
        <f>#REF!</f>
        <v>#REF!</v>
      </c>
      <c r="C81" s="11" t="e">
        <f>#REF!</f>
        <v>#REF!</v>
      </c>
      <c r="D81" s="11" t="e">
        <f>#REF!</f>
        <v>#REF!</v>
      </c>
      <c r="E81" s="12" t="e">
        <f t="shared" si="16"/>
        <v>#REF!</v>
      </c>
      <c r="F81" s="49" t="e">
        <f t="shared" si="17"/>
        <v>#REF!</v>
      </c>
      <c r="G81" s="12" t="e">
        <f t="shared" si="18"/>
        <v>#REF!</v>
      </c>
      <c r="H81" s="49" t="e">
        <f t="shared" si="19"/>
        <v>#REF!</v>
      </c>
      <c r="I81" s="12" t="e">
        <f t="shared" si="22"/>
        <v>#REF!</v>
      </c>
      <c r="J81" s="49" t="e">
        <f t="shared" si="23"/>
        <v>#REF!</v>
      </c>
      <c r="K81" s="12" t="e">
        <f t="shared" si="20"/>
        <v>#REF!</v>
      </c>
      <c r="L81" s="12" t="e">
        <f t="shared" si="24"/>
        <v>#REF!</v>
      </c>
      <c r="O81" s="11" t="e">
        <f t="shared" si="21"/>
        <v>#REF!</v>
      </c>
      <c r="P81" s="75" t="e">
        <f>B81*#REF!</f>
        <v>#REF!</v>
      </c>
      <c r="Q81" s="71" t="e">
        <f>C81*#REF!</f>
        <v>#REF!</v>
      </c>
      <c r="R81" s="15" t="e">
        <f>E81*#REF!</f>
        <v>#REF!</v>
      </c>
      <c r="S81" s="50" t="e">
        <f>F81*#REF!</f>
        <v>#REF!</v>
      </c>
      <c r="T81" s="15" t="e">
        <f>G81*#REF!</f>
        <v>#REF!</v>
      </c>
      <c r="U81" s="50" t="e">
        <f>H81*#REF!</f>
        <v>#REF!</v>
      </c>
      <c r="V81" s="15" t="e">
        <f>I81*#REF!</f>
        <v>#REF!</v>
      </c>
      <c r="W81" s="50" t="e">
        <f>J81*#REF!</f>
        <v>#REF!</v>
      </c>
      <c r="X81" s="15" t="e">
        <f>K81*#REF!</f>
        <v>#REF!</v>
      </c>
      <c r="Y81" s="50" t="e">
        <f>L81*#REF!</f>
        <v>#REF!</v>
      </c>
    </row>
    <row r="82" spans="1:25" ht="13.5" thickBot="1" x14ac:dyDescent="0.25">
      <c r="A82" s="11" t="e">
        <f>#REF!</f>
        <v>#REF!</v>
      </c>
      <c r="B82" s="11" t="e">
        <f>#REF!</f>
        <v>#REF!</v>
      </c>
      <c r="C82" s="11" t="e">
        <f>#REF!</f>
        <v>#REF!</v>
      </c>
      <c r="D82" s="11" t="e">
        <f>#REF!</f>
        <v>#REF!</v>
      </c>
      <c r="E82" s="12" t="e">
        <f t="shared" si="16"/>
        <v>#REF!</v>
      </c>
      <c r="F82" s="49" t="e">
        <f t="shared" si="17"/>
        <v>#REF!</v>
      </c>
      <c r="G82" s="12" t="e">
        <f>B82+($D82*$H$1*2)</f>
        <v>#REF!</v>
      </c>
      <c r="H82" s="49" t="e">
        <f>C82+($D82*$H$1*2)</f>
        <v>#REF!</v>
      </c>
      <c r="I82" s="12" t="e">
        <f>$B82+($D82*$J$1*2)</f>
        <v>#REF!</v>
      </c>
      <c r="J82" s="49" t="e">
        <f>$C82+($D82*$J$1*2)</f>
        <v>#REF!</v>
      </c>
      <c r="K82" s="12" t="e">
        <f>$B82+($D82*$L$1*2)</f>
        <v>#REF!</v>
      </c>
      <c r="L82" s="12" t="e">
        <f>$C82+($D82*$L$1*2)</f>
        <v>#REF!</v>
      </c>
      <c r="O82" s="11" t="e">
        <f t="shared" si="21"/>
        <v>#REF!</v>
      </c>
      <c r="P82" s="75" t="e">
        <f>B82*#REF!</f>
        <v>#REF!</v>
      </c>
      <c r="Q82" s="71" t="e">
        <f>C82*#REF!</f>
        <v>#REF!</v>
      </c>
      <c r="R82" s="15" t="e">
        <f>E82*#REF!</f>
        <v>#REF!</v>
      </c>
      <c r="S82" s="50" t="e">
        <f>F82*#REF!</f>
        <v>#REF!</v>
      </c>
      <c r="T82" s="15" t="e">
        <f>G82*#REF!</f>
        <v>#REF!</v>
      </c>
      <c r="U82" s="50" t="e">
        <f>H82*#REF!</f>
        <v>#REF!</v>
      </c>
      <c r="V82" s="15" t="e">
        <f>I82*#REF!</f>
        <v>#REF!</v>
      </c>
      <c r="W82" s="50" t="e">
        <f>J82*#REF!</f>
        <v>#REF!</v>
      </c>
      <c r="X82" s="15" t="e">
        <f>K82*#REF!</f>
        <v>#REF!</v>
      </c>
      <c r="Y82" s="50" t="e">
        <f>L82*#REF!</f>
        <v>#REF!</v>
      </c>
    </row>
    <row r="83" spans="1:25" ht="13.5" thickBot="1" x14ac:dyDescent="0.25">
      <c r="A83" s="11" t="e">
        <f>#REF!</f>
        <v>#REF!</v>
      </c>
      <c r="B83" s="11" t="e">
        <f>#REF!</f>
        <v>#REF!</v>
      </c>
      <c r="C83" s="11" t="e">
        <f>#REF!</f>
        <v>#REF!</v>
      </c>
      <c r="D83" s="11" t="e">
        <f>#REF!</f>
        <v>#REF!</v>
      </c>
      <c r="E83" s="12" t="e">
        <f t="shared" si="16"/>
        <v>#REF!</v>
      </c>
      <c r="F83" s="49" t="e">
        <f t="shared" si="17"/>
        <v>#REF!</v>
      </c>
      <c r="G83" s="12" t="e">
        <f t="shared" si="18"/>
        <v>#REF!</v>
      </c>
      <c r="H83" s="49" t="e">
        <f t="shared" si="19"/>
        <v>#REF!</v>
      </c>
      <c r="I83" s="12" t="e">
        <f t="shared" si="22"/>
        <v>#REF!</v>
      </c>
      <c r="J83" s="49" t="e">
        <f t="shared" si="23"/>
        <v>#REF!</v>
      </c>
      <c r="K83" s="12" t="e">
        <f t="shared" si="20"/>
        <v>#REF!</v>
      </c>
      <c r="L83" s="12" t="e">
        <f t="shared" si="24"/>
        <v>#REF!</v>
      </c>
      <c r="O83" s="11" t="e">
        <f t="shared" si="21"/>
        <v>#REF!</v>
      </c>
      <c r="P83" s="75" t="e">
        <f>B83*#REF!</f>
        <v>#REF!</v>
      </c>
      <c r="Q83" s="71" t="e">
        <f>C83*#REF!</f>
        <v>#REF!</v>
      </c>
      <c r="R83" s="15" t="e">
        <f>E83*#REF!</f>
        <v>#REF!</v>
      </c>
      <c r="S83" s="50" t="e">
        <f>F83*#REF!</f>
        <v>#REF!</v>
      </c>
      <c r="T83" s="15" t="e">
        <f>G83*#REF!</f>
        <v>#REF!</v>
      </c>
      <c r="U83" s="50" t="e">
        <f>H83*#REF!</f>
        <v>#REF!</v>
      </c>
      <c r="V83" s="15" t="e">
        <f>I83*#REF!</f>
        <v>#REF!</v>
      </c>
      <c r="W83" s="50" t="e">
        <f>J83*#REF!</f>
        <v>#REF!</v>
      </c>
      <c r="X83" s="15" t="e">
        <f>K83*#REF!</f>
        <v>#REF!</v>
      </c>
      <c r="Y83" s="50" t="e">
        <f>L83*#REF!</f>
        <v>#REF!</v>
      </c>
    </row>
    <row r="84" spans="1:25" ht="13.5" thickBot="1" x14ac:dyDescent="0.25">
      <c r="A84" s="11" t="e">
        <f>#REF!</f>
        <v>#REF!</v>
      </c>
      <c r="B84" s="11" t="e">
        <f>#REF!</f>
        <v>#REF!</v>
      </c>
      <c r="C84" s="11" t="e">
        <f>#REF!</f>
        <v>#REF!</v>
      </c>
      <c r="D84" s="11" t="e">
        <f>#REF!</f>
        <v>#REF!</v>
      </c>
      <c r="E84" s="12" t="e">
        <f t="shared" si="16"/>
        <v>#REF!</v>
      </c>
      <c r="F84" s="49" t="e">
        <f t="shared" si="17"/>
        <v>#REF!</v>
      </c>
      <c r="G84" s="12" t="e">
        <f>B84+($D84*$H$1*2)</f>
        <v>#REF!</v>
      </c>
      <c r="H84" s="49" t="e">
        <f>C84+($D84*$H$1*2)</f>
        <v>#REF!</v>
      </c>
      <c r="I84" s="12" t="e">
        <f>$B84+($D84*$J$1*2)</f>
        <v>#REF!</v>
      </c>
      <c r="J84" s="49" t="e">
        <f>$C84+($D84*$J$1*2)</f>
        <v>#REF!</v>
      </c>
      <c r="K84" s="12" t="e">
        <f>$B84+($D84*$L$1*2)</f>
        <v>#REF!</v>
      </c>
      <c r="L84" s="12" t="e">
        <f>$C84+($D84*$L$1*2)</f>
        <v>#REF!</v>
      </c>
      <c r="O84" s="11" t="e">
        <f t="shared" si="21"/>
        <v>#REF!</v>
      </c>
      <c r="P84" s="75" t="e">
        <f>B84*#REF!</f>
        <v>#REF!</v>
      </c>
      <c r="Q84" s="71" t="e">
        <f>C84*#REF!</f>
        <v>#REF!</v>
      </c>
      <c r="R84" s="15" t="e">
        <f>E84*#REF!</f>
        <v>#REF!</v>
      </c>
      <c r="S84" s="50" t="e">
        <f>F84*#REF!</f>
        <v>#REF!</v>
      </c>
      <c r="T84" s="15" t="e">
        <f>G84*#REF!</f>
        <v>#REF!</v>
      </c>
      <c r="U84" s="50" t="e">
        <f>H84*#REF!</f>
        <v>#REF!</v>
      </c>
      <c r="V84" s="15" t="e">
        <f>I84*#REF!</f>
        <v>#REF!</v>
      </c>
      <c r="W84" s="50" t="e">
        <f>J84*#REF!</f>
        <v>#REF!</v>
      </c>
      <c r="X84" s="15" t="e">
        <f>K84*#REF!</f>
        <v>#REF!</v>
      </c>
      <c r="Y84" s="50" t="e">
        <f>L84*#REF!</f>
        <v>#REF!</v>
      </c>
    </row>
    <row r="85" spans="1:25" ht="13.5" thickBot="1" x14ac:dyDescent="0.25">
      <c r="A85" s="11" t="e">
        <f>#REF!</f>
        <v>#REF!</v>
      </c>
      <c r="B85" s="11" t="e">
        <f>#REF!</f>
        <v>#REF!</v>
      </c>
      <c r="C85" s="11" t="e">
        <f>#REF!</f>
        <v>#REF!</v>
      </c>
      <c r="D85" s="11" t="e">
        <f>#REF!</f>
        <v>#REF!</v>
      </c>
      <c r="E85" s="12" t="e">
        <f t="shared" si="16"/>
        <v>#REF!</v>
      </c>
      <c r="F85" s="49" t="e">
        <f t="shared" si="17"/>
        <v>#REF!</v>
      </c>
      <c r="G85" s="12" t="e">
        <f t="shared" si="18"/>
        <v>#REF!</v>
      </c>
      <c r="H85" s="49" t="e">
        <f t="shared" si="19"/>
        <v>#REF!</v>
      </c>
      <c r="I85" s="12" t="e">
        <f t="shared" si="22"/>
        <v>#REF!</v>
      </c>
      <c r="J85" s="49" t="e">
        <f t="shared" si="23"/>
        <v>#REF!</v>
      </c>
      <c r="K85" s="12" t="e">
        <f t="shared" si="20"/>
        <v>#REF!</v>
      </c>
      <c r="L85" s="12" t="e">
        <f t="shared" si="24"/>
        <v>#REF!</v>
      </c>
      <c r="O85" s="11" t="e">
        <f t="shared" si="21"/>
        <v>#REF!</v>
      </c>
      <c r="P85" s="75" t="e">
        <f>B85*#REF!</f>
        <v>#REF!</v>
      </c>
      <c r="Q85" s="71" t="e">
        <f>C85*#REF!</f>
        <v>#REF!</v>
      </c>
      <c r="R85" s="15" t="e">
        <f>E85*#REF!</f>
        <v>#REF!</v>
      </c>
      <c r="S85" s="50" t="e">
        <f>F85*#REF!</f>
        <v>#REF!</v>
      </c>
      <c r="T85" s="15" t="e">
        <f>G85*#REF!</f>
        <v>#REF!</v>
      </c>
      <c r="U85" s="50" t="e">
        <f>H85*#REF!</f>
        <v>#REF!</v>
      </c>
      <c r="V85" s="15" t="e">
        <f>I85*#REF!</f>
        <v>#REF!</v>
      </c>
      <c r="W85" s="50" t="e">
        <f>J85*#REF!</f>
        <v>#REF!</v>
      </c>
      <c r="X85" s="15" t="e">
        <f>K85*#REF!</f>
        <v>#REF!</v>
      </c>
      <c r="Y85" s="50" t="e">
        <f>L85*#REF!</f>
        <v>#REF!</v>
      </c>
    </row>
    <row r="86" spans="1:25" s="21" customFormat="1" ht="13.5" thickBot="1" x14ac:dyDescent="0.25">
      <c r="A86" s="11" t="e">
        <f>#REF!</f>
        <v>#REF!</v>
      </c>
      <c r="B86" s="11" t="e">
        <f>#REF!</f>
        <v>#REF!</v>
      </c>
      <c r="C86" s="11" t="e">
        <f>#REF!</f>
        <v>#REF!</v>
      </c>
      <c r="D86" s="11" t="e">
        <f>#REF!</f>
        <v>#REF!</v>
      </c>
      <c r="E86" s="12" t="e">
        <f t="shared" si="16"/>
        <v>#REF!</v>
      </c>
      <c r="F86" s="49" t="e">
        <f t="shared" si="17"/>
        <v>#REF!</v>
      </c>
      <c r="G86" s="12" t="e">
        <f t="shared" si="18"/>
        <v>#REF!</v>
      </c>
      <c r="H86" s="49" t="e">
        <f t="shared" si="19"/>
        <v>#REF!</v>
      </c>
      <c r="I86" s="12" t="e">
        <f t="shared" si="22"/>
        <v>#REF!</v>
      </c>
      <c r="J86" s="49" t="e">
        <f t="shared" si="23"/>
        <v>#REF!</v>
      </c>
      <c r="K86" s="12" t="e">
        <f t="shared" si="20"/>
        <v>#REF!</v>
      </c>
      <c r="L86" s="12" t="e">
        <f t="shared" si="24"/>
        <v>#REF!</v>
      </c>
      <c r="O86" s="11" t="e">
        <f t="shared" si="21"/>
        <v>#REF!</v>
      </c>
      <c r="P86" s="75" t="e">
        <f>B86*#REF!</f>
        <v>#REF!</v>
      </c>
      <c r="Q86" s="71" t="e">
        <f>C86*#REF!</f>
        <v>#REF!</v>
      </c>
      <c r="R86" s="15" t="e">
        <f>E86*#REF!</f>
        <v>#REF!</v>
      </c>
      <c r="S86" s="50" t="e">
        <f>F86*#REF!</f>
        <v>#REF!</v>
      </c>
      <c r="T86" s="15" t="e">
        <f>G86*#REF!</f>
        <v>#REF!</v>
      </c>
      <c r="U86" s="50" t="e">
        <f>H86*#REF!</f>
        <v>#REF!</v>
      </c>
      <c r="V86" s="15" t="e">
        <f>I86*#REF!</f>
        <v>#REF!</v>
      </c>
      <c r="W86" s="50" t="e">
        <f>J86*#REF!</f>
        <v>#REF!</v>
      </c>
      <c r="X86" s="15" t="e">
        <f>K86*#REF!</f>
        <v>#REF!</v>
      </c>
      <c r="Y86" s="50" t="e">
        <f>L86*#REF!</f>
        <v>#REF!</v>
      </c>
    </row>
    <row r="87" spans="1:25" ht="13.5" thickBot="1" x14ac:dyDescent="0.25">
      <c r="A87" s="11" t="e">
        <f>#REF!</f>
        <v>#REF!</v>
      </c>
      <c r="B87" s="11" t="e">
        <f>#REF!</f>
        <v>#REF!</v>
      </c>
      <c r="C87" s="11" t="e">
        <f>#REF!</f>
        <v>#REF!</v>
      </c>
      <c r="D87" s="11" t="e">
        <f>#REF!</f>
        <v>#REF!</v>
      </c>
      <c r="E87" s="12" t="e">
        <f t="shared" si="16"/>
        <v>#REF!</v>
      </c>
      <c r="F87" s="49" t="e">
        <f t="shared" si="17"/>
        <v>#REF!</v>
      </c>
      <c r="G87" s="12" t="e">
        <f>B87+($D87*$H$1*2)</f>
        <v>#REF!</v>
      </c>
      <c r="H87" s="49" t="e">
        <f>C87+($D87*$H$1*2)</f>
        <v>#REF!</v>
      </c>
      <c r="I87" s="12" t="e">
        <f>$B87+($D87*$J$1*2)</f>
        <v>#REF!</v>
      </c>
      <c r="J87" s="49" t="e">
        <f>$C87+($D87*$J$1*2)</f>
        <v>#REF!</v>
      </c>
      <c r="K87" s="12" t="e">
        <f>$B87+($D87*$L$1*2)</f>
        <v>#REF!</v>
      </c>
      <c r="L87" s="12" t="e">
        <f>$C87+($D87*$L$1*2)</f>
        <v>#REF!</v>
      </c>
      <c r="O87" s="11" t="e">
        <f t="shared" si="21"/>
        <v>#REF!</v>
      </c>
      <c r="P87" s="78" t="e">
        <f>B87*#REF!</f>
        <v>#REF!</v>
      </c>
      <c r="Q87" s="71" t="e">
        <f>C87*#REF!</f>
        <v>#REF!</v>
      </c>
      <c r="R87" s="15" t="e">
        <f>E87*#REF!</f>
        <v>#REF!</v>
      </c>
      <c r="S87" s="50" t="e">
        <f>F87*#REF!</f>
        <v>#REF!</v>
      </c>
      <c r="T87" s="15" t="e">
        <f>G87*#REF!</f>
        <v>#REF!</v>
      </c>
      <c r="U87" s="50" t="e">
        <f>H87*#REF!</f>
        <v>#REF!</v>
      </c>
      <c r="V87" s="15" t="e">
        <f>I87*#REF!</f>
        <v>#REF!</v>
      </c>
      <c r="W87" s="50" t="e">
        <f>J87*#REF!</f>
        <v>#REF!</v>
      </c>
      <c r="X87" s="15" t="e">
        <f>K87*#REF!</f>
        <v>#REF!</v>
      </c>
      <c r="Y87" s="50" t="e">
        <f>L87*#REF!</f>
        <v>#REF!</v>
      </c>
    </row>
    <row r="88" spans="1:25" ht="13.5" thickBot="1" x14ac:dyDescent="0.25">
      <c r="A88" s="11" t="e">
        <f>#REF!</f>
        <v>#REF!</v>
      </c>
      <c r="B88" s="11" t="e">
        <f>#REF!</f>
        <v>#REF!</v>
      </c>
      <c r="C88" s="11" t="e">
        <f>#REF!</f>
        <v>#REF!</v>
      </c>
      <c r="D88" s="11" t="e">
        <f>#REF!</f>
        <v>#REF!</v>
      </c>
      <c r="E88" s="12" t="e">
        <f t="shared" si="16"/>
        <v>#REF!</v>
      </c>
      <c r="F88" s="49" t="e">
        <f t="shared" si="17"/>
        <v>#REF!</v>
      </c>
      <c r="G88" s="12" t="e">
        <f>B88+($D88*$H$1*2)</f>
        <v>#REF!</v>
      </c>
      <c r="H88" s="49" t="e">
        <f>C88+($D88*$H$1*2)</f>
        <v>#REF!</v>
      </c>
      <c r="I88" s="12" t="e">
        <f>$B88+($D88*$J$1*2)</f>
        <v>#REF!</v>
      </c>
      <c r="J88" s="49" t="e">
        <f>$C88+($D88*$J$1*2)</f>
        <v>#REF!</v>
      </c>
      <c r="K88" s="12" t="e">
        <f>$B88+($D88*$L$1*2)</f>
        <v>#REF!</v>
      </c>
      <c r="L88" s="12" t="e">
        <f>$C88+($D88*$L$1*2)</f>
        <v>#REF!</v>
      </c>
      <c r="O88" s="11" t="e">
        <f t="shared" si="21"/>
        <v>#REF!</v>
      </c>
      <c r="P88" s="75" t="e">
        <f>B88*#REF!</f>
        <v>#REF!</v>
      </c>
      <c r="Q88" s="71" t="e">
        <f>C88*#REF!</f>
        <v>#REF!</v>
      </c>
      <c r="R88" s="15" t="e">
        <f>E88*#REF!</f>
        <v>#REF!</v>
      </c>
      <c r="S88" s="50" t="e">
        <f>F88*#REF!</f>
        <v>#REF!</v>
      </c>
      <c r="T88" s="15" t="e">
        <f>G88*#REF!</f>
        <v>#REF!</v>
      </c>
      <c r="U88" s="50" t="e">
        <f>H88*#REF!</f>
        <v>#REF!</v>
      </c>
      <c r="V88" s="15" t="e">
        <f>I88*#REF!</f>
        <v>#REF!</v>
      </c>
      <c r="W88" s="50" t="e">
        <f>J88*#REF!</f>
        <v>#REF!</v>
      </c>
      <c r="X88" s="15" t="e">
        <f>K88*#REF!</f>
        <v>#REF!</v>
      </c>
      <c r="Y88" s="50" t="e">
        <f>L88*#REF!</f>
        <v>#REF!</v>
      </c>
    </row>
    <row r="89" spans="1:25" ht="13.5" thickBot="1" x14ac:dyDescent="0.25">
      <c r="A89" s="11" t="e">
        <f>#REF!</f>
        <v>#REF!</v>
      </c>
      <c r="B89" s="11" t="e">
        <f>#REF!</f>
        <v>#REF!</v>
      </c>
      <c r="C89" s="11" t="e">
        <f>#REF!</f>
        <v>#REF!</v>
      </c>
      <c r="D89" s="11" t="e">
        <f>#REF!</f>
        <v>#REF!</v>
      </c>
      <c r="E89" s="12" t="e">
        <f t="shared" si="16"/>
        <v>#REF!</v>
      </c>
      <c r="F89" s="49" t="e">
        <f t="shared" si="17"/>
        <v>#REF!</v>
      </c>
      <c r="G89" s="12" t="e">
        <f t="shared" si="18"/>
        <v>#REF!</v>
      </c>
      <c r="H89" s="49" t="e">
        <f t="shared" si="19"/>
        <v>#REF!</v>
      </c>
      <c r="I89" s="12" t="e">
        <f t="shared" si="22"/>
        <v>#REF!</v>
      </c>
      <c r="J89" s="49" t="e">
        <f t="shared" si="23"/>
        <v>#REF!</v>
      </c>
      <c r="K89" s="12" t="e">
        <f t="shared" si="20"/>
        <v>#REF!</v>
      </c>
      <c r="L89" s="12" t="e">
        <f t="shared" si="24"/>
        <v>#REF!</v>
      </c>
      <c r="O89" s="11" t="e">
        <f t="shared" si="21"/>
        <v>#REF!</v>
      </c>
      <c r="P89" s="77" t="e">
        <f>B89*#REF!</f>
        <v>#REF!</v>
      </c>
      <c r="Q89" s="71" t="e">
        <f>C89*#REF!</f>
        <v>#REF!</v>
      </c>
      <c r="R89" s="15" t="e">
        <f>E89*#REF!</f>
        <v>#REF!</v>
      </c>
      <c r="S89" s="50" t="e">
        <f>F89*#REF!</f>
        <v>#REF!</v>
      </c>
      <c r="T89" s="15" t="e">
        <f>G89*#REF!</f>
        <v>#REF!</v>
      </c>
      <c r="U89" s="50" t="e">
        <f>H89*#REF!</f>
        <v>#REF!</v>
      </c>
      <c r="V89" s="15" t="e">
        <f>I89*#REF!</f>
        <v>#REF!</v>
      </c>
      <c r="W89" s="50" t="e">
        <f>J89*#REF!</f>
        <v>#REF!</v>
      </c>
      <c r="X89" s="15" t="e">
        <f>K89*#REF!</f>
        <v>#REF!</v>
      </c>
      <c r="Y89" s="50" t="e">
        <f>L89*#REF!</f>
        <v>#REF!</v>
      </c>
    </row>
    <row r="90" spans="1:25" ht="13.5" thickBot="1" x14ac:dyDescent="0.25">
      <c r="A90" s="11" t="e">
        <f>#REF!</f>
        <v>#REF!</v>
      </c>
      <c r="B90" s="11" t="e">
        <f>#REF!</f>
        <v>#REF!</v>
      </c>
      <c r="C90" s="11" t="e">
        <f>#REF!</f>
        <v>#REF!</v>
      </c>
      <c r="D90" s="11" t="e">
        <f>#REF!</f>
        <v>#REF!</v>
      </c>
      <c r="E90" s="12" t="e">
        <f t="shared" si="16"/>
        <v>#REF!</v>
      </c>
      <c r="F90" s="49" t="e">
        <f t="shared" si="17"/>
        <v>#REF!</v>
      </c>
      <c r="G90" s="12" t="e">
        <f t="shared" si="18"/>
        <v>#REF!</v>
      </c>
      <c r="H90" s="49" t="e">
        <f t="shared" si="19"/>
        <v>#REF!</v>
      </c>
      <c r="I90" s="12" t="e">
        <f t="shared" si="22"/>
        <v>#REF!</v>
      </c>
      <c r="J90" s="49" t="e">
        <f t="shared" si="23"/>
        <v>#REF!</v>
      </c>
      <c r="K90" s="12" t="e">
        <f t="shared" si="20"/>
        <v>#REF!</v>
      </c>
      <c r="L90" s="12" t="e">
        <f t="shared" si="24"/>
        <v>#REF!</v>
      </c>
      <c r="O90" s="11" t="e">
        <f t="shared" si="21"/>
        <v>#REF!</v>
      </c>
      <c r="P90" s="75" t="e">
        <f>B90*#REF!</f>
        <v>#REF!</v>
      </c>
      <c r="Q90" s="71" t="e">
        <f>C90*#REF!</f>
        <v>#REF!</v>
      </c>
      <c r="R90" s="15" t="e">
        <f>E90*#REF!</f>
        <v>#REF!</v>
      </c>
      <c r="S90" s="50" t="e">
        <f>F90*#REF!</f>
        <v>#REF!</v>
      </c>
      <c r="T90" s="15" t="e">
        <f>G90*#REF!</f>
        <v>#REF!</v>
      </c>
      <c r="U90" s="50" t="e">
        <f>H90*#REF!</f>
        <v>#REF!</v>
      </c>
      <c r="V90" s="15" t="e">
        <f>I90*#REF!</f>
        <v>#REF!</v>
      </c>
      <c r="W90" s="50" t="e">
        <f>J90*#REF!</f>
        <v>#REF!</v>
      </c>
      <c r="X90" s="15" t="e">
        <f>K90*#REF!</f>
        <v>#REF!</v>
      </c>
      <c r="Y90" s="50" t="e">
        <f>L90*#REF!</f>
        <v>#REF!</v>
      </c>
    </row>
    <row r="91" spans="1:25" ht="13.5" thickBot="1" x14ac:dyDescent="0.25">
      <c r="A91" s="11" t="e">
        <f>#REF!</f>
        <v>#REF!</v>
      </c>
      <c r="B91" s="11" t="e">
        <f>#REF!</f>
        <v>#REF!</v>
      </c>
      <c r="C91" s="11" t="e">
        <f>#REF!</f>
        <v>#REF!</v>
      </c>
      <c r="D91" s="11" t="e">
        <f>#REF!</f>
        <v>#REF!</v>
      </c>
      <c r="E91" s="12" t="e">
        <f t="shared" si="16"/>
        <v>#REF!</v>
      </c>
      <c r="F91" s="49" t="e">
        <f t="shared" si="17"/>
        <v>#REF!</v>
      </c>
      <c r="G91" s="12" t="e">
        <f t="shared" si="18"/>
        <v>#REF!</v>
      </c>
      <c r="H91" s="49" t="e">
        <f t="shared" si="19"/>
        <v>#REF!</v>
      </c>
      <c r="I91" s="12" t="e">
        <f t="shared" si="22"/>
        <v>#REF!</v>
      </c>
      <c r="J91" s="49" t="e">
        <f t="shared" si="23"/>
        <v>#REF!</v>
      </c>
      <c r="K91" s="12" t="e">
        <f t="shared" si="20"/>
        <v>#REF!</v>
      </c>
      <c r="L91" s="12" t="e">
        <f t="shared" si="24"/>
        <v>#REF!</v>
      </c>
      <c r="O91" s="11" t="e">
        <f t="shared" si="21"/>
        <v>#REF!</v>
      </c>
      <c r="P91" s="75" t="e">
        <f>B91*#REF!</f>
        <v>#REF!</v>
      </c>
      <c r="Q91" s="71" t="e">
        <f>C91*#REF!</f>
        <v>#REF!</v>
      </c>
      <c r="R91" s="15" t="e">
        <f>E91*#REF!</f>
        <v>#REF!</v>
      </c>
      <c r="S91" s="50" t="e">
        <f>F91*#REF!</f>
        <v>#REF!</v>
      </c>
      <c r="T91" s="15" t="e">
        <f>G91*#REF!</f>
        <v>#REF!</v>
      </c>
      <c r="U91" s="50" t="e">
        <f>H91*#REF!</f>
        <v>#REF!</v>
      </c>
      <c r="V91" s="15" t="e">
        <f>I91*#REF!</f>
        <v>#REF!</v>
      </c>
      <c r="W91" s="50" t="e">
        <f>J91*#REF!</f>
        <v>#REF!</v>
      </c>
      <c r="X91" s="15" t="e">
        <f>K91*#REF!</f>
        <v>#REF!</v>
      </c>
      <c r="Y91" s="50" t="e">
        <f>L91*#REF!</f>
        <v>#REF!</v>
      </c>
    </row>
    <row r="92" spans="1:25" ht="13.5" thickBot="1" x14ac:dyDescent="0.25">
      <c r="A92" s="11" t="e">
        <f>#REF!</f>
        <v>#REF!</v>
      </c>
      <c r="B92" s="11" t="e">
        <f>#REF!</f>
        <v>#REF!</v>
      </c>
      <c r="C92" s="11" t="e">
        <f>#REF!</f>
        <v>#REF!</v>
      </c>
      <c r="D92" s="11" t="e">
        <f>#REF!</f>
        <v>#REF!</v>
      </c>
      <c r="E92" s="12" t="e">
        <f t="shared" si="16"/>
        <v>#REF!</v>
      </c>
      <c r="F92" s="49" t="e">
        <f t="shared" si="17"/>
        <v>#REF!</v>
      </c>
      <c r="G92" s="12" t="e">
        <f t="shared" si="18"/>
        <v>#REF!</v>
      </c>
      <c r="H92" s="49" t="e">
        <f t="shared" si="19"/>
        <v>#REF!</v>
      </c>
      <c r="I92" s="12" t="e">
        <f t="shared" si="22"/>
        <v>#REF!</v>
      </c>
      <c r="J92" s="49" t="e">
        <f t="shared" si="23"/>
        <v>#REF!</v>
      </c>
      <c r="K92" s="12" t="e">
        <f t="shared" si="20"/>
        <v>#REF!</v>
      </c>
      <c r="L92" s="12" t="e">
        <f t="shared" si="24"/>
        <v>#REF!</v>
      </c>
      <c r="O92" s="11" t="e">
        <f t="shared" si="21"/>
        <v>#REF!</v>
      </c>
      <c r="P92" s="75" t="e">
        <f>B92*#REF!</f>
        <v>#REF!</v>
      </c>
      <c r="Q92" s="71" t="e">
        <f>C92*#REF!</f>
        <v>#REF!</v>
      </c>
      <c r="R92" s="15" t="e">
        <f>E92*#REF!</f>
        <v>#REF!</v>
      </c>
      <c r="S92" s="50" t="e">
        <f>F92*#REF!</f>
        <v>#REF!</v>
      </c>
      <c r="T92" s="15" t="e">
        <f>G92*#REF!</f>
        <v>#REF!</v>
      </c>
      <c r="U92" s="50" t="e">
        <f>H92*#REF!</f>
        <v>#REF!</v>
      </c>
      <c r="V92" s="15" t="e">
        <f>I92*#REF!</f>
        <v>#REF!</v>
      </c>
      <c r="W92" s="50" t="e">
        <f>J92*#REF!</f>
        <v>#REF!</v>
      </c>
      <c r="X92" s="15" t="e">
        <f>K92*#REF!</f>
        <v>#REF!</v>
      </c>
      <c r="Y92" s="50" t="e">
        <f>L92*#REF!</f>
        <v>#REF!</v>
      </c>
    </row>
    <row r="93" spans="1:25" ht="13.5" thickBot="1" x14ac:dyDescent="0.25">
      <c r="A93" s="11" t="e">
        <f>#REF!</f>
        <v>#REF!</v>
      </c>
      <c r="B93" s="11" t="e">
        <f>#REF!</f>
        <v>#REF!</v>
      </c>
      <c r="C93" s="11" t="e">
        <f>#REF!</f>
        <v>#REF!</v>
      </c>
      <c r="D93" s="11" t="e">
        <f>#REF!</f>
        <v>#REF!</v>
      </c>
      <c r="E93" s="12" t="e">
        <f t="shared" si="16"/>
        <v>#REF!</v>
      </c>
      <c r="F93" s="49" t="e">
        <f t="shared" si="17"/>
        <v>#REF!</v>
      </c>
      <c r="G93" s="12" t="e">
        <f t="shared" si="18"/>
        <v>#REF!</v>
      </c>
      <c r="H93" s="49" t="e">
        <f t="shared" si="19"/>
        <v>#REF!</v>
      </c>
      <c r="I93" s="12" t="e">
        <f t="shared" si="22"/>
        <v>#REF!</v>
      </c>
      <c r="J93" s="49" t="e">
        <f t="shared" si="23"/>
        <v>#REF!</v>
      </c>
      <c r="K93" s="12" t="e">
        <f t="shared" si="20"/>
        <v>#REF!</v>
      </c>
      <c r="L93" s="12" t="e">
        <f t="shared" si="24"/>
        <v>#REF!</v>
      </c>
      <c r="O93" s="11" t="e">
        <f t="shared" si="21"/>
        <v>#REF!</v>
      </c>
      <c r="P93" s="75" t="e">
        <f>B93*#REF!</f>
        <v>#REF!</v>
      </c>
      <c r="Q93" s="71" t="e">
        <f>C93*#REF!</f>
        <v>#REF!</v>
      </c>
      <c r="R93" s="15" t="e">
        <f>E93*#REF!</f>
        <v>#REF!</v>
      </c>
      <c r="S93" s="50" t="e">
        <f>F93*#REF!</f>
        <v>#REF!</v>
      </c>
      <c r="T93" s="15" t="e">
        <f>G93*#REF!</f>
        <v>#REF!</v>
      </c>
      <c r="U93" s="50" t="e">
        <f>H93*#REF!</f>
        <v>#REF!</v>
      </c>
      <c r="V93" s="15" t="e">
        <f>I93*#REF!</f>
        <v>#REF!</v>
      </c>
      <c r="W93" s="50" t="e">
        <f>J93*#REF!</f>
        <v>#REF!</v>
      </c>
      <c r="X93" s="15" t="e">
        <f>K93*#REF!</f>
        <v>#REF!</v>
      </c>
      <c r="Y93" s="50" t="e">
        <f>L93*#REF!</f>
        <v>#REF!</v>
      </c>
    </row>
    <row r="94" spans="1:25" ht="13.5" thickBot="1" x14ac:dyDescent="0.25">
      <c r="A94" s="11" t="e">
        <f>#REF!</f>
        <v>#REF!</v>
      </c>
      <c r="B94" s="11" t="e">
        <f>#REF!</f>
        <v>#REF!</v>
      </c>
      <c r="C94" s="11" t="e">
        <f>#REF!</f>
        <v>#REF!</v>
      </c>
      <c r="D94" s="11" t="e">
        <f>#REF!</f>
        <v>#REF!</v>
      </c>
      <c r="E94" s="12" t="e">
        <f t="shared" si="16"/>
        <v>#REF!</v>
      </c>
      <c r="F94" s="49" t="e">
        <f t="shared" si="17"/>
        <v>#REF!</v>
      </c>
      <c r="G94" s="12" t="e">
        <f t="shared" si="18"/>
        <v>#REF!</v>
      </c>
      <c r="H94" s="49" t="e">
        <f t="shared" si="19"/>
        <v>#REF!</v>
      </c>
      <c r="I94" s="12" t="e">
        <f t="shared" si="22"/>
        <v>#REF!</v>
      </c>
      <c r="J94" s="49" t="e">
        <f t="shared" si="23"/>
        <v>#REF!</v>
      </c>
      <c r="K94" s="12" t="e">
        <f t="shared" si="20"/>
        <v>#REF!</v>
      </c>
      <c r="L94" s="12" t="e">
        <f t="shared" si="24"/>
        <v>#REF!</v>
      </c>
      <c r="O94" s="11" t="e">
        <f t="shared" si="21"/>
        <v>#REF!</v>
      </c>
      <c r="P94" s="75" t="e">
        <f>B94*#REF!</f>
        <v>#REF!</v>
      </c>
      <c r="Q94" s="71" t="e">
        <f>C94*#REF!</f>
        <v>#REF!</v>
      </c>
      <c r="R94" s="15" t="e">
        <f>E94*#REF!</f>
        <v>#REF!</v>
      </c>
      <c r="S94" s="50" t="e">
        <f>F94*#REF!</f>
        <v>#REF!</v>
      </c>
      <c r="T94" s="15" t="e">
        <f>G94*#REF!</f>
        <v>#REF!</v>
      </c>
      <c r="U94" s="50" t="e">
        <f>H94*#REF!</f>
        <v>#REF!</v>
      </c>
      <c r="V94" s="15" t="e">
        <f>I94*#REF!</f>
        <v>#REF!</v>
      </c>
      <c r="W94" s="50" t="e">
        <f>J94*#REF!</f>
        <v>#REF!</v>
      </c>
      <c r="X94" s="15" t="e">
        <f>K94*#REF!</f>
        <v>#REF!</v>
      </c>
      <c r="Y94" s="50" t="e">
        <f>L94*#REF!</f>
        <v>#REF!</v>
      </c>
    </row>
    <row r="95" spans="1:25" ht="13.5" thickBot="1" x14ac:dyDescent="0.25">
      <c r="A95" s="11" t="e">
        <f>#REF!</f>
        <v>#REF!</v>
      </c>
      <c r="B95" s="11" t="e">
        <f>#REF!</f>
        <v>#REF!</v>
      </c>
      <c r="C95" s="11" t="e">
        <f>#REF!</f>
        <v>#REF!</v>
      </c>
      <c r="D95" s="11" t="e">
        <f>#REF!</f>
        <v>#REF!</v>
      </c>
      <c r="E95" s="12" t="e">
        <f t="shared" si="16"/>
        <v>#REF!</v>
      </c>
      <c r="F95" s="49" t="e">
        <f t="shared" si="17"/>
        <v>#REF!</v>
      </c>
      <c r="G95" s="12" t="e">
        <f t="shared" si="18"/>
        <v>#REF!</v>
      </c>
      <c r="H95" s="49" t="e">
        <f t="shared" si="19"/>
        <v>#REF!</v>
      </c>
      <c r="I95" s="12" t="e">
        <f t="shared" si="22"/>
        <v>#REF!</v>
      </c>
      <c r="J95" s="49" t="e">
        <f t="shared" si="23"/>
        <v>#REF!</v>
      </c>
      <c r="K95" s="12" t="e">
        <f t="shared" si="20"/>
        <v>#REF!</v>
      </c>
      <c r="L95" s="12" t="e">
        <f t="shared" si="24"/>
        <v>#REF!</v>
      </c>
      <c r="O95" s="11" t="e">
        <f t="shared" si="21"/>
        <v>#REF!</v>
      </c>
      <c r="P95" s="75" t="e">
        <f>B95*#REF!</f>
        <v>#REF!</v>
      </c>
      <c r="Q95" s="71" t="e">
        <f>C95*#REF!</f>
        <v>#REF!</v>
      </c>
      <c r="R95" s="15" t="e">
        <f>E95*#REF!</f>
        <v>#REF!</v>
      </c>
      <c r="S95" s="50" t="e">
        <f>F95*#REF!</f>
        <v>#REF!</v>
      </c>
      <c r="T95" s="15" t="e">
        <f>G95*#REF!</f>
        <v>#REF!</v>
      </c>
      <c r="U95" s="50" t="e">
        <f>H95*#REF!</f>
        <v>#REF!</v>
      </c>
      <c r="V95" s="15" t="e">
        <f>I95*#REF!</f>
        <v>#REF!</v>
      </c>
      <c r="W95" s="50" t="e">
        <f>J95*#REF!</f>
        <v>#REF!</v>
      </c>
      <c r="X95" s="15" t="e">
        <f>K95*#REF!</f>
        <v>#REF!</v>
      </c>
      <c r="Y95" s="50" t="e">
        <f>L95*#REF!</f>
        <v>#REF!</v>
      </c>
    </row>
    <row r="96" spans="1:25" ht="13.5" thickBot="1" x14ac:dyDescent="0.25">
      <c r="A96" s="11" t="e">
        <f>#REF!</f>
        <v>#REF!</v>
      </c>
      <c r="B96" s="11" t="e">
        <f>#REF!</f>
        <v>#REF!</v>
      </c>
      <c r="C96" s="11" t="e">
        <f>#REF!</f>
        <v>#REF!</v>
      </c>
      <c r="D96" s="11" t="e">
        <f>#REF!</f>
        <v>#REF!</v>
      </c>
      <c r="E96" s="12" t="e">
        <f t="shared" si="16"/>
        <v>#REF!</v>
      </c>
      <c r="F96" s="49" t="e">
        <f t="shared" si="17"/>
        <v>#REF!</v>
      </c>
      <c r="G96" s="12" t="e">
        <f t="shared" si="18"/>
        <v>#REF!</v>
      </c>
      <c r="H96" s="49" t="e">
        <f t="shared" si="19"/>
        <v>#REF!</v>
      </c>
      <c r="I96" s="12" t="e">
        <f t="shared" si="22"/>
        <v>#REF!</v>
      </c>
      <c r="J96" s="49" t="e">
        <f t="shared" si="23"/>
        <v>#REF!</v>
      </c>
      <c r="K96" s="12" t="e">
        <f t="shared" si="20"/>
        <v>#REF!</v>
      </c>
      <c r="L96" s="12" t="e">
        <f t="shared" si="24"/>
        <v>#REF!</v>
      </c>
      <c r="O96" s="11" t="e">
        <f t="shared" si="21"/>
        <v>#REF!</v>
      </c>
      <c r="P96" s="75" t="e">
        <f>B96*#REF!</f>
        <v>#REF!</v>
      </c>
      <c r="Q96" s="71" t="e">
        <f>C96*#REF!</f>
        <v>#REF!</v>
      </c>
      <c r="R96" s="15" t="e">
        <f>E96*#REF!</f>
        <v>#REF!</v>
      </c>
      <c r="S96" s="50" t="e">
        <f>F96*#REF!</f>
        <v>#REF!</v>
      </c>
      <c r="T96" s="15" t="e">
        <f>G96*#REF!</f>
        <v>#REF!</v>
      </c>
      <c r="U96" s="50" t="e">
        <f>H96*#REF!</f>
        <v>#REF!</v>
      </c>
      <c r="V96" s="15" t="e">
        <f>I96*#REF!</f>
        <v>#REF!</v>
      </c>
      <c r="W96" s="50" t="e">
        <f>J96*#REF!</f>
        <v>#REF!</v>
      </c>
      <c r="X96" s="15" t="e">
        <f>K96*#REF!</f>
        <v>#REF!</v>
      </c>
      <c r="Y96" s="50" t="e">
        <f>L96*#REF!</f>
        <v>#REF!</v>
      </c>
    </row>
    <row r="97" spans="1:25" ht="13.5" thickBot="1" x14ac:dyDescent="0.25">
      <c r="A97" s="11" t="e">
        <f>#REF!</f>
        <v>#REF!</v>
      </c>
      <c r="B97" s="11" t="e">
        <f>#REF!</f>
        <v>#REF!</v>
      </c>
      <c r="C97" s="11" t="e">
        <f>#REF!</f>
        <v>#REF!</v>
      </c>
      <c r="D97" s="11" t="e">
        <f>#REF!</f>
        <v>#REF!</v>
      </c>
      <c r="E97" s="12" t="e">
        <f t="shared" si="16"/>
        <v>#REF!</v>
      </c>
      <c r="F97" s="49" t="e">
        <f t="shared" si="17"/>
        <v>#REF!</v>
      </c>
      <c r="G97" s="12" t="e">
        <f t="shared" si="18"/>
        <v>#REF!</v>
      </c>
      <c r="H97" s="49" t="e">
        <f t="shared" si="19"/>
        <v>#REF!</v>
      </c>
      <c r="I97" s="12" t="e">
        <f t="shared" si="22"/>
        <v>#REF!</v>
      </c>
      <c r="J97" s="49" t="e">
        <f t="shared" si="23"/>
        <v>#REF!</v>
      </c>
      <c r="K97" s="12" t="e">
        <f t="shared" si="20"/>
        <v>#REF!</v>
      </c>
      <c r="L97" s="12" t="e">
        <f t="shared" si="24"/>
        <v>#REF!</v>
      </c>
      <c r="N97" s="37"/>
      <c r="O97" s="11" t="e">
        <f t="shared" si="21"/>
        <v>#REF!</v>
      </c>
      <c r="P97" s="79" t="e">
        <f>B97*#REF!</f>
        <v>#REF!</v>
      </c>
      <c r="Q97" s="71" t="e">
        <f>C97*#REF!</f>
        <v>#REF!</v>
      </c>
      <c r="R97" s="15" t="e">
        <f>E97*#REF!</f>
        <v>#REF!</v>
      </c>
      <c r="S97" s="50" t="e">
        <f>F97*#REF!</f>
        <v>#REF!</v>
      </c>
      <c r="T97" s="15" t="e">
        <f>G97*#REF!</f>
        <v>#REF!</v>
      </c>
      <c r="U97" s="50" t="e">
        <f>H97*#REF!</f>
        <v>#REF!</v>
      </c>
      <c r="V97" s="15" t="e">
        <f>I97*#REF!</f>
        <v>#REF!</v>
      </c>
      <c r="W97" s="50" t="e">
        <f>J97*#REF!</f>
        <v>#REF!</v>
      </c>
      <c r="X97" s="15" t="e">
        <f>K97*#REF!</f>
        <v>#REF!</v>
      </c>
      <c r="Y97" s="50" t="e">
        <f>L97*#REF!</f>
        <v>#REF!</v>
      </c>
    </row>
    <row r="98" spans="1:25" ht="90" customHeight="1" thickBot="1" x14ac:dyDescent="0.25">
      <c r="A98" s="11" t="e">
        <f>#REF!</f>
        <v>#REF!</v>
      </c>
      <c r="B98" s="11" t="e">
        <f>#REF!</f>
        <v>#REF!</v>
      </c>
      <c r="C98" s="11" t="e">
        <f>#REF!</f>
        <v>#REF!</v>
      </c>
      <c r="D98" s="11" t="e">
        <f>#REF!</f>
        <v>#REF!</v>
      </c>
      <c r="E98" s="12" t="e">
        <f t="shared" si="16"/>
        <v>#REF!</v>
      </c>
      <c r="F98" s="49" t="e">
        <f t="shared" si="17"/>
        <v>#REF!</v>
      </c>
      <c r="G98" s="12" t="e">
        <f>B98+($D98*$H$1*2)</f>
        <v>#REF!</v>
      </c>
      <c r="H98" s="49" t="e">
        <f>C98+($D98*$H$1*2)</f>
        <v>#REF!</v>
      </c>
      <c r="I98" s="12" t="e">
        <f>$B98+($D98*$J$1*2)</f>
        <v>#REF!</v>
      </c>
      <c r="J98" s="49" t="e">
        <f>$C98+($D98*$J$1*2)</f>
        <v>#REF!</v>
      </c>
      <c r="K98" s="12" t="e">
        <f>$B98+($D98*$L$1*2)</f>
        <v>#REF!</v>
      </c>
      <c r="L98" s="12" t="e">
        <f>$C98+($D98*$L$1*2)</f>
        <v>#REF!</v>
      </c>
      <c r="O98" s="11" t="e">
        <f t="shared" si="21"/>
        <v>#REF!</v>
      </c>
      <c r="P98" s="77" t="e">
        <f>B98*#REF!</f>
        <v>#REF!</v>
      </c>
      <c r="Q98" s="71" t="e">
        <f>C98*#REF!</f>
        <v>#REF!</v>
      </c>
      <c r="R98" s="15" t="e">
        <f>E98*#REF!</f>
        <v>#REF!</v>
      </c>
      <c r="S98" s="50" t="e">
        <f>F98*#REF!</f>
        <v>#REF!</v>
      </c>
      <c r="T98" s="15" t="e">
        <f>G98*#REF!</f>
        <v>#REF!</v>
      </c>
      <c r="U98" s="50" t="e">
        <f>H98*#REF!</f>
        <v>#REF!</v>
      </c>
      <c r="V98" s="15" t="e">
        <f>I98*#REF!</f>
        <v>#REF!</v>
      </c>
      <c r="W98" s="50" t="e">
        <f>J98*#REF!</f>
        <v>#REF!</v>
      </c>
      <c r="X98" s="15" t="e">
        <f>K98*#REF!</f>
        <v>#REF!</v>
      </c>
      <c r="Y98" s="50" t="e">
        <f>L98*#REF!</f>
        <v>#REF!</v>
      </c>
    </row>
    <row r="99" spans="1:25" ht="13.5" thickBot="1" x14ac:dyDescent="0.25">
      <c r="A99" s="11" t="e">
        <f>#REF!</f>
        <v>#REF!</v>
      </c>
      <c r="B99" s="11" t="e">
        <f>#REF!</f>
        <v>#REF!</v>
      </c>
      <c r="C99" s="11" t="e">
        <f>#REF!</f>
        <v>#REF!</v>
      </c>
      <c r="D99" s="11" t="e">
        <f>#REF!</f>
        <v>#REF!</v>
      </c>
      <c r="E99" s="12" t="e">
        <f t="shared" si="16"/>
        <v>#REF!</v>
      </c>
      <c r="F99" s="49" t="e">
        <f t="shared" si="17"/>
        <v>#REF!</v>
      </c>
      <c r="G99" s="12" t="e">
        <f t="shared" ref="G99:G108" si="25">B99+($D99*$H$1*2)</f>
        <v>#REF!</v>
      </c>
      <c r="H99" s="49" t="e">
        <f t="shared" ref="H99:H108" si="26">C99+($D99*$H$1*2)</f>
        <v>#REF!</v>
      </c>
      <c r="I99" s="12" t="e">
        <f t="shared" ref="I99:I108" si="27">$B99+($D99*$J$1*2)</f>
        <v>#REF!</v>
      </c>
      <c r="J99" s="49" t="e">
        <f t="shared" ref="J99:J108" si="28">$C99+($D99*$J$1*2)</f>
        <v>#REF!</v>
      </c>
      <c r="K99" s="12" t="e">
        <f t="shared" ref="K99:K108" si="29">$B99+($D99*$L$1*2)</f>
        <v>#REF!</v>
      </c>
      <c r="L99" s="12" t="e">
        <f t="shared" ref="L99:L108" si="30">$C99+($D99*$L$1*2)</f>
        <v>#REF!</v>
      </c>
      <c r="O99" s="11" t="e">
        <f t="shared" si="21"/>
        <v>#REF!</v>
      </c>
      <c r="P99" s="78" t="e">
        <f>B99*#REF!</f>
        <v>#REF!</v>
      </c>
      <c r="Q99" s="71" t="e">
        <f>C99*#REF!</f>
        <v>#REF!</v>
      </c>
      <c r="R99" s="15" t="e">
        <f>E99*#REF!</f>
        <v>#REF!</v>
      </c>
      <c r="S99" s="50" t="e">
        <f>F99*#REF!</f>
        <v>#REF!</v>
      </c>
      <c r="T99" s="15" t="e">
        <f>G99*#REF!</f>
        <v>#REF!</v>
      </c>
      <c r="U99" s="50" t="e">
        <f>H99*#REF!</f>
        <v>#REF!</v>
      </c>
      <c r="V99" s="15" t="e">
        <f>I99*#REF!</f>
        <v>#REF!</v>
      </c>
      <c r="W99" s="50" t="e">
        <f>J99*#REF!</f>
        <v>#REF!</v>
      </c>
      <c r="X99" s="15" t="e">
        <f>K99*#REF!</f>
        <v>#REF!</v>
      </c>
      <c r="Y99" s="50" t="e">
        <f>L99*#REF!</f>
        <v>#REF!</v>
      </c>
    </row>
    <row r="100" spans="1:25" ht="13.5" thickBot="1" x14ac:dyDescent="0.25">
      <c r="A100" s="11" t="e">
        <f>#REF!</f>
        <v>#REF!</v>
      </c>
      <c r="B100" s="11" t="e">
        <f>#REF!</f>
        <v>#REF!</v>
      </c>
      <c r="C100" s="11" t="e">
        <f>#REF!</f>
        <v>#REF!</v>
      </c>
      <c r="D100" s="11" t="e">
        <f>#REF!</f>
        <v>#REF!</v>
      </c>
      <c r="E100" s="12" t="e">
        <f t="shared" si="16"/>
        <v>#REF!</v>
      </c>
      <c r="F100" s="49" t="e">
        <f t="shared" si="17"/>
        <v>#REF!</v>
      </c>
      <c r="G100" s="12" t="e">
        <f t="shared" si="25"/>
        <v>#REF!</v>
      </c>
      <c r="H100" s="49" t="e">
        <f t="shared" si="26"/>
        <v>#REF!</v>
      </c>
      <c r="I100" s="12" t="e">
        <f t="shared" si="27"/>
        <v>#REF!</v>
      </c>
      <c r="J100" s="49" t="e">
        <f t="shared" si="28"/>
        <v>#REF!</v>
      </c>
      <c r="K100" s="12" t="e">
        <f t="shared" si="29"/>
        <v>#REF!</v>
      </c>
      <c r="L100" s="12" t="e">
        <f t="shared" si="30"/>
        <v>#REF!</v>
      </c>
      <c r="O100" s="11" t="e">
        <f t="shared" si="21"/>
        <v>#REF!</v>
      </c>
      <c r="P100" s="78" t="e">
        <f>B100*#REF!</f>
        <v>#REF!</v>
      </c>
      <c r="Q100" s="71" t="e">
        <f>C100*#REF!</f>
        <v>#REF!</v>
      </c>
      <c r="R100" s="15" t="e">
        <f>E100*#REF!</f>
        <v>#REF!</v>
      </c>
      <c r="S100" s="50" t="e">
        <f>F100*#REF!</f>
        <v>#REF!</v>
      </c>
      <c r="T100" s="15" t="e">
        <f>G100*#REF!</f>
        <v>#REF!</v>
      </c>
      <c r="U100" s="50" t="e">
        <f>H100*#REF!</f>
        <v>#REF!</v>
      </c>
      <c r="V100" s="15" t="e">
        <f>I100*#REF!</f>
        <v>#REF!</v>
      </c>
      <c r="W100" s="50" t="e">
        <f>J100*#REF!</f>
        <v>#REF!</v>
      </c>
      <c r="X100" s="15" t="e">
        <f>K100*#REF!</f>
        <v>#REF!</v>
      </c>
      <c r="Y100" s="50" t="e">
        <f>L100*#REF!</f>
        <v>#REF!</v>
      </c>
    </row>
    <row r="101" spans="1:25" ht="13.5" thickBot="1" x14ac:dyDescent="0.25">
      <c r="A101" s="11" t="e">
        <f>#REF!</f>
        <v>#REF!</v>
      </c>
      <c r="B101" s="11" t="e">
        <f>#REF!</f>
        <v>#REF!</v>
      </c>
      <c r="C101" s="11" t="e">
        <f>#REF!</f>
        <v>#REF!</v>
      </c>
      <c r="D101" s="11" t="e">
        <f>#REF!</f>
        <v>#REF!</v>
      </c>
      <c r="E101" s="12" t="e">
        <f t="shared" si="16"/>
        <v>#REF!</v>
      </c>
      <c r="F101" s="49" t="e">
        <f t="shared" si="17"/>
        <v>#REF!</v>
      </c>
      <c r="G101" s="12" t="e">
        <f t="shared" si="25"/>
        <v>#REF!</v>
      </c>
      <c r="H101" s="49" t="e">
        <f t="shared" si="26"/>
        <v>#REF!</v>
      </c>
      <c r="I101" s="12" t="e">
        <f t="shared" si="27"/>
        <v>#REF!</v>
      </c>
      <c r="J101" s="49" t="e">
        <f t="shared" si="28"/>
        <v>#REF!</v>
      </c>
      <c r="K101" s="12" t="e">
        <f t="shared" si="29"/>
        <v>#REF!</v>
      </c>
      <c r="L101" s="12" t="e">
        <f t="shared" si="30"/>
        <v>#REF!</v>
      </c>
      <c r="O101" s="11" t="e">
        <f t="shared" si="21"/>
        <v>#REF!</v>
      </c>
      <c r="P101" s="78" t="e">
        <f>B101*#REF!</f>
        <v>#REF!</v>
      </c>
      <c r="Q101" s="71" t="e">
        <f>C101*#REF!</f>
        <v>#REF!</v>
      </c>
      <c r="R101" s="15" t="e">
        <f>E101*#REF!</f>
        <v>#REF!</v>
      </c>
      <c r="S101" s="50" t="e">
        <f>F101*#REF!</f>
        <v>#REF!</v>
      </c>
      <c r="T101" s="15" t="e">
        <f>G101*#REF!</f>
        <v>#REF!</v>
      </c>
      <c r="U101" s="50" t="e">
        <f>H101*#REF!</f>
        <v>#REF!</v>
      </c>
      <c r="V101" s="15" t="e">
        <f>I101*#REF!</f>
        <v>#REF!</v>
      </c>
      <c r="W101" s="50" t="e">
        <f>J101*#REF!</f>
        <v>#REF!</v>
      </c>
      <c r="X101" s="15" t="e">
        <f>K101*#REF!</f>
        <v>#REF!</v>
      </c>
      <c r="Y101" s="50" t="e">
        <f>L101*#REF!</f>
        <v>#REF!</v>
      </c>
    </row>
    <row r="102" spans="1:25" ht="13.5" thickBot="1" x14ac:dyDescent="0.25">
      <c r="A102" s="11" t="e">
        <f>#REF!</f>
        <v>#REF!</v>
      </c>
      <c r="B102" s="11" t="e">
        <f>#REF!</f>
        <v>#REF!</v>
      </c>
      <c r="C102" s="11" t="e">
        <f>#REF!</f>
        <v>#REF!</v>
      </c>
      <c r="D102" s="11" t="e">
        <f>#REF!</f>
        <v>#REF!</v>
      </c>
      <c r="E102" s="12" t="e">
        <f t="shared" si="16"/>
        <v>#REF!</v>
      </c>
      <c r="F102" s="49" t="e">
        <f t="shared" si="17"/>
        <v>#REF!</v>
      </c>
      <c r="G102" s="12" t="e">
        <f t="shared" si="25"/>
        <v>#REF!</v>
      </c>
      <c r="H102" s="49" t="e">
        <f t="shared" si="26"/>
        <v>#REF!</v>
      </c>
      <c r="I102" s="12" t="e">
        <f t="shared" si="27"/>
        <v>#REF!</v>
      </c>
      <c r="J102" s="49" t="e">
        <f t="shared" si="28"/>
        <v>#REF!</v>
      </c>
      <c r="K102" s="12" t="e">
        <f t="shared" si="29"/>
        <v>#REF!</v>
      </c>
      <c r="L102" s="12" t="e">
        <f t="shared" si="30"/>
        <v>#REF!</v>
      </c>
      <c r="O102" s="11" t="e">
        <f t="shared" si="21"/>
        <v>#REF!</v>
      </c>
      <c r="P102" s="78" t="e">
        <f>B102*#REF!</f>
        <v>#REF!</v>
      </c>
      <c r="Q102" s="71" t="e">
        <f>C102*#REF!</f>
        <v>#REF!</v>
      </c>
      <c r="R102" s="15" t="e">
        <f>E102*#REF!</f>
        <v>#REF!</v>
      </c>
      <c r="S102" s="50" t="e">
        <f>F102*#REF!</f>
        <v>#REF!</v>
      </c>
      <c r="T102" s="15" t="e">
        <f>G102*#REF!</f>
        <v>#REF!</v>
      </c>
      <c r="U102" s="50" t="e">
        <f>H102*#REF!</f>
        <v>#REF!</v>
      </c>
      <c r="V102" s="15" t="e">
        <f>I102*#REF!</f>
        <v>#REF!</v>
      </c>
      <c r="W102" s="50" t="e">
        <f>J102*#REF!</f>
        <v>#REF!</v>
      </c>
      <c r="X102" s="15" t="e">
        <f>K102*#REF!</f>
        <v>#REF!</v>
      </c>
      <c r="Y102" s="50" t="e">
        <f>L102*#REF!</f>
        <v>#REF!</v>
      </c>
    </row>
    <row r="103" spans="1:25" ht="13.5" thickBot="1" x14ac:dyDescent="0.25">
      <c r="A103" s="11" t="e">
        <f>#REF!</f>
        <v>#REF!</v>
      </c>
      <c r="B103" s="11" t="e">
        <f>#REF!</f>
        <v>#REF!</v>
      </c>
      <c r="C103" s="11" t="e">
        <f>#REF!</f>
        <v>#REF!</v>
      </c>
      <c r="D103" s="11" t="e">
        <f>#REF!</f>
        <v>#REF!</v>
      </c>
      <c r="E103" s="12" t="e">
        <f t="shared" si="16"/>
        <v>#REF!</v>
      </c>
      <c r="F103" s="49" t="e">
        <f t="shared" si="17"/>
        <v>#REF!</v>
      </c>
      <c r="G103" s="12" t="e">
        <f t="shared" si="25"/>
        <v>#REF!</v>
      </c>
      <c r="H103" s="49" t="e">
        <f t="shared" si="26"/>
        <v>#REF!</v>
      </c>
      <c r="I103" s="12" t="e">
        <f t="shared" si="27"/>
        <v>#REF!</v>
      </c>
      <c r="J103" s="49" t="e">
        <f t="shared" si="28"/>
        <v>#REF!</v>
      </c>
      <c r="K103" s="12" t="e">
        <f t="shared" si="29"/>
        <v>#REF!</v>
      </c>
      <c r="L103" s="12" t="e">
        <f t="shared" si="30"/>
        <v>#REF!</v>
      </c>
      <c r="O103" s="11" t="e">
        <f t="shared" si="21"/>
        <v>#REF!</v>
      </c>
      <c r="P103" s="78" t="e">
        <f>B103*#REF!</f>
        <v>#REF!</v>
      </c>
      <c r="Q103" s="71" t="e">
        <f>C103*#REF!</f>
        <v>#REF!</v>
      </c>
      <c r="R103" s="15" t="e">
        <f>E103*#REF!</f>
        <v>#REF!</v>
      </c>
      <c r="S103" s="50" t="e">
        <f>F103*#REF!</f>
        <v>#REF!</v>
      </c>
      <c r="T103" s="15" t="e">
        <f>G103*#REF!</f>
        <v>#REF!</v>
      </c>
      <c r="U103" s="50" t="e">
        <f>H103*#REF!</f>
        <v>#REF!</v>
      </c>
      <c r="V103" s="15" t="e">
        <f>I103*#REF!</f>
        <v>#REF!</v>
      </c>
      <c r="W103" s="50" t="e">
        <f>J103*#REF!</f>
        <v>#REF!</v>
      </c>
      <c r="X103" s="15" t="e">
        <f>K103*#REF!</f>
        <v>#REF!</v>
      </c>
      <c r="Y103" s="50" t="e">
        <f>L103*#REF!</f>
        <v>#REF!</v>
      </c>
    </row>
    <row r="104" spans="1:25" ht="13.5" thickBot="1" x14ac:dyDescent="0.25">
      <c r="A104" s="11" t="e">
        <f>#REF!</f>
        <v>#REF!</v>
      </c>
      <c r="B104" s="11" t="e">
        <f>#REF!</f>
        <v>#REF!</v>
      </c>
      <c r="C104" s="11" t="e">
        <f>#REF!</f>
        <v>#REF!</v>
      </c>
      <c r="D104" s="11" t="e">
        <f>#REF!</f>
        <v>#REF!</v>
      </c>
      <c r="E104" s="12" t="e">
        <f t="shared" si="16"/>
        <v>#REF!</v>
      </c>
      <c r="F104" s="49" t="e">
        <f t="shared" si="17"/>
        <v>#REF!</v>
      </c>
      <c r="G104" s="12" t="e">
        <f t="shared" si="25"/>
        <v>#REF!</v>
      </c>
      <c r="H104" s="49" t="e">
        <f t="shared" si="26"/>
        <v>#REF!</v>
      </c>
      <c r="I104" s="12" t="e">
        <f t="shared" si="27"/>
        <v>#REF!</v>
      </c>
      <c r="J104" s="49" t="e">
        <f t="shared" si="28"/>
        <v>#REF!</v>
      </c>
      <c r="K104" s="12" t="e">
        <f t="shared" si="29"/>
        <v>#REF!</v>
      </c>
      <c r="L104" s="12" t="e">
        <f t="shared" si="30"/>
        <v>#REF!</v>
      </c>
      <c r="O104" s="11" t="e">
        <f t="shared" si="21"/>
        <v>#REF!</v>
      </c>
      <c r="P104" s="78" t="e">
        <f>B104*#REF!</f>
        <v>#REF!</v>
      </c>
      <c r="Q104" s="71" t="e">
        <f>C104*#REF!</f>
        <v>#REF!</v>
      </c>
      <c r="R104" s="15" t="e">
        <f>E104*#REF!</f>
        <v>#REF!</v>
      </c>
      <c r="S104" s="50" t="e">
        <f>F104*#REF!</f>
        <v>#REF!</v>
      </c>
      <c r="T104" s="15" t="e">
        <f>G104*#REF!</f>
        <v>#REF!</v>
      </c>
      <c r="U104" s="50" t="e">
        <f>H104*#REF!</f>
        <v>#REF!</v>
      </c>
      <c r="V104" s="15" t="e">
        <f>I104*#REF!</f>
        <v>#REF!</v>
      </c>
      <c r="W104" s="50" t="e">
        <f>J104*#REF!</f>
        <v>#REF!</v>
      </c>
      <c r="X104" s="15" t="e">
        <f>K104*#REF!</f>
        <v>#REF!</v>
      </c>
      <c r="Y104" s="50" t="e">
        <f>L104*#REF!</f>
        <v>#REF!</v>
      </c>
    </row>
    <row r="105" spans="1:25" ht="79.5" customHeight="1" thickBot="1" x14ac:dyDescent="0.25">
      <c r="A105" s="11" t="e">
        <f>#REF!</f>
        <v>#REF!</v>
      </c>
      <c r="B105" s="11" t="e">
        <f>#REF!</f>
        <v>#REF!</v>
      </c>
      <c r="C105" s="11" t="e">
        <f>#REF!</f>
        <v>#REF!</v>
      </c>
      <c r="D105" s="11" t="e">
        <f>#REF!</f>
        <v>#REF!</v>
      </c>
      <c r="E105" s="12" t="e">
        <f t="shared" si="16"/>
        <v>#REF!</v>
      </c>
      <c r="F105" s="49" t="e">
        <f t="shared" si="17"/>
        <v>#REF!</v>
      </c>
      <c r="G105" s="12" t="e">
        <f t="shared" si="25"/>
        <v>#REF!</v>
      </c>
      <c r="H105" s="49" t="e">
        <f t="shared" si="26"/>
        <v>#REF!</v>
      </c>
      <c r="I105" s="12" t="e">
        <f t="shared" si="27"/>
        <v>#REF!</v>
      </c>
      <c r="J105" s="49" t="e">
        <f t="shared" si="28"/>
        <v>#REF!</v>
      </c>
      <c r="K105" s="12" t="e">
        <f t="shared" si="29"/>
        <v>#REF!</v>
      </c>
      <c r="L105" s="12" t="e">
        <f t="shared" si="30"/>
        <v>#REF!</v>
      </c>
      <c r="O105" s="11" t="e">
        <f t="shared" si="21"/>
        <v>#REF!</v>
      </c>
      <c r="P105" s="75" t="e">
        <f>B105*#REF!</f>
        <v>#REF!</v>
      </c>
      <c r="Q105" s="71" t="e">
        <f>C105*#REF!</f>
        <v>#REF!</v>
      </c>
      <c r="R105" s="15" t="e">
        <f>E105*#REF!</f>
        <v>#REF!</v>
      </c>
      <c r="S105" s="50" t="e">
        <f>F105*#REF!</f>
        <v>#REF!</v>
      </c>
      <c r="T105" s="15" t="e">
        <f>G105*#REF!</f>
        <v>#REF!</v>
      </c>
      <c r="U105" s="50" t="e">
        <f>H105*#REF!</f>
        <v>#REF!</v>
      </c>
      <c r="V105" s="15" t="e">
        <f>I105*#REF!</f>
        <v>#REF!</v>
      </c>
      <c r="W105" s="50" t="e">
        <f>J105*#REF!</f>
        <v>#REF!</v>
      </c>
      <c r="X105" s="15" t="e">
        <f>K105*#REF!</f>
        <v>#REF!</v>
      </c>
      <c r="Y105" s="50" t="e">
        <f>L105*#REF!</f>
        <v>#REF!</v>
      </c>
    </row>
    <row r="106" spans="1:25" ht="79.5" customHeight="1" thickBot="1" x14ac:dyDescent="0.25">
      <c r="A106" s="11" t="e">
        <f>#REF!</f>
        <v>#REF!</v>
      </c>
      <c r="B106" s="11" t="e">
        <f>#REF!</f>
        <v>#REF!</v>
      </c>
      <c r="C106" s="11" t="e">
        <f>#REF!</f>
        <v>#REF!</v>
      </c>
      <c r="D106" s="11" t="e">
        <f>#REF!</f>
        <v>#REF!</v>
      </c>
      <c r="E106" s="12" t="e">
        <f t="shared" si="16"/>
        <v>#REF!</v>
      </c>
      <c r="F106" s="49" t="e">
        <f t="shared" si="17"/>
        <v>#REF!</v>
      </c>
      <c r="G106" s="12" t="e">
        <f t="shared" si="25"/>
        <v>#REF!</v>
      </c>
      <c r="H106" s="49" t="e">
        <f t="shared" si="26"/>
        <v>#REF!</v>
      </c>
      <c r="I106" s="12" t="e">
        <f t="shared" si="27"/>
        <v>#REF!</v>
      </c>
      <c r="J106" s="49" t="e">
        <f t="shared" si="28"/>
        <v>#REF!</v>
      </c>
      <c r="K106" s="12" t="e">
        <f t="shared" si="29"/>
        <v>#REF!</v>
      </c>
      <c r="L106" s="12" t="e">
        <f t="shared" si="30"/>
        <v>#REF!</v>
      </c>
      <c r="N106" s="26"/>
      <c r="O106" s="11" t="e">
        <f t="shared" si="21"/>
        <v>#REF!</v>
      </c>
      <c r="P106" s="79" t="e">
        <f>B106*#REF!</f>
        <v>#REF!</v>
      </c>
      <c r="Q106" s="71" t="e">
        <f>C106*#REF!</f>
        <v>#REF!</v>
      </c>
      <c r="R106" s="15" t="e">
        <f>E106*#REF!</f>
        <v>#REF!</v>
      </c>
      <c r="S106" s="50" t="e">
        <f>F106*#REF!</f>
        <v>#REF!</v>
      </c>
      <c r="T106" s="15" t="e">
        <f>G106*#REF!</f>
        <v>#REF!</v>
      </c>
      <c r="U106" s="50" t="e">
        <f>H106*#REF!</f>
        <v>#REF!</v>
      </c>
      <c r="V106" s="15" t="e">
        <f>I106*#REF!</f>
        <v>#REF!</v>
      </c>
      <c r="W106" s="50" t="e">
        <f>J106*#REF!</f>
        <v>#REF!</v>
      </c>
      <c r="X106" s="15" t="e">
        <f>K106*#REF!</f>
        <v>#REF!</v>
      </c>
      <c r="Y106" s="50" t="e">
        <f>L106*#REF!</f>
        <v>#REF!</v>
      </c>
    </row>
    <row r="107" spans="1:25" s="21" customFormat="1" ht="13.5" thickBot="1" x14ac:dyDescent="0.25">
      <c r="A107" s="11" t="e">
        <f>#REF!</f>
        <v>#REF!</v>
      </c>
      <c r="B107" s="11" t="e">
        <f>#REF!</f>
        <v>#REF!</v>
      </c>
      <c r="C107" s="11" t="e">
        <f>#REF!</f>
        <v>#REF!</v>
      </c>
      <c r="D107" s="11" t="e">
        <f>#REF!</f>
        <v>#REF!</v>
      </c>
      <c r="E107" s="12" t="e">
        <f t="shared" si="16"/>
        <v>#REF!</v>
      </c>
      <c r="F107" s="49" t="e">
        <f t="shared" si="17"/>
        <v>#REF!</v>
      </c>
      <c r="G107" s="12" t="e">
        <f t="shared" si="25"/>
        <v>#REF!</v>
      </c>
      <c r="H107" s="49" t="e">
        <f t="shared" si="26"/>
        <v>#REF!</v>
      </c>
      <c r="I107" s="12" t="e">
        <f t="shared" si="27"/>
        <v>#REF!</v>
      </c>
      <c r="J107" s="49" t="e">
        <f t="shared" si="28"/>
        <v>#REF!</v>
      </c>
      <c r="K107" s="12" t="e">
        <f t="shared" si="29"/>
        <v>#REF!</v>
      </c>
      <c r="L107" s="12" t="e">
        <f t="shared" si="30"/>
        <v>#REF!</v>
      </c>
      <c r="O107" s="11" t="e">
        <f t="shared" si="21"/>
        <v>#REF!</v>
      </c>
      <c r="P107" s="80" t="e">
        <f>B107*#REF!</f>
        <v>#REF!</v>
      </c>
      <c r="Q107" s="71" t="e">
        <f>C107*#REF!</f>
        <v>#REF!</v>
      </c>
      <c r="R107" s="15" t="e">
        <f>E107*#REF!</f>
        <v>#REF!</v>
      </c>
      <c r="S107" s="50" t="e">
        <f>F107*#REF!</f>
        <v>#REF!</v>
      </c>
      <c r="T107" s="15" t="e">
        <f>G107*#REF!</f>
        <v>#REF!</v>
      </c>
      <c r="U107" s="50" t="e">
        <f>H107*#REF!</f>
        <v>#REF!</v>
      </c>
      <c r="V107" s="15" t="e">
        <f>I107*#REF!</f>
        <v>#REF!</v>
      </c>
      <c r="W107" s="50" t="e">
        <f>J107*#REF!</f>
        <v>#REF!</v>
      </c>
      <c r="X107" s="15" t="e">
        <f>K107*#REF!</f>
        <v>#REF!</v>
      </c>
      <c r="Y107" s="50" t="e">
        <f>L107*#REF!</f>
        <v>#REF!</v>
      </c>
    </row>
    <row r="108" spans="1:25" ht="13.5" thickBot="1" x14ac:dyDescent="0.25">
      <c r="A108" s="11" t="e">
        <f>#REF!</f>
        <v>#REF!</v>
      </c>
      <c r="B108" s="11" t="e">
        <f>#REF!</f>
        <v>#REF!</v>
      </c>
      <c r="C108" s="11" t="e">
        <f>#REF!</f>
        <v>#REF!</v>
      </c>
      <c r="D108" s="11" t="e">
        <f>#REF!</f>
        <v>#REF!</v>
      </c>
      <c r="E108" s="12" t="e">
        <f t="shared" si="16"/>
        <v>#REF!</v>
      </c>
      <c r="F108" s="49" t="e">
        <f t="shared" si="17"/>
        <v>#REF!</v>
      </c>
      <c r="G108" s="12" t="e">
        <f t="shared" si="25"/>
        <v>#REF!</v>
      </c>
      <c r="H108" s="49" t="e">
        <f t="shared" si="26"/>
        <v>#REF!</v>
      </c>
      <c r="I108" s="12" t="e">
        <f t="shared" si="27"/>
        <v>#REF!</v>
      </c>
      <c r="J108" s="49" t="e">
        <f t="shared" si="28"/>
        <v>#REF!</v>
      </c>
      <c r="K108" s="12" t="e">
        <f t="shared" si="29"/>
        <v>#REF!</v>
      </c>
      <c r="L108" s="12" t="e">
        <f t="shared" si="30"/>
        <v>#REF!</v>
      </c>
      <c r="O108" s="11" t="e">
        <f t="shared" si="21"/>
        <v>#REF!</v>
      </c>
      <c r="P108" s="77" t="e">
        <f>B108*#REF!</f>
        <v>#REF!</v>
      </c>
      <c r="Q108" s="71" t="e">
        <f>C108*#REF!</f>
        <v>#REF!</v>
      </c>
      <c r="R108" s="15" t="e">
        <f>E108*#REF!</f>
        <v>#REF!</v>
      </c>
      <c r="S108" s="50" t="e">
        <f>F108*#REF!</f>
        <v>#REF!</v>
      </c>
      <c r="T108" s="15" t="e">
        <f>G108*#REF!</f>
        <v>#REF!</v>
      </c>
      <c r="U108" s="50" t="e">
        <f>H108*#REF!</f>
        <v>#REF!</v>
      </c>
      <c r="V108" s="15" t="e">
        <f>I108*#REF!</f>
        <v>#REF!</v>
      </c>
      <c r="W108" s="50" t="e">
        <f>J108*#REF!</f>
        <v>#REF!</v>
      </c>
      <c r="X108" s="15" t="e">
        <f>K108*#REF!</f>
        <v>#REF!</v>
      </c>
      <c r="Y108" s="50" t="e">
        <f>L108*#REF!</f>
        <v>#REF!</v>
      </c>
    </row>
    <row r="109" spans="1:25" s="21" customFormat="1" ht="13.5" thickBot="1" x14ac:dyDescent="0.25">
      <c r="A109" s="11" t="e">
        <f>#REF!</f>
        <v>#REF!</v>
      </c>
      <c r="B109" s="11" t="e">
        <f>#REF!</f>
        <v>#REF!</v>
      </c>
      <c r="C109" s="11" t="e">
        <f>#REF!</f>
        <v>#REF!</v>
      </c>
      <c r="D109" s="11" t="e">
        <f>#REF!</f>
        <v>#REF!</v>
      </c>
      <c r="E109" s="12" t="e">
        <f t="shared" si="16"/>
        <v>#REF!</v>
      </c>
      <c r="F109" s="49" t="e">
        <f t="shared" si="17"/>
        <v>#REF!</v>
      </c>
      <c r="G109" s="12" t="e">
        <f t="shared" si="18"/>
        <v>#REF!</v>
      </c>
      <c r="H109" s="49" t="e">
        <f t="shared" si="19"/>
        <v>#REF!</v>
      </c>
      <c r="I109" s="12" t="e">
        <f t="shared" si="22"/>
        <v>#REF!</v>
      </c>
      <c r="J109" s="49" t="e">
        <f t="shared" si="23"/>
        <v>#REF!</v>
      </c>
      <c r="K109" s="12" t="e">
        <f t="shared" si="20"/>
        <v>#REF!</v>
      </c>
      <c r="L109" s="12" t="e">
        <f t="shared" si="24"/>
        <v>#REF!</v>
      </c>
      <c r="O109" s="11" t="e">
        <f t="shared" si="21"/>
        <v>#REF!</v>
      </c>
      <c r="P109" s="75" t="e">
        <f>B109*#REF!</f>
        <v>#REF!</v>
      </c>
      <c r="Q109" s="71" t="e">
        <f>C109*#REF!</f>
        <v>#REF!</v>
      </c>
      <c r="R109" s="15" t="e">
        <f>E109*#REF!</f>
        <v>#REF!</v>
      </c>
      <c r="S109" s="50" t="e">
        <f>F109*#REF!</f>
        <v>#REF!</v>
      </c>
      <c r="T109" s="15" t="e">
        <f>G109*#REF!</f>
        <v>#REF!</v>
      </c>
      <c r="U109" s="50" t="e">
        <f>H109*#REF!</f>
        <v>#REF!</v>
      </c>
      <c r="V109" s="15" t="e">
        <f>I109*#REF!</f>
        <v>#REF!</v>
      </c>
      <c r="W109" s="50" t="e">
        <f>J109*#REF!</f>
        <v>#REF!</v>
      </c>
      <c r="X109" s="15" t="e">
        <f>K109*#REF!</f>
        <v>#REF!</v>
      </c>
      <c r="Y109" s="50" t="e">
        <f>L109*#REF!</f>
        <v>#REF!</v>
      </c>
    </row>
    <row r="110" spans="1:25" ht="13.5" thickBot="1" x14ac:dyDescent="0.25">
      <c r="A110" s="11" t="e">
        <f>#REF!</f>
        <v>#REF!</v>
      </c>
      <c r="B110" s="11" t="e">
        <f>#REF!</f>
        <v>#REF!</v>
      </c>
      <c r="C110" s="11" t="e">
        <f>#REF!</f>
        <v>#REF!</v>
      </c>
      <c r="D110" s="11" t="e">
        <f>#REF!</f>
        <v>#REF!</v>
      </c>
      <c r="E110" s="12" t="e">
        <f t="shared" si="16"/>
        <v>#REF!</v>
      </c>
      <c r="F110" s="49" t="e">
        <f t="shared" si="17"/>
        <v>#REF!</v>
      </c>
      <c r="G110" s="12" t="e">
        <f>B110+($D110*$H$1*2)</f>
        <v>#REF!</v>
      </c>
      <c r="H110" s="49" t="e">
        <f>C110+($D110*$H$1*2)</f>
        <v>#REF!</v>
      </c>
      <c r="I110" s="12" t="e">
        <f>$B110+($D110*$J$1*2)</f>
        <v>#REF!</v>
      </c>
      <c r="J110" s="49" t="e">
        <f>$C110+($D110*$J$1*2)</f>
        <v>#REF!</v>
      </c>
      <c r="K110" s="12" t="e">
        <f>$B110+($D110*$L$1*2)</f>
        <v>#REF!</v>
      </c>
      <c r="L110" s="12" t="e">
        <f>$C110+($D110*$L$1*2)</f>
        <v>#REF!</v>
      </c>
      <c r="O110" s="11" t="e">
        <f t="shared" si="21"/>
        <v>#REF!</v>
      </c>
      <c r="P110" s="75" t="e">
        <f>B110*#REF!</f>
        <v>#REF!</v>
      </c>
      <c r="Q110" s="71" t="e">
        <f>C110*#REF!</f>
        <v>#REF!</v>
      </c>
      <c r="R110" s="15" t="e">
        <f>E110*#REF!</f>
        <v>#REF!</v>
      </c>
      <c r="S110" s="50" t="e">
        <f>F110*#REF!</f>
        <v>#REF!</v>
      </c>
      <c r="T110" s="15" t="e">
        <f>G110*#REF!</f>
        <v>#REF!</v>
      </c>
      <c r="U110" s="50" t="e">
        <f>H110*#REF!</f>
        <v>#REF!</v>
      </c>
      <c r="V110" s="15" t="e">
        <f>I110*#REF!</f>
        <v>#REF!</v>
      </c>
      <c r="W110" s="50" t="e">
        <f>J110*#REF!</f>
        <v>#REF!</v>
      </c>
      <c r="X110" s="15" t="e">
        <f>K110*#REF!</f>
        <v>#REF!</v>
      </c>
      <c r="Y110" s="50" t="e">
        <f>L110*#REF!</f>
        <v>#REF!</v>
      </c>
    </row>
    <row r="111" spans="1:25" ht="13.5" thickBot="1" x14ac:dyDescent="0.25">
      <c r="A111" s="11" t="e">
        <f>#REF!</f>
        <v>#REF!</v>
      </c>
      <c r="B111" s="11" t="e">
        <f>#REF!</f>
        <v>#REF!</v>
      </c>
      <c r="C111" s="11" t="e">
        <f>#REF!</f>
        <v>#REF!</v>
      </c>
      <c r="D111" s="11" t="e">
        <f>#REF!</f>
        <v>#REF!</v>
      </c>
      <c r="E111" s="12" t="e">
        <f t="shared" si="16"/>
        <v>#REF!</v>
      </c>
      <c r="F111" s="49" t="e">
        <f t="shared" si="17"/>
        <v>#REF!</v>
      </c>
      <c r="G111" s="12" t="e">
        <f t="shared" si="18"/>
        <v>#REF!</v>
      </c>
      <c r="H111" s="49" t="e">
        <f t="shared" si="19"/>
        <v>#REF!</v>
      </c>
      <c r="I111" s="12" t="e">
        <f t="shared" si="22"/>
        <v>#REF!</v>
      </c>
      <c r="J111" s="49" t="e">
        <f t="shared" si="23"/>
        <v>#REF!</v>
      </c>
      <c r="K111" s="12" t="e">
        <f t="shared" si="20"/>
        <v>#REF!</v>
      </c>
      <c r="L111" s="12" t="e">
        <f t="shared" si="24"/>
        <v>#REF!</v>
      </c>
      <c r="O111" s="11" t="e">
        <f t="shared" si="21"/>
        <v>#REF!</v>
      </c>
      <c r="P111" s="75" t="e">
        <f>B111*#REF!</f>
        <v>#REF!</v>
      </c>
      <c r="Q111" s="71" t="e">
        <f>C111*#REF!</f>
        <v>#REF!</v>
      </c>
      <c r="R111" s="15" t="e">
        <f>E111*#REF!</f>
        <v>#REF!</v>
      </c>
      <c r="S111" s="50" t="e">
        <f>F111*#REF!</f>
        <v>#REF!</v>
      </c>
      <c r="T111" s="15" t="e">
        <f>G111*#REF!</f>
        <v>#REF!</v>
      </c>
      <c r="U111" s="50" t="e">
        <f>H111*#REF!</f>
        <v>#REF!</v>
      </c>
      <c r="V111" s="15" t="e">
        <f>I111*#REF!</f>
        <v>#REF!</v>
      </c>
      <c r="W111" s="50" t="e">
        <f>J111*#REF!</f>
        <v>#REF!</v>
      </c>
      <c r="X111" s="15" t="e">
        <f>K111*#REF!</f>
        <v>#REF!</v>
      </c>
      <c r="Y111" s="50" t="e">
        <f>L111*#REF!</f>
        <v>#REF!</v>
      </c>
    </row>
    <row r="112" spans="1:25" ht="13.5" thickBot="1" x14ac:dyDescent="0.25">
      <c r="A112" s="11" t="e">
        <f>#REF!</f>
        <v>#REF!</v>
      </c>
      <c r="B112" s="11" t="e">
        <f>#REF!</f>
        <v>#REF!</v>
      </c>
      <c r="C112" s="11" t="e">
        <f>#REF!</f>
        <v>#REF!</v>
      </c>
      <c r="D112" s="11" t="e">
        <f>#REF!</f>
        <v>#REF!</v>
      </c>
      <c r="E112" s="12" t="e">
        <f t="shared" si="16"/>
        <v>#REF!</v>
      </c>
      <c r="F112" s="49" t="e">
        <f t="shared" si="17"/>
        <v>#REF!</v>
      </c>
      <c r="G112" s="12" t="e">
        <f>B112+($D112*$H$1*2)</f>
        <v>#REF!</v>
      </c>
      <c r="H112" s="49" t="e">
        <f>C112+($D112*$H$1*2)</f>
        <v>#REF!</v>
      </c>
      <c r="I112" s="12" t="e">
        <f>$B112+($D112*$J$1*2)</f>
        <v>#REF!</v>
      </c>
      <c r="J112" s="49" t="e">
        <f>$C112+($D112*$J$1*2)</f>
        <v>#REF!</v>
      </c>
      <c r="K112" s="12" t="e">
        <f>$B112+($D112*$L$1*2)</f>
        <v>#REF!</v>
      </c>
      <c r="L112" s="12" t="e">
        <f>$C112+($D112*$L$1*2)</f>
        <v>#REF!</v>
      </c>
      <c r="O112" s="11" t="e">
        <f t="shared" si="21"/>
        <v>#REF!</v>
      </c>
      <c r="P112" s="75" t="e">
        <f>B112*#REF!</f>
        <v>#REF!</v>
      </c>
      <c r="Q112" s="71" t="e">
        <f>C112*#REF!</f>
        <v>#REF!</v>
      </c>
      <c r="R112" s="15" t="e">
        <f>E112*#REF!</f>
        <v>#REF!</v>
      </c>
      <c r="S112" s="50" t="e">
        <f>F112*#REF!</f>
        <v>#REF!</v>
      </c>
      <c r="T112" s="15" t="e">
        <f>G112*#REF!</f>
        <v>#REF!</v>
      </c>
      <c r="U112" s="50" t="e">
        <f>H112*#REF!</f>
        <v>#REF!</v>
      </c>
      <c r="V112" s="15" t="e">
        <f>I112*#REF!</f>
        <v>#REF!</v>
      </c>
      <c r="W112" s="50" t="e">
        <f>J112*#REF!</f>
        <v>#REF!</v>
      </c>
      <c r="X112" s="15" t="e">
        <f>K112*#REF!</f>
        <v>#REF!</v>
      </c>
      <c r="Y112" s="50" t="e">
        <f>L112*#REF!</f>
        <v>#REF!</v>
      </c>
    </row>
    <row r="113" spans="1:25" s="21" customFormat="1" ht="13.5" thickBot="1" x14ac:dyDescent="0.25">
      <c r="A113" s="11" t="e">
        <f>#REF!</f>
        <v>#REF!</v>
      </c>
      <c r="B113" s="11" t="e">
        <f>#REF!</f>
        <v>#REF!</v>
      </c>
      <c r="C113" s="11" t="e">
        <f>#REF!</f>
        <v>#REF!</v>
      </c>
      <c r="D113" s="11" t="e">
        <f>#REF!</f>
        <v>#REF!</v>
      </c>
      <c r="E113" s="12" t="e">
        <f t="shared" si="16"/>
        <v>#REF!</v>
      </c>
      <c r="F113" s="49" t="e">
        <f t="shared" si="17"/>
        <v>#REF!</v>
      </c>
      <c r="G113" s="12" t="e">
        <f t="shared" si="18"/>
        <v>#REF!</v>
      </c>
      <c r="H113" s="49" t="e">
        <f t="shared" si="19"/>
        <v>#REF!</v>
      </c>
      <c r="I113" s="12" t="e">
        <f t="shared" si="22"/>
        <v>#REF!</v>
      </c>
      <c r="J113" s="49" t="e">
        <f t="shared" si="23"/>
        <v>#REF!</v>
      </c>
      <c r="K113" s="12" t="e">
        <f t="shared" si="20"/>
        <v>#REF!</v>
      </c>
      <c r="L113" s="12" t="e">
        <f t="shared" si="24"/>
        <v>#REF!</v>
      </c>
      <c r="O113" s="11" t="e">
        <f t="shared" si="21"/>
        <v>#REF!</v>
      </c>
      <c r="P113" s="75" t="e">
        <f>B113*#REF!</f>
        <v>#REF!</v>
      </c>
      <c r="Q113" s="71" t="e">
        <f>C113*#REF!</f>
        <v>#REF!</v>
      </c>
      <c r="R113" s="15" t="e">
        <f>E113*#REF!</f>
        <v>#REF!</v>
      </c>
      <c r="S113" s="50" t="e">
        <f>F113*#REF!</f>
        <v>#REF!</v>
      </c>
      <c r="T113" s="15" t="e">
        <f>G113*#REF!</f>
        <v>#REF!</v>
      </c>
      <c r="U113" s="50" t="e">
        <f>H113*#REF!</f>
        <v>#REF!</v>
      </c>
      <c r="V113" s="15" t="e">
        <f>I113*#REF!</f>
        <v>#REF!</v>
      </c>
      <c r="W113" s="50" t="e">
        <f>J113*#REF!</f>
        <v>#REF!</v>
      </c>
      <c r="X113" s="15" t="e">
        <f>K113*#REF!</f>
        <v>#REF!</v>
      </c>
      <c r="Y113" s="50" t="e">
        <f>L113*#REF!</f>
        <v>#REF!</v>
      </c>
    </row>
    <row r="114" spans="1:25" ht="13.5" thickBot="1" x14ac:dyDescent="0.25">
      <c r="A114" s="11" t="e">
        <f>#REF!</f>
        <v>#REF!</v>
      </c>
      <c r="B114" s="11" t="e">
        <f>#REF!</f>
        <v>#REF!</v>
      </c>
      <c r="C114" s="11" t="e">
        <f>#REF!</f>
        <v>#REF!</v>
      </c>
      <c r="D114" s="11" t="e">
        <f>#REF!</f>
        <v>#REF!</v>
      </c>
      <c r="E114" s="12" t="e">
        <f t="shared" si="16"/>
        <v>#REF!</v>
      </c>
      <c r="F114" s="49" t="e">
        <f t="shared" si="17"/>
        <v>#REF!</v>
      </c>
      <c r="G114" s="12" t="e">
        <f>B114+($D114*$H$1*2)</f>
        <v>#REF!</v>
      </c>
      <c r="H114" s="49" t="e">
        <f>C114+($D114*$H$1*2)</f>
        <v>#REF!</v>
      </c>
      <c r="I114" s="12" t="e">
        <f>$B114+($D114*$J$1*2)</f>
        <v>#REF!</v>
      </c>
      <c r="J114" s="49" t="e">
        <f>$C114+($D114*$J$1*2)</f>
        <v>#REF!</v>
      </c>
      <c r="K114" s="12" t="e">
        <f>$B114+($D114*$L$1*2)</f>
        <v>#REF!</v>
      </c>
      <c r="L114" s="12" t="e">
        <f>$C114+($D114*$L$1*2)</f>
        <v>#REF!</v>
      </c>
      <c r="O114" s="11" t="e">
        <f t="shared" si="21"/>
        <v>#REF!</v>
      </c>
      <c r="P114" s="75" t="e">
        <f>B114*#REF!</f>
        <v>#REF!</v>
      </c>
      <c r="Q114" s="71" t="e">
        <f>C114*#REF!</f>
        <v>#REF!</v>
      </c>
      <c r="R114" s="15" t="e">
        <f>E114*#REF!</f>
        <v>#REF!</v>
      </c>
      <c r="S114" s="50" t="e">
        <f>F114*#REF!</f>
        <v>#REF!</v>
      </c>
      <c r="T114" s="15" t="e">
        <f>G114*#REF!</f>
        <v>#REF!</v>
      </c>
      <c r="U114" s="50" t="e">
        <f>H114*#REF!</f>
        <v>#REF!</v>
      </c>
      <c r="V114" s="15" t="e">
        <f>I114*#REF!</f>
        <v>#REF!</v>
      </c>
      <c r="W114" s="50" t="e">
        <f>J114*#REF!</f>
        <v>#REF!</v>
      </c>
      <c r="X114" s="15" t="e">
        <f>K114*#REF!</f>
        <v>#REF!</v>
      </c>
      <c r="Y114" s="50" t="e">
        <f>L114*#REF!</f>
        <v>#REF!</v>
      </c>
    </row>
    <row r="115" spans="1:25" ht="13.5" thickBot="1" x14ac:dyDescent="0.25">
      <c r="A115" s="11" t="e">
        <f>#REF!</f>
        <v>#REF!</v>
      </c>
      <c r="B115" s="11" t="e">
        <f>#REF!</f>
        <v>#REF!</v>
      </c>
      <c r="C115" s="11" t="e">
        <f>#REF!</f>
        <v>#REF!</v>
      </c>
      <c r="D115" s="11" t="e">
        <f>#REF!</f>
        <v>#REF!</v>
      </c>
      <c r="E115" s="12" t="e">
        <f t="shared" si="16"/>
        <v>#REF!</v>
      </c>
      <c r="F115" s="49" t="e">
        <f t="shared" si="17"/>
        <v>#REF!</v>
      </c>
      <c r="G115" s="12" t="e">
        <f t="shared" si="18"/>
        <v>#REF!</v>
      </c>
      <c r="H115" s="49" t="e">
        <f t="shared" si="19"/>
        <v>#REF!</v>
      </c>
      <c r="I115" s="12" t="e">
        <f t="shared" si="22"/>
        <v>#REF!</v>
      </c>
      <c r="J115" s="49" t="e">
        <f t="shared" si="23"/>
        <v>#REF!</v>
      </c>
      <c r="K115" s="12" t="e">
        <f t="shared" si="20"/>
        <v>#REF!</v>
      </c>
      <c r="L115" s="12" t="e">
        <f t="shared" si="24"/>
        <v>#REF!</v>
      </c>
      <c r="O115" s="11" t="e">
        <f t="shared" si="21"/>
        <v>#REF!</v>
      </c>
      <c r="P115" s="75" t="e">
        <f>B115*#REF!</f>
        <v>#REF!</v>
      </c>
      <c r="Q115" s="71" t="e">
        <f>C115*#REF!</f>
        <v>#REF!</v>
      </c>
      <c r="R115" s="15" t="e">
        <f>E115*#REF!</f>
        <v>#REF!</v>
      </c>
      <c r="S115" s="50" t="e">
        <f>F115*#REF!</f>
        <v>#REF!</v>
      </c>
      <c r="T115" s="15" t="e">
        <f>G115*#REF!</f>
        <v>#REF!</v>
      </c>
      <c r="U115" s="50" t="e">
        <f>H115*#REF!</f>
        <v>#REF!</v>
      </c>
      <c r="V115" s="15" t="e">
        <f>I115*#REF!</f>
        <v>#REF!</v>
      </c>
      <c r="W115" s="50" t="e">
        <f>J115*#REF!</f>
        <v>#REF!</v>
      </c>
      <c r="X115" s="15" t="e">
        <f>K115*#REF!</f>
        <v>#REF!</v>
      </c>
      <c r="Y115" s="50" t="e">
        <f>L115*#REF!</f>
        <v>#REF!</v>
      </c>
    </row>
    <row r="116" spans="1:25" ht="13.5" thickBot="1" x14ac:dyDescent="0.25">
      <c r="A116" s="11" t="e">
        <f>#REF!</f>
        <v>#REF!</v>
      </c>
      <c r="B116" s="11" t="e">
        <f>#REF!</f>
        <v>#REF!</v>
      </c>
      <c r="C116" s="11" t="e">
        <f>#REF!</f>
        <v>#REF!</v>
      </c>
      <c r="D116" s="11" t="e">
        <f>#REF!</f>
        <v>#REF!</v>
      </c>
      <c r="E116" s="12" t="e">
        <f t="shared" si="16"/>
        <v>#REF!</v>
      </c>
      <c r="F116" s="49" t="e">
        <f t="shared" si="17"/>
        <v>#REF!</v>
      </c>
      <c r="G116" s="12" t="e">
        <f>B116+($D116*$H$1*2)</f>
        <v>#REF!</v>
      </c>
      <c r="H116" s="49" t="e">
        <f>C116+($D116*$H$1*2)</f>
        <v>#REF!</v>
      </c>
      <c r="I116" s="12" t="e">
        <f>$B116+($D116*$J$1*2)</f>
        <v>#REF!</v>
      </c>
      <c r="J116" s="49" t="e">
        <f>$C116+($D116*$J$1*2)</f>
        <v>#REF!</v>
      </c>
      <c r="K116" s="12" t="e">
        <f>$B116+($D116*$L$1*2)</f>
        <v>#REF!</v>
      </c>
      <c r="L116" s="12" t="e">
        <f>$C116+($D116*$L$1*2)</f>
        <v>#REF!</v>
      </c>
      <c r="O116" s="11" t="e">
        <f t="shared" si="21"/>
        <v>#REF!</v>
      </c>
      <c r="P116" s="75" t="e">
        <f>B116*#REF!</f>
        <v>#REF!</v>
      </c>
      <c r="Q116" s="71" t="e">
        <f>C116*#REF!</f>
        <v>#REF!</v>
      </c>
      <c r="R116" s="15" t="e">
        <f>E116*#REF!</f>
        <v>#REF!</v>
      </c>
      <c r="S116" s="50" t="e">
        <f>F116*#REF!</f>
        <v>#REF!</v>
      </c>
      <c r="T116" s="15" t="e">
        <f>G116*#REF!</f>
        <v>#REF!</v>
      </c>
      <c r="U116" s="50" t="e">
        <f>H116*#REF!</f>
        <v>#REF!</v>
      </c>
      <c r="V116" s="15" t="e">
        <f>I116*#REF!</f>
        <v>#REF!</v>
      </c>
      <c r="W116" s="50" t="e">
        <f>J116*#REF!</f>
        <v>#REF!</v>
      </c>
      <c r="X116" s="15" t="e">
        <f>K116*#REF!</f>
        <v>#REF!</v>
      </c>
      <c r="Y116" s="50" t="e">
        <f>L116*#REF!</f>
        <v>#REF!</v>
      </c>
    </row>
    <row r="117" spans="1:25" ht="13.5" thickBot="1" x14ac:dyDescent="0.25">
      <c r="A117" s="11" t="e">
        <f>#REF!</f>
        <v>#REF!</v>
      </c>
      <c r="B117" s="11" t="e">
        <f>#REF!</f>
        <v>#REF!</v>
      </c>
      <c r="C117" s="11" t="e">
        <f>#REF!</f>
        <v>#REF!</v>
      </c>
      <c r="D117" s="11" t="e">
        <f>#REF!</f>
        <v>#REF!</v>
      </c>
      <c r="E117" s="12" t="e">
        <f t="shared" si="16"/>
        <v>#REF!</v>
      </c>
      <c r="F117" s="49" t="e">
        <f t="shared" si="17"/>
        <v>#REF!</v>
      </c>
      <c r="G117" s="12" t="e">
        <f t="shared" si="18"/>
        <v>#REF!</v>
      </c>
      <c r="H117" s="49" t="e">
        <f t="shared" si="19"/>
        <v>#REF!</v>
      </c>
      <c r="I117" s="12" t="e">
        <f t="shared" si="22"/>
        <v>#REF!</v>
      </c>
      <c r="J117" s="49" t="e">
        <f t="shared" si="23"/>
        <v>#REF!</v>
      </c>
      <c r="K117" s="12" t="e">
        <f t="shared" si="20"/>
        <v>#REF!</v>
      </c>
      <c r="L117" s="12" t="e">
        <f t="shared" si="24"/>
        <v>#REF!</v>
      </c>
      <c r="O117" s="11" t="e">
        <f t="shared" si="21"/>
        <v>#REF!</v>
      </c>
      <c r="P117" s="75" t="e">
        <f>B117*#REF!</f>
        <v>#REF!</v>
      </c>
      <c r="Q117" s="71" t="e">
        <f>C117*#REF!</f>
        <v>#REF!</v>
      </c>
      <c r="R117" s="15" t="e">
        <f>E117*#REF!</f>
        <v>#REF!</v>
      </c>
      <c r="S117" s="50" t="e">
        <f>F117*#REF!</f>
        <v>#REF!</v>
      </c>
      <c r="T117" s="15" t="e">
        <f>G117*#REF!</f>
        <v>#REF!</v>
      </c>
      <c r="U117" s="50" t="e">
        <f>H117*#REF!</f>
        <v>#REF!</v>
      </c>
      <c r="V117" s="15" t="e">
        <f>I117*#REF!</f>
        <v>#REF!</v>
      </c>
      <c r="W117" s="50" t="e">
        <f>J117*#REF!</f>
        <v>#REF!</v>
      </c>
      <c r="X117" s="15" t="e">
        <f>K117*#REF!</f>
        <v>#REF!</v>
      </c>
      <c r="Y117" s="50" t="e">
        <f>L117*#REF!</f>
        <v>#REF!</v>
      </c>
    </row>
    <row r="118" spans="1:25" s="21" customFormat="1" ht="13.5" thickBot="1" x14ac:dyDescent="0.25">
      <c r="A118" s="11" t="e">
        <f>#REF!</f>
        <v>#REF!</v>
      </c>
      <c r="B118" s="11" t="e">
        <f>#REF!</f>
        <v>#REF!</v>
      </c>
      <c r="C118" s="11" t="e">
        <f>#REF!</f>
        <v>#REF!</v>
      </c>
      <c r="D118" s="11" t="e">
        <f>#REF!</f>
        <v>#REF!</v>
      </c>
      <c r="E118" s="12" t="e">
        <f t="shared" si="16"/>
        <v>#REF!</v>
      </c>
      <c r="F118" s="49" t="e">
        <f t="shared" si="17"/>
        <v>#REF!</v>
      </c>
      <c r="G118" s="12" t="e">
        <f>B118+($D118*$H$1*2)</f>
        <v>#REF!</v>
      </c>
      <c r="H118" s="49" t="e">
        <f>C118+($D118*$H$1*2)</f>
        <v>#REF!</v>
      </c>
      <c r="I118" s="12" t="e">
        <f>$B118+($D118*$J$1*2)</f>
        <v>#REF!</v>
      </c>
      <c r="J118" s="49" t="e">
        <f>$C118+($D118*$J$1*2)</f>
        <v>#REF!</v>
      </c>
      <c r="K118" s="12" t="e">
        <f>$B118+($D118*$L$1*2)</f>
        <v>#REF!</v>
      </c>
      <c r="L118" s="12" t="e">
        <f>$C118+($D118*$L$1*2)</f>
        <v>#REF!</v>
      </c>
      <c r="O118" s="11" t="e">
        <f t="shared" si="21"/>
        <v>#REF!</v>
      </c>
      <c r="P118" s="78" t="e">
        <f>B118*#REF!</f>
        <v>#REF!</v>
      </c>
      <c r="Q118" s="71" t="e">
        <f>C118*#REF!</f>
        <v>#REF!</v>
      </c>
      <c r="R118" s="15" t="e">
        <f>E118*#REF!</f>
        <v>#REF!</v>
      </c>
      <c r="S118" s="50" t="e">
        <f>F118*#REF!</f>
        <v>#REF!</v>
      </c>
      <c r="T118" s="15" t="e">
        <f>G118*#REF!</f>
        <v>#REF!</v>
      </c>
      <c r="U118" s="50" t="e">
        <f>H118*#REF!</f>
        <v>#REF!</v>
      </c>
      <c r="V118" s="15" t="e">
        <f>I118*#REF!</f>
        <v>#REF!</v>
      </c>
      <c r="W118" s="50" t="e">
        <f>J118*#REF!</f>
        <v>#REF!</v>
      </c>
      <c r="X118" s="15" t="e">
        <f>K118*#REF!</f>
        <v>#REF!</v>
      </c>
      <c r="Y118" s="50" t="e">
        <f>L118*#REF!</f>
        <v>#REF!</v>
      </c>
    </row>
    <row r="119" spans="1:25" s="21" customFormat="1" ht="13.5" thickBot="1" x14ac:dyDescent="0.25">
      <c r="A119" s="11" t="e">
        <f>#REF!</f>
        <v>#REF!</v>
      </c>
      <c r="B119" s="11" t="e">
        <f>#REF!</f>
        <v>#REF!</v>
      </c>
      <c r="C119" s="11" t="e">
        <f>#REF!</f>
        <v>#REF!</v>
      </c>
      <c r="D119" s="11" t="e">
        <f>#REF!</f>
        <v>#REF!</v>
      </c>
      <c r="E119" s="12" t="e">
        <f t="shared" si="16"/>
        <v>#REF!</v>
      </c>
      <c r="F119" s="49" t="e">
        <f t="shared" si="17"/>
        <v>#REF!</v>
      </c>
      <c r="G119" s="12" t="e">
        <f>B119+($D119*$H$1*2)</f>
        <v>#REF!</v>
      </c>
      <c r="H119" s="49" t="e">
        <f>C119+($D119*$H$1*2)</f>
        <v>#REF!</v>
      </c>
      <c r="I119" s="12" t="e">
        <f>$B119+($D119*$J$1*2)</f>
        <v>#REF!</v>
      </c>
      <c r="J119" s="49" t="e">
        <f>$C119+($D119*$J$1*2)</f>
        <v>#REF!</v>
      </c>
      <c r="K119" s="12" t="e">
        <f>$B119+($D119*$L$1*2)</f>
        <v>#REF!</v>
      </c>
      <c r="L119" s="12" t="e">
        <f>$C119+($D119*$L$1*2)</f>
        <v>#REF!</v>
      </c>
      <c r="N119" s="30"/>
      <c r="O119" s="11" t="e">
        <f t="shared" si="21"/>
        <v>#REF!</v>
      </c>
      <c r="P119" s="78" t="e">
        <f>B119*#REF!</f>
        <v>#REF!</v>
      </c>
      <c r="Q119" s="71" t="e">
        <f>C119*#REF!</f>
        <v>#REF!</v>
      </c>
      <c r="R119" s="15" t="e">
        <f>E119*#REF!</f>
        <v>#REF!</v>
      </c>
      <c r="S119" s="50" t="e">
        <f>F119*#REF!</f>
        <v>#REF!</v>
      </c>
      <c r="T119" s="15" t="e">
        <f>G119*#REF!</f>
        <v>#REF!</v>
      </c>
      <c r="U119" s="50" t="e">
        <f>H119*#REF!</f>
        <v>#REF!</v>
      </c>
      <c r="V119" s="15" t="e">
        <f>I119*#REF!</f>
        <v>#REF!</v>
      </c>
      <c r="W119" s="50" t="e">
        <f>J119*#REF!</f>
        <v>#REF!</v>
      </c>
      <c r="X119" s="15" t="e">
        <f>K119*#REF!</f>
        <v>#REF!</v>
      </c>
      <c r="Y119" s="50" t="e">
        <f>L119*#REF!</f>
        <v>#REF!</v>
      </c>
    </row>
    <row r="120" spans="1:25" s="21" customFormat="1" ht="13.5" thickBot="1" x14ac:dyDescent="0.25">
      <c r="A120" s="11" t="e">
        <f>#REF!</f>
        <v>#REF!</v>
      </c>
      <c r="B120" s="11" t="e">
        <f>#REF!</f>
        <v>#REF!</v>
      </c>
      <c r="C120" s="11" t="e">
        <f>#REF!</f>
        <v>#REF!</v>
      </c>
      <c r="D120" s="11" t="e">
        <f>#REF!</f>
        <v>#REF!</v>
      </c>
      <c r="E120" s="12" t="e">
        <f t="shared" si="16"/>
        <v>#REF!</v>
      </c>
      <c r="F120" s="49" t="e">
        <f t="shared" si="17"/>
        <v>#REF!</v>
      </c>
      <c r="G120" s="12" t="e">
        <f t="shared" si="18"/>
        <v>#REF!</v>
      </c>
      <c r="H120" s="49" t="e">
        <f t="shared" si="19"/>
        <v>#REF!</v>
      </c>
      <c r="I120" s="12" t="e">
        <f t="shared" si="22"/>
        <v>#REF!</v>
      </c>
      <c r="J120" s="49" t="e">
        <f t="shared" si="23"/>
        <v>#REF!</v>
      </c>
      <c r="K120" s="12" t="e">
        <f t="shared" si="20"/>
        <v>#REF!</v>
      </c>
      <c r="L120" s="12" t="e">
        <f t="shared" si="24"/>
        <v>#REF!</v>
      </c>
      <c r="O120" s="11" t="e">
        <f t="shared" si="21"/>
        <v>#REF!</v>
      </c>
      <c r="P120" s="80" t="e">
        <f>B120*#REF!</f>
        <v>#REF!</v>
      </c>
      <c r="Q120" s="71" t="e">
        <f>C120*#REF!</f>
        <v>#REF!</v>
      </c>
      <c r="R120" s="15" t="e">
        <f>E120*#REF!</f>
        <v>#REF!</v>
      </c>
      <c r="S120" s="50" t="e">
        <f>F120*#REF!</f>
        <v>#REF!</v>
      </c>
      <c r="T120" s="15" t="e">
        <f>G120*#REF!</f>
        <v>#REF!</v>
      </c>
      <c r="U120" s="50" t="e">
        <f>H120*#REF!</f>
        <v>#REF!</v>
      </c>
      <c r="V120" s="15" t="e">
        <f>I120*#REF!</f>
        <v>#REF!</v>
      </c>
      <c r="W120" s="50" t="e">
        <f>J120*#REF!</f>
        <v>#REF!</v>
      </c>
      <c r="X120" s="15" t="e">
        <f>K120*#REF!</f>
        <v>#REF!</v>
      </c>
      <c r="Y120" s="50" t="e">
        <f>L120*#REF!</f>
        <v>#REF!</v>
      </c>
    </row>
    <row r="121" spans="1:25" s="21" customFormat="1" ht="13.5" thickBot="1" x14ac:dyDescent="0.25">
      <c r="A121" s="11" t="e">
        <f>#REF!</f>
        <v>#REF!</v>
      </c>
      <c r="B121" s="11" t="e">
        <f>#REF!</f>
        <v>#REF!</v>
      </c>
      <c r="C121" s="11" t="e">
        <f>#REF!</f>
        <v>#REF!</v>
      </c>
      <c r="D121" s="11" t="e">
        <f>#REF!</f>
        <v>#REF!</v>
      </c>
      <c r="E121" s="12" t="e">
        <f t="shared" si="16"/>
        <v>#REF!</v>
      </c>
      <c r="F121" s="49" t="e">
        <f t="shared" si="17"/>
        <v>#REF!</v>
      </c>
      <c r="G121" s="12" t="e">
        <f t="shared" si="18"/>
        <v>#REF!</v>
      </c>
      <c r="H121" s="49" t="e">
        <f t="shared" si="19"/>
        <v>#REF!</v>
      </c>
      <c r="I121" s="12" t="e">
        <f t="shared" si="22"/>
        <v>#REF!</v>
      </c>
      <c r="J121" s="49" t="e">
        <f t="shared" si="23"/>
        <v>#REF!</v>
      </c>
      <c r="K121" s="12" t="e">
        <f t="shared" si="20"/>
        <v>#REF!</v>
      </c>
      <c r="L121" s="12" t="e">
        <f t="shared" si="24"/>
        <v>#REF!</v>
      </c>
      <c r="O121" s="11" t="e">
        <f t="shared" si="21"/>
        <v>#REF!</v>
      </c>
      <c r="P121" s="75" t="e">
        <f>B121*#REF!</f>
        <v>#REF!</v>
      </c>
      <c r="Q121" s="71" t="e">
        <f>C121*#REF!</f>
        <v>#REF!</v>
      </c>
      <c r="R121" s="15" t="e">
        <f>E121*#REF!</f>
        <v>#REF!</v>
      </c>
      <c r="S121" s="50" t="e">
        <f>F121*#REF!</f>
        <v>#REF!</v>
      </c>
      <c r="T121" s="15" t="e">
        <f>G121*#REF!</f>
        <v>#REF!</v>
      </c>
      <c r="U121" s="50" t="e">
        <f>H121*#REF!</f>
        <v>#REF!</v>
      </c>
      <c r="V121" s="15" t="e">
        <f>I121*#REF!</f>
        <v>#REF!</v>
      </c>
      <c r="W121" s="50" t="e">
        <f>J121*#REF!</f>
        <v>#REF!</v>
      </c>
      <c r="X121" s="15" t="e">
        <f>K121*#REF!</f>
        <v>#REF!</v>
      </c>
      <c r="Y121" s="50" t="e">
        <f>L121*#REF!</f>
        <v>#REF!</v>
      </c>
    </row>
    <row r="122" spans="1:25" ht="13.5" thickBot="1" x14ac:dyDescent="0.25">
      <c r="A122" s="11" t="e">
        <f>#REF!</f>
        <v>#REF!</v>
      </c>
      <c r="B122" s="11" t="e">
        <f>#REF!</f>
        <v>#REF!</v>
      </c>
      <c r="C122" s="11" t="e">
        <f>#REF!</f>
        <v>#REF!</v>
      </c>
      <c r="D122" s="11" t="e">
        <f>#REF!</f>
        <v>#REF!</v>
      </c>
      <c r="E122" s="12" t="e">
        <f t="shared" si="16"/>
        <v>#REF!</v>
      </c>
      <c r="F122" s="49" t="e">
        <f t="shared" si="17"/>
        <v>#REF!</v>
      </c>
      <c r="G122" s="12" t="e">
        <f t="shared" si="18"/>
        <v>#REF!</v>
      </c>
      <c r="H122" s="49" t="e">
        <f t="shared" si="19"/>
        <v>#REF!</v>
      </c>
      <c r="I122" s="12" t="e">
        <f t="shared" si="22"/>
        <v>#REF!</v>
      </c>
      <c r="J122" s="49" t="e">
        <f t="shared" si="23"/>
        <v>#REF!</v>
      </c>
      <c r="K122" s="12" t="e">
        <f t="shared" si="20"/>
        <v>#REF!</v>
      </c>
      <c r="L122" s="12" t="e">
        <f t="shared" si="24"/>
        <v>#REF!</v>
      </c>
      <c r="O122" s="11" t="e">
        <f t="shared" si="21"/>
        <v>#REF!</v>
      </c>
      <c r="P122" s="75" t="e">
        <f>B122*#REF!</f>
        <v>#REF!</v>
      </c>
      <c r="Q122" s="71" t="e">
        <f>C122*#REF!</f>
        <v>#REF!</v>
      </c>
      <c r="R122" s="15" t="e">
        <f>E122*#REF!</f>
        <v>#REF!</v>
      </c>
      <c r="S122" s="50" t="e">
        <f>F122*#REF!</f>
        <v>#REF!</v>
      </c>
      <c r="T122" s="15" t="e">
        <f>G122*#REF!</f>
        <v>#REF!</v>
      </c>
      <c r="U122" s="50" t="e">
        <f>H122*#REF!</f>
        <v>#REF!</v>
      </c>
      <c r="V122" s="15" t="e">
        <f>I122*#REF!</f>
        <v>#REF!</v>
      </c>
      <c r="W122" s="50" t="e">
        <f>J122*#REF!</f>
        <v>#REF!</v>
      </c>
      <c r="X122" s="15" t="e">
        <f>K122*#REF!</f>
        <v>#REF!</v>
      </c>
      <c r="Y122" s="50" t="e">
        <f>L122*#REF!</f>
        <v>#REF!</v>
      </c>
    </row>
    <row r="123" spans="1:25" s="21" customFormat="1" ht="13.5" thickBot="1" x14ac:dyDescent="0.25">
      <c r="A123" s="11" t="e">
        <f>#REF!</f>
        <v>#REF!</v>
      </c>
      <c r="B123" s="11" t="e">
        <f>#REF!</f>
        <v>#REF!</v>
      </c>
      <c r="C123" s="11" t="e">
        <f>#REF!</f>
        <v>#REF!</v>
      </c>
      <c r="D123" s="11" t="e">
        <f>#REF!</f>
        <v>#REF!</v>
      </c>
      <c r="E123" s="12" t="e">
        <f t="shared" ref="E123:E182" si="31">B123+(D123*$F$1)</f>
        <v>#REF!</v>
      </c>
      <c r="F123" s="49" t="e">
        <f t="shared" ref="F123:F182" si="32">C123+($D123*$F$1)</f>
        <v>#REF!</v>
      </c>
      <c r="G123" s="12" t="e">
        <f t="shared" ref="G123:G184" si="33">B123+($D123*$H$1)</f>
        <v>#REF!</v>
      </c>
      <c r="H123" s="49" t="e">
        <f t="shared" ref="H123:H184" si="34">C123+($D123*$H$1)</f>
        <v>#REF!</v>
      </c>
      <c r="I123" s="12" t="e">
        <f t="shared" si="22"/>
        <v>#REF!</v>
      </c>
      <c r="J123" s="49" t="e">
        <f t="shared" si="23"/>
        <v>#REF!</v>
      </c>
      <c r="K123" s="12" t="e">
        <f t="shared" si="20"/>
        <v>#REF!</v>
      </c>
      <c r="L123" s="12" t="e">
        <f t="shared" si="24"/>
        <v>#REF!</v>
      </c>
      <c r="O123" s="11" t="e">
        <f t="shared" si="21"/>
        <v>#REF!</v>
      </c>
      <c r="P123" s="75" t="e">
        <f>B123*#REF!</f>
        <v>#REF!</v>
      </c>
      <c r="Q123" s="71" t="e">
        <f>C123*#REF!</f>
        <v>#REF!</v>
      </c>
      <c r="R123" s="15" t="e">
        <f>E123*#REF!</f>
        <v>#REF!</v>
      </c>
      <c r="S123" s="50" t="e">
        <f>F123*#REF!</f>
        <v>#REF!</v>
      </c>
      <c r="T123" s="15" t="e">
        <f>G123*#REF!</f>
        <v>#REF!</v>
      </c>
      <c r="U123" s="50" t="e">
        <f>H123*#REF!</f>
        <v>#REF!</v>
      </c>
      <c r="V123" s="15" t="e">
        <f>I123*#REF!</f>
        <v>#REF!</v>
      </c>
      <c r="W123" s="50" t="e">
        <f>J123*#REF!</f>
        <v>#REF!</v>
      </c>
      <c r="X123" s="15" t="e">
        <f>K123*#REF!</f>
        <v>#REF!</v>
      </c>
      <c r="Y123" s="50" t="e">
        <f>L123*#REF!</f>
        <v>#REF!</v>
      </c>
    </row>
    <row r="124" spans="1:25" ht="13.5" thickBot="1" x14ac:dyDescent="0.25">
      <c r="A124" s="11" t="e">
        <f>#REF!</f>
        <v>#REF!</v>
      </c>
      <c r="B124" s="11" t="e">
        <f>#REF!</f>
        <v>#REF!</v>
      </c>
      <c r="C124" s="11" t="e">
        <f>#REF!</f>
        <v>#REF!</v>
      </c>
      <c r="D124" s="11" t="e">
        <f>#REF!</f>
        <v>#REF!</v>
      </c>
      <c r="E124" s="12" t="e">
        <f t="shared" si="31"/>
        <v>#REF!</v>
      </c>
      <c r="F124" s="49" t="e">
        <f t="shared" si="32"/>
        <v>#REF!</v>
      </c>
      <c r="G124" s="12" t="e">
        <f t="shared" si="33"/>
        <v>#REF!</v>
      </c>
      <c r="H124" s="49" t="e">
        <f t="shared" si="34"/>
        <v>#REF!</v>
      </c>
      <c r="I124" s="12" t="e">
        <f t="shared" si="22"/>
        <v>#REF!</v>
      </c>
      <c r="J124" s="49" t="e">
        <f t="shared" si="23"/>
        <v>#REF!</v>
      </c>
      <c r="K124" s="12" t="e">
        <f t="shared" si="20"/>
        <v>#REF!</v>
      </c>
      <c r="L124" s="12" t="e">
        <f t="shared" si="24"/>
        <v>#REF!</v>
      </c>
      <c r="O124" s="11" t="e">
        <f t="shared" si="21"/>
        <v>#REF!</v>
      </c>
      <c r="P124" s="75" t="e">
        <f>B124*#REF!</f>
        <v>#REF!</v>
      </c>
      <c r="Q124" s="71" t="e">
        <f>C124*#REF!</f>
        <v>#REF!</v>
      </c>
      <c r="R124" s="15" t="e">
        <f>E124*#REF!</f>
        <v>#REF!</v>
      </c>
      <c r="S124" s="50" t="e">
        <f>F124*#REF!</f>
        <v>#REF!</v>
      </c>
      <c r="T124" s="15" t="e">
        <f>G124*#REF!</f>
        <v>#REF!</v>
      </c>
      <c r="U124" s="50" t="e">
        <f>H124*#REF!</f>
        <v>#REF!</v>
      </c>
      <c r="V124" s="15" t="e">
        <f>I124*#REF!</f>
        <v>#REF!</v>
      </c>
      <c r="W124" s="50" t="e">
        <f>J124*#REF!</f>
        <v>#REF!</v>
      </c>
      <c r="X124" s="15" t="e">
        <f>K124*#REF!</f>
        <v>#REF!</v>
      </c>
      <c r="Y124" s="50" t="e">
        <f>L124*#REF!</f>
        <v>#REF!</v>
      </c>
    </row>
    <row r="125" spans="1:25" ht="13.5" thickBot="1" x14ac:dyDescent="0.25">
      <c r="A125" s="11" t="e">
        <f>#REF!</f>
        <v>#REF!</v>
      </c>
      <c r="B125" s="11" t="e">
        <f>#REF!</f>
        <v>#REF!</v>
      </c>
      <c r="C125" s="11" t="e">
        <f>#REF!</f>
        <v>#REF!</v>
      </c>
      <c r="D125" s="11" t="e">
        <f>#REF!</f>
        <v>#REF!</v>
      </c>
      <c r="E125" s="12" t="e">
        <f t="shared" si="31"/>
        <v>#REF!</v>
      </c>
      <c r="F125" s="49" t="e">
        <f t="shared" si="32"/>
        <v>#REF!</v>
      </c>
      <c r="G125" s="12" t="e">
        <f t="shared" si="33"/>
        <v>#REF!</v>
      </c>
      <c r="H125" s="49" t="e">
        <f t="shared" si="34"/>
        <v>#REF!</v>
      </c>
      <c r="I125" s="12" t="e">
        <f t="shared" si="22"/>
        <v>#REF!</v>
      </c>
      <c r="J125" s="49" t="e">
        <f t="shared" si="23"/>
        <v>#REF!</v>
      </c>
      <c r="K125" s="12" t="e">
        <f t="shared" si="20"/>
        <v>#REF!</v>
      </c>
      <c r="L125" s="12" t="e">
        <f t="shared" si="24"/>
        <v>#REF!</v>
      </c>
      <c r="O125" s="11" t="e">
        <f t="shared" si="21"/>
        <v>#REF!</v>
      </c>
      <c r="P125" s="75" t="e">
        <f>B125*#REF!</f>
        <v>#REF!</v>
      </c>
      <c r="Q125" s="71" t="e">
        <f>C125*#REF!</f>
        <v>#REF!</v>
      </c>
      <c r="R125" s="15" t="e">
        <f>E125*#REF!</f>
        <v>#REF!</v>
      </c>
      <c r="S125" s="50" t="e">
        <f>F125*#REF!</f>
        <v>#REF!</v>
      </c>
      <c r="T125" s="15" t="e">
        <f>G125*#REF!</f>
        <v>#REF!</v>
      </c>
      <c r="U125" s="50" t="e">
        <f>H125*#REF!</f>
        <v>#REF!</v>
      </c>
      <c r="V125" s="15" t="e">
        <f>I125*#REF!</f>
        <v>#REF!</v>
      </c>
      <c r="W125" s="50" t="e">
        <f>J125*#REF!</f>
        <v>#REF!</v>
      </c>
      <c r="X125" s="15" t="e">
        <f>K125*#REF!</f>
        <v>#REF!</v>
      </c>
      <c r="Y125" s="50" t="e">
        <f>L125*#REF!</f>
        <v>#REF!</v>
      </c>
    </row>
    <row r="126" spans="1:25" s="21" customFormat="1" ht="13.5" thickBot="1" x14ac:dyDescent="0.25">
      <c r="A126" s="11" t="e">
        <f>#REF!</f>
        <v>#REF!</v>
      </c>
      <c r="B126" s="11" t="e">
        <f>#REF!</f>
        <v>#REF!</v>
      </c>
      <c r="C126" s="11" t="e">
        <f>#REF!</f>
        <v>#REF!</v>
      </c>
      <c r="D126" s="11" t="e">
        <f>#REF!</f>
        <v>#REF!</v>
      </c>
      <c r="E126" s="12" t="e">
        <f t="shared" si="31"/>
        <v>#REF!</v>
      </c>
      <c r="F126" s="49" t="e">
        <f t="shared" si="32"/>
        <v>#REF!</v>
      </c>
      <c r="G126" s="12" t="e">
        <f t="shared" si="33"/>
        <v>#REF!</v>
      </c>
      <c r="H126" s="49" t="e">
        <f t="shared" si="34"/>
        <v>#REF!</v>
      </c>
      <c r="I126" s="12" t="e">
        <f t="shared" si="22"/>
        <v>#REF!</v>
      </c>
      <c r="J126" s="49" t="e">
        <f t="shared" si="23"/>
        <v>#REF!</v>
      </c>
      <c r="K126" s="12" t="e">
        <f t="shared" si="20"/>
        <v>#REF!</v>
      </c>
      <c r="L126" s="12" t="e">
        <f t="shared" si="24"/>
        <v>#REF!</v>
      </c>
      <c r="N126" s="30"/>
      <c r="O126" s="11" t="e">
        <f t="shared" si="21"/>
        <v>#REF!</v>
      </c>
      <c r="P126" s="79" t="e">
        <f>B126*#REF!</f>
        <v>#REF!</v>
      </c>
      <c r="Q126" s="71" t="e">
        <f>C126*#REF!</f>
        <v>#REF!</v>
      </c>
      <c r="R126" s="15" t="e">
        <f>E126*#REF!</f>
        <v>#REF!</v>
      </c>
      <c r="S126" s="50" t="e">
        <f>F126*#REF!</f>
        <v>#REF!</v>
      </c>
      <c r="T126" s="15" t="e">
        <f>G126*#REF!</f>
        <v>#REF!</v>
      </c>
      <c r="U126" s="50" t="e">
        <f>H126*#REF!</f>
        <v>#REF!</v>
      </c>
      <c r="V126" s="15" t="e">
        <f>I126*#REF!</f>
        <v>#REF!</v>
      </c>
      <c r="W126" s="50" t="e">
        <f>J126*#REF!</f>
        <v>#REF!</v>
      </c>
      <c r="X126" s="15" t="e">
        <f>K126*#REF!</f>
        <v>#REF!</v>
      </c>
      <c r="Y126" s="50" t="e">
        <f>L126*#REF!</f>
        <v>#REF!</v>
      </c>
    </row>
    <row r="127" spans="1:25" ht="13.5" thickBot="1" x14ac:dyDescent="0.25">
      <c r="A127" s="11" t="e">
        <f>#REF!</f>
        <v>#REF!</v>
      </c>
      <c r="B127" s="11" t="e">
        <f>#REF!</f>
        <v>#REF!</v>
      </c>
      <c r="C127" s="11" t="e">
        <f>#REF!</f>
        <v>#REF!</v>
      </c>
      <c r="D127" s="11" t="e">
        <f>#REF!</f>
        <v>#REF!</v>
      </c>
      <c r="E127" s="12" t="e">
        <f t="shared" si="31"/>
        <v>#REF!</v>
      </c>
      <c r="F127" s="49" t="e">
        <f t="shared" si="32"/>
        <v>#REF!</v>
      </c>
      <c r="G127" s="12" t="e">
        <f t="shared" si="33"/>
        <v>#REF!</v>
      </c>
      <c r="H127" s="49" t="e">
        <f t="shared" si="34"/>
        <v>#REF!</v>
      </c>
      <c r="I127" s="12" t="e">
        <f t="shared" si="22"/>
        <v>#REF!</v>
      </c>
      <c r="J127" s="49" t="e">
        <f t="shared" si="23"/>
        <v>#REF!</v>
      </c>
      <c r="K127" s="12" t="e">
        <f t="shared" si="20"/>
        <v>#REF!</v>
      </c>
      <c r="L127" s="12" t="e">
        <f t="shared" si="24"/>
        <v>#REF!</v>
      </c>
      <c r="O127" s="11" t="e">
        <f t="shared" si="21"/>
        <v>#REF!</v>
      </c>
      <c r="P127" s="80" t="e">
        <f>B127*#REF!</f>
        <v>#REF!</v>
      </c>
      <c r="Q127" s="71" t="e">
        <f>C127*#REF!</f>
        <v>#REF!</v>
      </c>
      <c r="R127" s="15" t="e">
        <f>E127*#REF!</f>
        <v>#REF!</v>
      </c>
      <c r="S127" s="50" t="e">
        <f>F127*#REF!</f>
        <v>#REF!</v>
      </c>
      <c r="T127" s="15" t="e">
        <f>G127*#REF!</f>
        <v>#REF!</v>
      </c>
      <c r="U127" s="50" t="e">
        <f>H127*#REF!</f>
        <v>#REF!</v>
      </c>
      <c r="V127" s="15" t="e">
        <f>I127*#REF!</f>
        <v>#REF!</v>
      </c>
      <c r="W127" s="50" t="e">
        <f>J127*#REF!</f>
        <v>#REF!</v>
      </c>
      <c r="X127" s="15" t="e">
        <f>K127*#REF!</f>
        <v>#REF!</v>
      </c>
      <c r="Y127" s="50" t="e">
        <f>L127*#REF!</f>
        <v>#REF!</v>
      </c>
    </row>
    <row r="128" spans="1:25" ht="13.5" thickBot="1" x14ac:dyDescent="0.25">
      <c r="A128" s="11" t="e">
        <f>#REF!</f>
        <v>#REF!</v>
      </c>
      <c r="B128" s="11" t="e">
        <f>#REF!</f>
        <v>#REF!</v>
      </c>
      <c r="C128" s="11" t="e">
        <f>#REF!</f>
        <v>#REF!</v>
      </c>
      <c r="D128" s="11" t="e">
        <f>#REF!</f>
        <v>#REF!</v>
      </c>
      <c r="E128" s="12" t="e">
        <f t="shared" si="31"/>
        <v>#REF!</v>
      </c>
      <c r="F128" s="49" t="e">
        <f t="shared" si="32"/>
        <v>#REF!</v>
      </c>
      <c r="G128" s="12" t="e">
        <f>B128+($D128*$H$1*2)</f>
        <v>#REF!</v>
      </c>
      <c r="H128" s="49" t="e">
        <f>C128+($D128*$H$1*2)</f>
        <v>#REF!</v>
      </c>
      <c r="I128" s="12" t="e">
        <f>$B128+($D128*$J$1*2)</f>
        <v>#REF!</v>
      </c>
      <c r="J128" s="49" t="e">
        <f>$C128+($D128*$J$1*2)</f>
        <v>#REF!</v>
      </c>
      <c r="K128" s="12" t="e">
        <f>$B128+($D128*$L$1*2)</f>
        <v>#REF!</v>
      </c>
      <c r="L128" s="12" t="e">
        <f>$C128+($D128*$L$1*2)</f>
        <v>#REF!</v>
      </c>
      <c r="O128" s="11" t="e">
        <f t="shared" si="21"/>
        <v>#REF!</v>
      </c>
      <c r="P128" s="77" t="e">
        <f>B128*#REF!</f>
        <v>#REF!</v>
      </c>
      <c r="Q128" s="71" t="e">
        <f>C128*#REF!</f>
        <v>#REF!</v>
      </c>
      <c r="R128" s="15" t="e">
        <f>E128*#REF!</f>
        <v>#REF!</v>
      </c>
      <c r="S128" s="50" t="e">
        <f>F128*#REF!</f>
        <v>#REF!</v>
      </c>
      <c r="T128" s="15" t="e">
        <f>G128*#REF!</f>
        <v>#REF!</v>
      </c>
      <c r="U128" s="50" t="e">
        <f>H128*#REF!</f>
        <v>#REF!</v>
      </c>
      <c r="V128" s="15" t="e">
        <f>I128*#REF!</f>
        <v>#REF!</v>
      </c>
      <c r="W128" s="50" t="e">
        <f>J128*#REF!</f>
        <v>#REF!</v>
      </c>
      <c r="X128" s="15" t="e">
        <f>K128*#REF!</f>
        <v>#REF!</v>
      </c>
      <c r="Y128" s="50" t="e">
        <f>L128*#REF!</f>
        <v>#REF!</v>
      </c>
    </row>
    <row r="129" spans="1:25" ht="13.5" thickBot="1" x14ac:dyDescent="0.25">
      <c r="A129" s="11" t="e">
        <f>#REF!</f>
        <v>#REF!</v>
      </c>
      <c r="B129" s="11" t="e">
        <f>#REF!</f>
        <v>#REF!</v>
      </c>
      <c r="C129" s="11" t="e">
        <f>#REF!</f>
        <v>#REF!</v>
      </c>
      <c r="D129" s="11" t="e">
        <f>#REF!</f>
        <v>#REF!</v>
      </c>
      <c r="E129" s="12" t="e">
        <f t="shared" si="31"/>
        <v>#REF!</v>
      </c>
      <c r="F129" s="49" t="e">
        <f t="shared" si="32"/>
        <v>#REF!</v>
      </c>
      <c r="G129" s="12" t="e">
        <f t="shared" si="33"/>
        <v>#REF!</v>
      </c>
      <c r="H129" s="49" t="e">
        <f t="shared" si="34"/>
        <v>#REF!</v>
      </c>
      <c r="I129" s="12" t="e">
        <f t="shared" si="22"/>
        <v>#REF!</v>
      </c>
      <c r="J129" s="49" t="e">
        <f t="shared" si="23"/>
        <v>#REF!</v>
      </c>
      <c r="K129" s="12" t="e">
        <f t="shared" si="20"/>
        <v>#REF!</v>
      </c>
      <c r="L129" s="12" t="e">
        <f t="shared" si="24"/>
        <v>#REF!</v>
      </c>
      <c r="O129" s="11" t="e">
        <f t="shared" si="21"/>
        <v>#REF!</v>
      </c>
      <c r="P129" s="75" t="e">
        <f>B129*#REF!</f>
        <v>#REF!</v>
      </c>
      <c r="Q129" s="71" t="e">
        <f>C129*#REF!</f>
        <v>#REF!</v>
      </c>
      <c r="R129" s="15" t="e">
        <f>E129*#REF!</f>
        <v>#REF!</v>
      </c>
      <c r="S129" s="50" t="e">
        <f>F129*#REF!</f>
        <v>#REF!</v>
      </c>
      <c r="T129" s="15" t="e">
        <f>G129*#REF!</f>
        <v>#REF!</v>
      </c>
      <c r="U129" s="50" t="e">
        <f>H129*#REF!</f>
        <v>#REF!</v>
      </c>
      <c r="V129" s="15" t="e">
        <f>I129*#REF!</f>
        <v>#REF!</v>
      </c>
      <c r="W129" s="50" t="e">
        <f>J129*#REF!</f>
        <v>#REF!</v>
      </c>
      <c r="X129" s="15" t="e">
        <f>K129*#REF!</f>
        <v>#REF!</v>
      </c>
      <c r="Y129" s="50" t="e">
        <f>L129*#REF!</f>
        <v>#REF!</v>
      </c>
    </row>
    <row r="130" spans="1:25" ht="13.5" thickBot="1" x14ac:dyDescent="0.25">
      <c r="A130" s="11" t="e">
        <f>#REF!</f>
        <v>#REF!</v>
      </c>
      <c r="B130" s="11" t="e">
        <f>#REF!</f>
        <v>#REF!</v>
      </c>
      <c r="C130" s="11" t="e">
        <f>#REF!</f>
        <v>#REF!</v>
      </c>
      <c r="D130" s="11" t="e">
        <f>#REF!</f>
        <v>#REF!</v>
      </c>
      <c r="E130" s="12" t="e">
        <f t="shared" si="31"/>
        <v>#REF!</v>
      </c>
      <c r="F130" s="49" t="e">
        <f t="shared" si="32"/>
        <v>#REF!</v>
      </c>
      <c r="G130" s="12" t="e">
        <f>B130+($D130*$H$1*2)</f>
        <v>#REF!</v>
      </c>
      <c r="H130" s="49" t="e">
        <f>C130+($D130*$H$1*2)</f>
        <v>#REF!</v>
      </c>
      <c r="I130" s="12" t="e">
        <f>$B130+($D130*$J$1*2)</f>
        <v>#REF!</v>
      </c>
      <c r="J130" s="49" t="e">
        <f>$C130+($D130*$J$1*2)</f>
        <v>#REF!</v>
      </c>
      <c r="K130" s="12" t="e">
        <f>$B130+($D130*$L$1*2)</f>
        <v>#REF!</v>
      </c>
      <c r="L130" s="12" t="e">
        <f>$C130+($D130*$L$1*2)</f>
        <v>#REF!</v>
      </c>
      <c r="O130" s="11" t="e">
        <f t="shared" ref="O130:O193" si="35">A130</f>
        <v>#REF!</v>
      </c>
      <c r="P130" s="75" t="e">
        <f>B130*#REF!</f>
        <v>#REF!</v>
      </c>
      <c r="Q130" s="71" t="e">
        <f>C130*#REF!</f>
        <v>#REF!</v>
      </c>
      <c r="R130" s="15" t="e">
        <f>E130*#REF!</f>
        <v>#REF!</v>
      </c>
      <c r="S130" s="50" t="e">
        <f>F130*#REF!</f>
        <v>#REF!</v>
      </c>
      <c r="T130" s="15" t="e">
        <f>G130*#REF!</f>
        <v>#REF!</v>
      </c>
      <c r="U130" s="50" t="e">
        <f>H130*#REF!</f>
        <v>#REF!</v>
      </c>
      <c r="V130" s="15" t="e">
        <f>I130*#REF!</f>
        <v>#REF!</v>
      </c>
      <c r="W130" s="50" t="e">
        <f>J130*#REF!</f>
        <v>#REF!</v>
      </c>
      <c r="X130" s="15" t="e">
        <f>K130*#REF!</f>
        <v>#REF!</v>
      </c>
      <c r="Y130" s="50" t="e">
        <f>L130*#REF!</f>
        <v>#REF!</v>
      </c>
    </row>
    <row r="131" spans="1:25" ht="13.5" thickBot="1" x14ac:dyDescent="0.25">
      <c r="A131" s="11" t="e">
        <f>#REF!</f>
        <v>#REF!</v>
      </c>
      <c r="B131" s="11" t="e">
        <f>#REF!</f>
        <v>#REF!</v>
      </c>
      <c r="C131" s="11" t="e">
        <f>#REF!</f>
        <v>#REF!</v>
      </c>
      <c r="D131" s="11" t="e">
        <f>#REF!</f>
        <v>#REF!</v>
      </c>
      <c r="E131" s="12" t="e">
        <f t="shared" si="31"/>
        <v>#REF!</v>
      </c>
      <c r="F131" s="49" t="e">
        <f t="shared" si="32"/>
        <v>#REF!</v>
      </c>
      <c r="G131" s="12" t="e">
        <f t="shared" si="33"/>
        <v>#REF!</v>
      </c>
      <c r="H131" s="49" t="e">
        <f t="shared" si="34"/>
        <v>#REF!</v>
      </c>
      <c r="I131" s="12" t="e">
        <f t="shared" si="22"/>
        <v>#REF!</v>
      </c>
      <c r="J131" s="49" t="e">
        <f t="shared" si="23"/>
        <v>#REF!</v>
      </c>
      <c r="K131" s="12" t="e">
        <f t="shared" si="20"/>
        <v>#REF!</v>
      </c>
      <c r="L131" s="12" t="e">
        <f t="shared" si="24"/>
        <v>#REF!</v>
      </c>
      <c r="O131" s="11" t="e">
        <f t="shared" si="35"/>
        <v>#REF!</v>
      </c>
      <c r="P131" s="75" t="e">
        <f>B131*#REF!</f>
        <v>#REF!</v>
      </c>
      <c r="Q131" s="71" t="e">
        <f>C131*#REF!</f>
        <v>#REF!</v>
      </c>
      <c r="R131" s="15" t="e">
        <f>E131*#REF!</f>
        <v>#REF!</v>
      </c>
      <c r="S131" s="50" t="e">
        <f>F131*#REF!</f>
        <v>#REF!</v>
      </c>
      <c r="T131" s="15" t="e">
        <f>G131*#REF!</f>
        <v>#REF!</v>
      </c>
      <c r="U131" s="50" t="e">
        <f>H131*#REF!</f>
        <v>#REF!</v>
      </c>
      <c r="V131" s="15" t="e">
        <f>I131*#REF!</f>
        <v>#REF!</v>
      </c>
      <c r="W131" s="50" t="e">
        <f>J131*#REF!</f>
        <v>#REF!</v>
      </c>
      <c r="X131" s="15" t="e">
        <f>K131*#REF!</f>
        <v>#REF!</v>
      </c>
      <c r="Y131" s="50" t="e">
        <f>L131*#REF!</f>
        <v>#REF!</v>
      </c>
    </row>
    <row r="132" spans="1:25" ht="13.5" thickBot="1" x14ac:dyDescent="0.25">
      <c r="A132" s="11" t="e">
        <f>#REF!</f>
        <v>#REF!</v>
      </c>
      <c r="B132" s="11" t="e">
        <f>#REF!</f>
        <v>#REF!</v>
      </c>
      <c r="C132" s="11" t="e">
        <f>#REF!</f>
        <v>#REF!</v>
      </c>
      <c r="D132" s="11" t="e">
        <f>#REF!</f>
        <v>#REF!</v>
      </c>
      <c r="E132" s="12" t="e">
        <f t="shared" si="31"/>
        <v>#REF!</v>
      </c>
      <c r="F132" s="49" t="e">
        <f t="shared" si="32"/>
        <v>#REF!</v>
      </c>
      <c r="G132" s="12" t="e">
        <f>B132+($D132*$H$1*2)</f>
        <v>#REF!</v>
      </c>
      <c r="H132" s="49" t="e">
        <f>C132+($D132*$H$1*2)</f>
        <v>#REF!</v>
      </c>
      <c r="I132" s="12" t="e">
        <f>$B132+($D132*$J$1*2)</f>
        <v>#REF!</v>
      </c>
      <c r="J132" s="49" t="e">
        <f>$C132+($D132*$J$1*2)</f>
        <v>#REF!</v>
      </c>
      <c r="K132" s="12" t="e">
        <f>$B132+($D132*$L$1*2)</f>
        <v>#REF!</v>
      </c>
      <c r="L132" s="12" t="e">
        <f>$C132+($D132*$L$1*2)</f>
        <v>#REF!</v>
      </c>
      <c r="O132" s="11" t="e">
        <f t="shared" si="35"/>
        <v>#REF!</v>
      </c>
      <c r="P132" s="75" t="e">
        <f>B132*#REF!</f>
        <v>#REF!</v>
      </c>
      <c r="Q132" s="71" t="e">
        <f>C132*#REF!</f>
        <v>#REF!</v>
      </c>
      <c r="R132" s="15" t="e">
        <f>E132*#REF!</f>
        <v>#REF!</v>
      </c>
      <c r="S132" s="50" t="e">
        <f>F132*#REF!</f>
        <v>#REF!</v>
      </c>
      <c r="T132" s="15" t="e">
        <f>G132*#REF!</f>
        <v>#REF!</v>
      </c>
      <c r="U132" s="50" t="e">
        <f>H132*#REF!</f>
        <v>#REF!</v>
      </c>
      <c r="V132" s="15" t="e">
        <f>I132*#REF!</f>
        <v>#REF!</v>
      </c>
      <c r="W132" s="50" t="e">
        <f>J132*#REF!</f>
        <v>#REF!</v>
      </c>
      <c r="X132" s="15" t="e">
        <f>K132*#REF!</f>
        <v>#REF!</v>
      </c>
      <c r="Y132" s="50" t="e">
        <f>L132*#REF!</f>
        <v>#REF!</v>
      </c>
    </row>
    <row r="133" spans="1:25" ht="13.5" thickBot="1" x14ac:dyDescent="0.25">
      <c r="A133" s="11" t="e">
        <f>#REF!</f>
        <v>#REF!</v>
      </c>
      <c r="B133" s="11" t="e">
        <f>#REF!</f>
        <v>#REF!</v>
      </c>
      <c r="C133" s="11" t="e">
        <f>#REF!</f>
        <v>#REF!</v>
      </c>
      <c r="D133" s="11" t="e">
        <f>#REF!</f>
        <v>#REF!</v>
      </c>
      <c r="E133" s="12" t="e">
        <f t="shared" si="31"/>
        <v>#REF!</v>
      </c>
      <c r="F133" s="49" t="e">
        <f t="shared" si="32"/>
        <v>#REF!</v>
      </c>
      <c r="G133" s="12" t="e">
        <f t="shared" si="33"/>
        <v>#REF!</v>
      </c>
      <c r="H133" s="49" t="e">
        <f t="shared" si="34"/>
        <v>#REF!</v>
      </c>
      <c r="I133" s="12" t="e">
        <f t="shared" si="22"/>
        <v>#REF!</v>
      </c>
      <c r="J133" s="49" t="e">
        <f t="shared" si="23"/>
        <v>#REF!</v>
      </c>
      <c r="K133" s="12" t="e">
        <f t="shared" ref="K133:K195" si="36">$B133+($D133*$L$1)</f>
        <v>#REF!</v>
      </c>
      <c r="L133" s="12" t="e">
        <f t="shared" si="24"/>
        <v>#REF!</v>
      </c>
      <c r="O133" s="11" t="e">
        <f t="shared" si="35"/>
        <v>#REF!</v>
      </c>
      <c r="P133" s="75" t="e">
        <f>B133*#REF!</f>
        <v>#REF!</v>
      </c>
      <c r="Q133" s="71" t="e">
        <f>C133*#REF!</f>
        <v>#REF!</v>
      </c>
      <c r="R133" s="15" t="e">
        <f>E133*#REF!</f>
        <v>#REF!</v>
      </c>
      <c r="S133" s="50" t="e">
        <f>F133*#REF!</f>
        <v>#REF!</v>
      </c>
      <c r="T133" s="15" t="e">
        <f>G133*#REF!</f>
        <v>#REF!</v>
      </c>
      <c r="U133" s="50" t="e">
        <f>H133*#REF!</f>
        <v>#REF!</v>
      </c>
      <c r="V133" s="15" t="e">
        <f>I133*#REF!</f>
        <v>#REF!</v>
      </c>
      <c r="W133" s="50" t="e">
        <f>J133*#REF!</f>
        <v>#REF!</v>
      </c>
      <c r="X133" s="15" t="e">
        <f>K133*#REF!</f>
        <v>#REF!</v>
      </c>
      <c r="Y133" s="50" t="e">
        <f>L133*#REF!</f>
        <v>#REF!</v>
      </c>
    </row>
    <row r="134" spans="1:25" ht="13.5" thickBot="1" x14ac:dyDescent="0.25">
      <c r="A134" s="11" t="e">
        <f>#REF!</f>
        <v>#REF!</v>
      </c>
      <c r="B134" s="11" t="e">
        <f>#REF!</f>
        <v>#REF!</v>
      </c>
      <c r="C134" s="11" t="e">
        <f>#REF!</f>
        <v>#REF!</v>
      </c>
      <c r="D134" s="11" t="e">
        <f>#REF!</f>
        <v>#REF!</v>
      </c>
      <c r="E134" s="12" t="e">
        <f t="shared" si="31"/>
        <v>#REF!</v>
      </c>
      <c r="F134" s="49" t="e">
        <f t="shared" si="32"/>
        <v>#REF!</v>
      </c>
      <c r="G134" s="12" t="e">
        <f>B134+($D134*$H$1*2)</f>
        <v>#REF!</v>
      </c>
      <c r="H134" s="49" t="e">
        <f>C134+($D134*$H$1*2)</f>
        <v>#REF!</v>
      </c>
      <c r="I134" s="12" t="e">
        <f>$B134+($D134*$J$1*2)</f>
        <v>#REF!</v>
      </c>
      <c r="J134" s="49" t="e">
        <f>$C134+($D134*$J$1*2)</f>
        <v>#REF!</v>
      </c>
      <c r="K134" s="12" t="e">
        <f>$B134+($D134*$L$1*2)</f>
        <v>#REF!</v>
      </c>
      <c r="L134" s="12" t="e">
        <f>$C134+($D134*$L$1*2)</f>
        <v>#REF!</v>
      </c>
      <c r="O134" s="11" t="e">
        <f t="shared" si="35"/>
        <v>#REF!</v>
      </c>
      <c r="P134" s="75" t="e">
        <f>B134*#REF!</f>
        <v>#REF!</v>
      </c>
      <c r="Q134" s="71" t="e">
        <f>C134*#REF!</f>
        <v>#REF!</v>
      </c>
      <c r="R134" s="15" t="e">
        <f>E134*#REF!</f>
        <v>#REF!</v>
      </c>
      <c r="S134" s="50" t="e">
        <f>F134*#REF!</f>
        <v>#REF!</v>
      </c>
      <c r="T134" s="15" t="e">
        <f>G134*#REF!</f>
        <v>#REF!</v>
      </c>
      <c r="U134" s="50" t="e">
        <f>H134*#REF!</f>
        <v>#REF!</v>
      </c>
      <c r="V134" s="15" t="e">
        <f>I134*#REF!</f>
        <v>#REF!</v>
      </c>
      <c r="W134" s="50" t="e">
        <f>J134*#REF!</f>
        <v>#REF!</v>
      </c>
      <c r="X134" s="15" t="e">
        <f>K134*#REF!</f>
        <v>#REF!</v>
      </c>
      <c r="Y134" s="50" t="e">
        <f>L134*#REF!</f>
        <v>#REF!</v>
      </c>
    </row>
    <row r="135" spans="1:25" ht="13.5" thickBot="1" x14ac:dyDescent="0.25">
      <c r="A135" s="11" t="e">
        <f>#REF!</f>
        <v>#REF!</v>
      </c>
      <c r="B135" s="11" t="e">
        <f>#REF!</f>
        <v>#REF!</v>
      </c>
      <c r="C135" s="11" t="e">
        <f>#REF!</f>
        <v>#REF!</v>
      </c>
      <c r="D135" s="11" t="e">
        <f>#REF!</f>
        <v>#REF!</v>
      </c>
      <c r="E135" s="12" t="e">
        <f t="shared" si="31"/>
        <v>#REF!</v>
      </c>
      <c r="F135" s="49" t="e">
        <f t="shared" si="32"/>
        <v>#REF!</v>
      </c>
      <c r="G135" s="12" t="e">
        <f t="shared" si="33"/>
        <v>#REF!</v>
      </c>
      <c r="H135" s="49" t="e">
        <f t="shared" si="34"/>
        <v>#REF!</v>
      </c>
      <c r="I135" s="12" t="e">
        <f t="shared" ref="I135:I197" si="37">$B135+($D135*$J$1)</f>
        <v>#REF!</v>
      </c>
      <c r="J135" s="49" t="e">
        <f t="shared" ref="J135:J197" si="38">$C135+($D135*$J$1)</f>
        <v>#REF!</v>
      </c>
      <c r="K135" s="12" t="e">
        <f t="shared" si="36"/>
        <v>#REF!</v>
      </c>
      <c r="L135" s="12" t="e">
        <f t="shared" ref="L135:L197" si="39">$C135+($D135*$L$1)</f>
        <v>#REF!</v>
      </c>
      <c r="O135" s="11" t="e">
        <f t="shared" si="35"/>
        <v>#REF!</v>
      </c>
      <c r="P135" s="75" t="e">
        <f>B135*#REF!</f>
        <v>#REF!</v>
      </c>
      <c r="Q135" s="71" t="e">
        <f>C135*#REF!</f>
        <v>#REF!</v>
      </c>
      <c r="R135" s="15" t="e">
        <f>E135*#REF!</f>
        <v>#REF!</v>
      </c>
      <c r="S135" s="50" t="e">
        <f>F135*#REF!</f>
        <v>#REF!</v>
      </c>
      <c r="T135" s="15" t="e">
        <f>G135*#REF!</f>
        <v>#REF!</v>
      </c>
      <c r="U135" s="50" t="e">
        <f>H135*#REF!</f>
        <v>#REF!</v>
      </c>
      <c r="V135" s="15" t="e">
        <f>I135*#REF!</f>
        <v>#REF!</v>
      </c>
      <c r="W135" s="50" t="e">
        <f>J135*#REF!</f>
        <v>#REF!</v>
      </c>
      <c r="X135" s="15" t="e">
        <f>K135*#REF!</f>
        <v>#REF!</v>
      </c>
      <c r="Y135" s="50" t="e">
        <f>L135*#REF!</f>
        <v>#REF!</v>
      </c>
    </row>
    <row r="136" spans="1:25" ht="13.5" thickBot="1" x14ac:dyDescent="0.25">
      <c r="A136" s="11" t="e">
        <f>#REF!</f>
        <v>#REF!</v>
      </c>
      <c r="B136" s="11" t="e">
        <f>#REF!</f>
        <v>#REF!</v>
      </c>
      <c r="C136" s="11" t="e">
        <f>#REF!</f>
        <v>#REF!</v>
      </c>
      <c r="D136" s="11" t="e">
        <f>#REF!</f>
        <v>#REF!</v>
      </c>
      <c r="E136" s="12" t="e">
        <f t="shared" si="31"/>
        <v>#REF!</v>
      </c>
      <c r="F136" s="49" t="e">
        <f t="shared" si="32"/>
        <v>#REF!</v>
      </c>
      <c r="G136" s="12" t="e">
        <f t="shared" si="33"/>
        <v>#REF!</v>
      </c>
      <c r="H136" s="49" t="e">
        <f t="shared" si="34"/>
        <v>#REF!</v>
      </c>
      <c r="I136" s="12" t="e">
        <f t="shared" si="37"/>
        <v>#REF!</v>
      </c>
      <c r="J136" s="49" t="e">
        <f t="shared" si="38"/>
        <v>#REF!</v>
      </c>
      <c r="K136" s="12" t="e">
        <f t="shared" si="36"/>
        <v>#REF!</v>
      </c>
      <c r="L136" s="12" t="e">
        <f t="shared" si="39"/>
        <v>#REF!</v>
      </c>
      <c r="O136" s="11" t="e">
        <f t="shared" si="35"/>
        <v>#REF!</v>
      </c>
      <c r="P136" s="75" t="e">
        <f>B136*#REF!</f>
        <v>#REF!</v>
      </c>
      <c r="Q136" s="71" t="e">
        <f>C136*#REF!</f>
        <v>#REF!</v>
      </c>
      <c r="R136" s="15" t="e">
        <f>E136*#REF!</f>
        <v>#REF!</v>
      </c>
      <c r="S136" s="50" t="e">
        <f>F136*#REF!</f>
        <v>#REF!</v>
      </c>
      <c r="T136" s="15" t="e">
        <f>G136*#REF!</f>
        <v>#REF!</v>
      </c>
      <c r="U136" s="50" t="e">
        <f>H136*#REF!</f>
        <v>#REF!</v>
      </c>
      <c r="V136" s="15" t="e">
        <f>I136*#REF!</f>
        <v>#REF!</v>
      </c>
      <c r="W136" s="50" t="e">
        <f>J136*#REF!</f>
        <v>#REF!</v>
      </c>
      <c r="X136" s="15" t="e">
        <f>K136*#REF!</f>
        <v>#REF!</v>
      </c>
      <c r="Y136" s="50" t="e">
        <f>L136*#REF!</f>
        <v>#REF!</v>
      </c>
    </row>
    <row r="137" spans="1:25" ht="13.5" thickBot="1" x14ac:dyDescent="0.25">
      <c r="A137" s="11" t="e">
        <f>#REF!</f>
        <v>#REF!</v>
      </c>
      <c r="B137" s="11" t="e">
        <f>#REF!</f>
        <v>#REF!</v>
      </c>
      <c r="C137" s="11" t="e">
        <f>#REF!</f>
        <v>#REF!</v>
      </c>
      <c r="D137" s="11" t="e">
        <f>#REF!</f>
        <v>#REF!</v>
      </c>
      <c r="E137" s="12" t="e">
        <f t="shared" si="31"/>
        <v>#REF!</v>
      </c>
      <c r="F137" s="49" t="e">
        <f t="shared" si="32"/>
        <v>#REF!</v>
      </c>
      <c r="G137" s="12" t="e">
        <f>B137+($D137*$H$1*2)</f>
        <v>#REF!</v>
      </c>
      <c r="H137" s="49" t="e">
        <f>C137+($D137*$H$1*2)</f>
        <v>#REF!</v>
      </c>
      <c r="I137" s="12" t="e">
        <f>$B137+($D137*$J$1*2)</f>
        <v>#REF!</v>
      </c>
      <c r="J137" s="49" t="e">
        <f>$C137+($D137*$J$1*2)</f>
        <v>#REF!</v>
      </c>
      <c r="K137" s="12" t="e">
        <f>$B137+($D137*$L$1*2)</f>
        <v>#REF!</v>
      </c>
      <c r="L137" s="12" t="e">
        <f>$C137+($D137*$L$1*2)</f>
        <v>#REF!</v>
      </c>
      <c r="O137" s="11" t="e">
        <f t="shared" si="35"/>
        <v>#REF!</v>
      </c>
      <c r="P137" s="78" t="e">
        <f>B137*#REF!</f>
        <v>#REF!</v>
      </c>
      <c r="Q137" s="71" t="e">
        <f>C137*#REF!</f>
        <v>#REF!</v>
      </c>
      <c r="R137" s="15" t="e">
        <f>E137*#REF!</f>
        <v>#REF!</v>
      </c>
      <c r="S137" s="50" t="e">
        <f>F137*#REF!</f>
        <v>#REF!</v>
      </c>
      <c r="T137" s="15" t="e">
        <f>G137*#REF!</f>
        <v>#REF!</v>
      </c>
      <c r="U137" s="50" t="e">
        <f>H137*#REF!</f>
        <v>#REF!</v>
      </c>
      <c r="V137" s="15" t="e">
        <f>I137*#REF!</f>
        <v>#REF!</v>
      </c>
      <c r="W137" s="50" t="e">
        <f>J137*#REF!</f>
        <v>#REF!</v>
      </c>
      <c r="X137" s="15" t="e">
        <f>K137*#REF!</f>
        <v>#REF!</v>
      </c>
      <c r="Y137" s="50" t="e">
        <f>L137*#REF!</f>
        <v>#REF!</v>
      </c>
    </row>
    <row r="138" spans="1:25" ht="13.5" thickBot="1" x14ac:dyDescent="0.25">
      <c r="A138" s="11" t="e">
        <f>#REF!</f>
        <v>#REF!</v>
      </c>
      <c r="B138" s="11" t="e">
        <f>#REF!</f>
        <v>#REF!</v>
      </c>
      <c r="C138" s="11" t="e">
        <f>#REF!</f>
        <v>#REF!</v>
      </c>
      <c r="D138" s="11" t="e">
        <f>#REF!</f>
        <v>#REF!</v>
      </c>
      <c r="E138" s="12" t="e">
        <f t="shared" si="31"/>
        <v>#REF!</v>
      </c>
      <c r="F138" s="49" t="e">
        <f t="shared" si="32"/>
        <v>#REF!</v>
      </c>
      <c r="G138" s="12" t="e">
        <f>B138+($D138*$H$1*2)</f>
        <v>#REF!</v>
      </c>
      <c r="H138" s="49" t="e">
        <f>C138+($D138*$H$1*2)</f>
        <v>#REF!</v>
      </c>
      <c r="I138" s="12" t="e">
        <f>$B138+($D138*$J$1*2)</f>
        <v>#REF!</v>
      </c>
      <c r="J138" s="49" t="e">
        <f>$C138+($D138*$J$1*2)</f>
        <v>#REF!</v>
      </c>
      <c r="K138" s="12" t="e">
        <f>$B138+($D138*$L$1*2)</f>
        <v>#REF!</v>
      </c>
      <c r="L138" s="12" t="e">
        <f>$C138+($D138*$L$1*2)</f>
        <v>#REF!</v>
      </c>
      <c r="O138" s="11" t="e">
        <f t="shared" si="35"/>
        <v>#REF!</v>
      </c>
      <c r="P138" s="75" t="e">
        <f>B138*#REF!</f>
        <v>#REF!</v>
      </c>
      <c r="Q138" s="71" t="e">
        <f>C138*#REF!</f>
        <v>#REF!</v>
      </c>
      <c r="R138" s="15" t="e">
        <f>E138*#REF!</f>
        <v>#REF!</v>
      </c>
      <c r="S138" s="50" t="e">
        <f>F138*#REF!</f>
        <v>#REF!</v>
      </c>
      <c r="T138" s="15" t="e">
        <f>G138*#REF!</f>
        <v>#REF!</v>
      </c>
      <c r="U138" s="50" t="e">
        <f>H138*#REF!</f>
        <v>#REF!</v>
      </c>
      <c r="V138" s="15" t="e">
        <f>I138*#REF!</f>
        <v>#REF!</v>
      </c>
      <c r="W138" s="50" t="e">
        <f>J138*#REF!</f>
        <v>#REF!</v>
      </c>
      <c r="X138" s="15" t="e">
        <f>K138*#REF!</f>
        <v>#REF!</v>
      </c>
      <c r="Y138" s="50" t="e">
        <f>L138*#REF!</f>
        <v>#REF!</v>
      </c>
    </row>
    <row r="139" spans="1:25" ht="13.5" thickBot="1" x14ac:dyDescent="0.25">
      <c r="A139" s="11" t="e">
        <f>#REF!</f>
        <v>#REF!</v>
      </c>
      <c r="B139" s="11" t="e">
        <f>#REF!</f>
        <v>#REF!</v>
      </c>
      <c r="C139" s="11" t="e">
        <f>#REF!</f>
        <v>#REF!</v>
      </c>
      <c r="D139" s="11" t="e">
        <f>#REF!</f>
        <v>#REF!</v>
      </c>
      <c r="E139" s="12" t="e">
        <f t="shared" si="31"/>
        <v>#REF!</v>
      </c>
      <c r="F139" s="49" t="e">
        <f t="shared" si="32"/>
        <v>#REF!</v>
      </c>
      <c r="G139" s="12" t="e">
        <f t="shared" si="33"/>
        <v>#REF!</v>
      </c>
      <c r="H139" s="49" t="e">
        <f t="shared" si="34"/>
        <v>#REF!</v>
      </c>
      <c r="I139" s="12" t="e">
        <f t="shared" si="37"/>
        <v>#REF!</v>
      </c>
      <c r="J139" s="49" t="e">
        <f t="shared" si="38"/>
        <v>#REF!</v>
      </c>
      <c r="K139" s="12" t="e">
        <f t="shared" si="36"/>
        <v>#REF!</v>
      </c>
      <c r="L139" s="12" t="e">
        <f t="shared" si="39"/>
        <v>#REF!</v>
      </c>
      <c r="O139" s="11" t="e">
        <f t="shared" si="35"/>
        <v>#REF!</v>
      </c>
      <c r="P139" s="77" t="e">
        <f>B139*#REF!</f>
        <v>#REF!</v>
      </c>
      <c r="Q139" s="71" t="e">
        <f>C139*#REF!</f>
        <v>#REF!</v>
      </c>
      <c r="R139" s="15" t="e">
        <f>E139*#REF!</f>
        <v>#REF!</v>
      </c>
      <c r="S139" s="50" t="e">
        <f>F139*#REF!</f>
        <v>#REF!</v>
      </c>
      <c r="T139" s="15" t="e">
        <f>G139*#REF!</f>
        <v>#REF!</v>
      </c>
      <c r="U139" s="50" t="e">
        <f>H139*#REF!</f>
        <v>#REF!</v>
      </c>
      <c r="V139" s="15" t="e">
        <f>I139*#REF!</f>
        <v>#REF!</v>
      </c>
      <c r="W139" s="50" t="e">
        <f>J139*#REF!</f>
        <v>#REF!</v>
      </c>
      <c r="X139" s="15" t="e">
        <f>K139*#REF!</f>
        <v>#REF!</v>
      </c>
      <c r="Y139" s="50" t="e">
        <f>L139*#REF!</f>
        <v>#REF!</v>
      </c>
    </row>
    <row r="140" spans="1:25" ht="13.5" thickBot="1" x14ac:dyDescent="0.25">
      <c r="A140" s="11" t="e">
        <f>#REF!</f>
        <v>#REF!</v>
      </c>
      <c r="B140" s="11" t="e">
        <f>#REF!</f>
        <v>#REF!</v>
      </c>
      <c r="C140" s="11" t="e">
        <f>#REF!</f>
        <v>#REF!</v>
      </c>
      <c r="D140" s="11" t="e">
        <f>#REF!</f>
        <v>#REF!</v>
      </c>
      <c r="E140" s="12" t="e">
        <f t="shared" si="31"/>
        <v>#REF!</v>
      </c>
      <c r="F140" s="49" t="e">
        <f t="shared" si="32"/>
        <v>#REF!</v>
      </c>
      <c r="G140" s="12" t="e">
        <f t="shared" si="33"/>
        <v>#REF!</v>
      </c>
      <c r="H140" s="49" t="e">
        <f t="shared" si="34"/>
        <v>#REF!</v>
      </c>
      <c r="I140" s="12" t="e">
        <f t="shared" si="37"/>
        <v>#REF!</v>
      </c>
      <c r="J140" s="49" t="e">
        <f t="shared" si="38"/>
        <v>#REF!</v>
      </c>
      <c r="K140" s="12" t="e">
        <f t="shared" si="36"/>
        <v>#REF!</v>
      </c>
      <c r="L140" s="12" t="e">
        <f t="shared" si="39"/>
        <v>#REF!</v>
      </c>
      <c r="O140" s="11" t="e">
        <f t="shared" si="35"/>
        <v>#REF!</v>
      </c>
      <c r="P140" s="75" t="e">
        <f>B140*#REF!</f>
        <v>#REF!</v>
      </c>
      <c r="Q140" s="71" t="e">
        <f>C140*#REF!</f>
        <v>#REF!</v>
      </c>
      <c r="R140" s="15" t="e">
        <f>E140*#REF!</f>
        <v>#REF!</v>
      </c>
      <c r="S140" s="50" t="e">
        <f>F140*#REF!</f>
        <v>#REF!</v>
      </c>
      <c r="T140" s="15" t="e">
        <f>G140*#REF!</f>
        <v>#REF!</v>
      </c>
      <c r="U140" s="50" t="e">
        <f>H140*#REF!</f>
        <v>#REF!</v>
      </c>
      <c r="V140" s="15" t="e">
        <f>I140*#REF!</f>
        <v>#REF!</v>
      </c>
      <c r="W140" s="50" t="e">
        <f>J140*#REF!</f>
        <v>#REF!</v>
      </c>
      <c r="X140" s="15" t="e">
        <f>K140*#REF!</f>
        <v>#REF!</v>
      </c>
      <c r="Y140" s="50" t="e">
        <f>L140*#REF!</f>
        <v>#REF!</v>
      </c>
    </row>
    <row r="141" spans="1:25" ht="13.5" thickBot="1" x14ac:dyDescent="0.25">
      <c r="A141" s="11" t="e">
        <f>#REF!</f>
        <v>#REF!</v>
      </c>
      <c r="B141" s="11" t="e">
        <f>#REF!</f>
        <v>#REF!</v>
      </c>
      <c r="C141" s="11" t="e">
        <f>#REF!</f>
        <v>#REF!</v>
      </c>
      <c r="D141" s="11" t="e">
        <f>#REF!</f>
        <v>#REF!</v>
      </c>
      <c r="E141" s="12" t="e">
        <f t="shared" si="31"/>
        <v>#REF!</v>
      </c>
      <c r="F141" s="49" t="e">
        <f t="shared" si="32"/>
        <v>#REF!</v>
      </c>
      <c r="G141" s="12" t="e">
        <f t="shared" si="33"/>
        <v>#REF!</v>
      </c>
      <c r="H141" s="49" t="e">
        <f t="shared" si="34"/>
        <v>#REF!</v>
      </c>
      <c r="I141" s="12" t="e">
        <f t="shared" si="37"/>
        <v>#REF!</v>
      </c>
      <c r="J141" s="49" t="e">
        <f t="shared" si="38"/>
        <v>#REF!</v>
      </c>
      <c r="K141" s="12" t="e">
        <f t="shared" si="36"/>
        <v>#REF!</v>
      </c>
      <c r="L141" s="12" t="e">
        <f t="shared" si="39"/>
        <v>#REF!</v>
      </c>
      <c r="O141" s="11" t="e">
        <f t="shared" si="35"/>
        <v>#REF!</v>
      </c>
      <c r="P141" s="75" t="e">
        <f>B141*#REF!</f>
        <v>#REF!</v>
      </c>
      <c r="Q141" s="71" t="e">
        <f>C141*#REF!</f>
        <v>#REF!</v>
      </c>
      <c r="R141" s="15" t="e">
        <f>E141*#REF!</f>
        <v>#REF!</v>
      </c>
      <c r="S141" s="50" t="e">
        <f>F141*#REF!</f>
        <v>#REF!</v>
      </c>
      <c r="T141" s="15" t="e">
        <f>G141*#REF!</f>
        <v>#REF!</v>
      </c>
      <c r="U141" s="50" t="e">
        <f>H141*#REF!</f>
        <v>#REF!</v>
      </c>
      <c r="V141" s="15" t="e">
        <f>I141*#REF!</f>
        <v>#REF!</v>
      </c>
      <c r="W141" s="50" t="e">
        <f>J141*#REF!</f>
        <v>#REF!</v>
      </c>
      <c r="X141" s="15" t="e">
        <f>K141*#REF!</f>
        <v>#REF!</v>
      </c>
      <c r="Y141" s="50" t="e">
        <f>L141*#REF!</f>
        <v>#REF!</v>
      </c>
    </row>
    <row r="142" spans="1:25" ht="13.5" thickBot="1" x14ac:dyDescent="0.25">
      <c r="A142" s="11" t="e">
        <f>#REF!</f>
        <v>#REF!</v>
      </c>
      <c r="B142" s="11" t="e">
        <f>#REF!</f>
        <v>#REF!</v>
      </c>
      <c r="C142" s="11" t="e">
        <f>#REF!</f>
        <v>#REF!</v>
      </c>
      <c r="D142" s="11" t="e">
        <f>#REF!</f>
        <v>#REF!</v>
      </c>
      <c r="E142" s="12" t="e">
        <f t="shared" si="31"/>
        <v>#REF!</v>
      </c>
      <c r="F142" s="49" t="e">
        <f t="shared" si="32"/>
        <v>#REF!</v>
      </c>
      <c r="G142" s="12" t="e">
        <f t="shared" si="33"/>
        <v>#REF!</v>
      </c>
      <c r="H142" s="49" t="e">
        <f t="shared" si="34"/>
        <v>#REF!</v>
      </c>
      <c r="I142" s="12" t="e">
        <f t="shared" si="37"/>
        <v>#REF!</v>
      </c>
      <c r="J142" s="49" t="e">
        <f t="shared" si="38"/>
        <v>#REF!</v>
      </c>
      <c r="K142" s="12" t="e">
        <f t="shared" si="36"/>
        <v>#REF!</v>
      </c>
      <c r="L142" s="12" t="e">
        <f t="shared" si="39"/>
        <v>#REF!</v>
      </c>
      <c r="O142" s="11" t="e">
        <f t="shared" si="35"/>
        <v>#REF!</v>
      </c>
      <c r="P142" s="75" t="e">
        <f>B142*#REF!</f>
        <v>#REF!</v>
      </c>
      <c r="Q142" s="71" t="e">
        <f>C142*#REF!</f>
        <v>#REF!</v>
      </c>
      <c r="R142" s="15" t="e">
        <f>E142*#REF!</f>
        <v>#REF!</v>
      </c>
      <c r="S142" s="50" t="e">
        <f>F142*#REF!</f>
        <v>#REF!</v>
      </c>
      <c r="T142" s="15" t="e">
        <f>G142*#REF!</f>
        <v>#REF!</v>
      </c>
      <c r="U142" s="50" t="e">
        <f>H142*#REF!</f>
        <v>#REF!</v>
      </c>
      <c r="V142" s="15" t="e">
        <f>I142*#REF!</f>
        <v>#REF!</v>
      </c>
      <c r="W142" s="50" t="e">
        <f>J142*#REF!</f>
        <v>#REF!</v>
      </c>
      <c r="X142" s="15" t="e">
        <f>K142*#REF!</f>
        <v>#REF!</v>
      </c>
      <c r="Y142" s="50" t="e">
        <f>L142*#REF!</f>
        <v>#REF!</v>
      </c>
    </row>
    <row r="143" spans="1:25" ht="13.5" thickBot="1" x14ac:dyDescent="0.25">
      <c r="A143" s="11" t="e">
        <f>#REF!</f>
        <v>#REF!</v>
      </c>
      <c r="B143" s="11" t="e">
        <f>#REF!</f>
        <v>#REF!</v>
      </c>
      <c r="C143" s="11" t="e">
        <f>#REF!</f>
        <v>#REF!</v>
      </c>
      <c r="D143" s="11" t="e">
        <f>#REF!</f>
        <v>#REF!</v>
      </c>
      <c r="E143" s="12" t="e">
        <f t="shared" si="31"/>
        <v>#REF!</v>
      </c>
      <c r="F143" s="49" t="e">
        <f t="shared" si="32"/>
        <v>#REF!</v>
      </c>
      <c r="G143" s="12" t="e">
        <f t="shared" si="33"/>
        <v>#REF!</v>
      </c>
      <c r="H143" s="49" t="e">
        <f t="shared" si="34"/>
        <v>#REF!</v>
      </c>
      <c r="I143" s="12" t="e">
        <f t="shared" si="37"/>
        <v>#REF!</v>
      </c>
      <c r="J143" s="49" t="e">
        <f t="shared" si="38"/>
        <v>#REF!</v>
      </c>
      <c r="K143" s="12" t="e">
        <f t="shared" si="36"/>
        <v>#REF!</v>
      </c>
      <c r="L143" s="12" t="e">
        <f t="shared" si="39"/>
        <v>#REF!</v>
      </c>
      <c r="O143" s="11" t="e">
        <f t="shared" si="35"/>
        <v>#REF!</v>
      </c>
      <c r="P143" s="75" t="e">
        <f>B143*#REF!</f>
        <v>#REF!</v>
      </c>
      <c r="Q143" s="71" t="e">
        <f>C143*#REF!</f>
        <v>#REF!</v>
      </c>
      <c r="R143" s="15" t="e">
        <f>E143*#REF!</f>
        <v>#REF!</v>
      </c>
      <c r="S143" s="50" t="e">
        <f>F143*#REF!</f>
        <v>#REF!</v>
      </c>
      <c r="T143" s="15" t="e">
        <f>G143*#REF!</f>
        <v>#REF!</v>
      </c>
      <c r="U143" s="50" t="e">
        <f>H143*#REF!</f>
        <v>#REF!</v>
      </c>
      <c r="V143" s="15" t="e">
        <f>I143*#REF!</f>
        <v>#REF!</v>
      </c>
      <c r="W143" s="50" t="e">
        <f>J143*#REF!</f>
        <v>#REF!</v>
      </c>
      <c r="X143" s="15" t="e">
        <f>K143*#REF!</f>
        <v>#REF!</v>
      </c>
      <c r="Y143" s="50" t="e">
        <f>L143*#REF!</f>
        <v>#REF!</v>
      </c>
    </row>
    <row r="144" spans="1:25" ht="13.5" thickBot="1" x14ac:dyDescent="0.25">
      <c r="A144" s="11" t="e">
        <f>#REF!</f>
        <v>#REF!</v>
      </c>
      <c r="B144" s="11" t="e">
        <f>#REF!</f>
        <v>#REF!</v>
      </c>
      <c r="C144" s="11" t="e">
        <f>#REF!</f>
        <v>#REF!</v>
      </c>
      <c r="D144" s="11" t="e">
        <f>#REF!</f>
        <v>#REF!</v>
      </c>
      <c r="E144" s="12" t="e">
        <f t="shared" si="31"/>
        <v>#REF!</v>
      </c>
      <c r="F144" s="49" t="e">
        <f t="shared" si="32"/>
        <v>#REF!</v>
      </c>
      <c r="G144" s="12" t="e">
        <f t="shared" si="33"/>
        <v>#REF!</v>
      </c>
      <c r="H144" s="49" t="e">
        <f t="shared" si="34"/>
        <v>#REF!</v>
      </c>
      <c r="I144" s="12" t="e">
        <f t="shared" si="37"/>
        <v>#REF!</v>
      </c>
      <c r="J144" s="49" t="e">
        <f t="shared" si="38"/>
        <v>#REF!</v>
      </c>
      <c r="K144" s="12" t="e">
        <f t="shared" si="36"/>
        <v>#REF!</v>
      </c>
      <c r="L144" s="12" t="e">
        <f t="shared" si="39"/>
        <v>#REF!</v>
      </c>
      <c r="O144" s="11" t="e">
        <f t="shared" si="35"/>
        <v>#REF!</v>
      </c>
      <c r="P144" s="75" t="e">
        <f>B144*#REF!</f>
        <v>#REF!</v>
      </c>
      <c r="Q144" s="71" t="e">
        <f>C144*#REF!</f>
        <v>#REF!</v>
      </c>
      <c r="R144" s="15" t="e">
        <f>E144*#REF!</f>
        <v>#REF!</v>
      </c>
      <c r="S144" s="50" t="e">
        <f>F144*#REF!</f>
        <v>#REF!</v>
      </c>
      <c r="T144" s="15" t="e">
        <f>G144*#REF!</f>
        <v>#REF!</v>
      </c>
      <c r="U144" s="50" t="e">
        <f>H144*#REF!</f>
        <v>#REF!</v>
      </c>
      <c r="V144" s="15" t="e">
        <f>I144*#REF!</f>
        <v>#REF!</v>
      </c>
      <c r="W144" s="50" t="e">
        <f>J144*#REF!</f>
        <v>#REF!</v>
      </c>
      <c r="X144" s="15" t="e">
        <f>K144*#REF!</f>
        <v>#REF!</v>
      </c>
      <c r="Y144" s="50" t="e">
        <f>L144*#REF!</f>
        <v>#REF!</v>
      </c>
    </row>
    <row r="145" spans="1:25" ht="13.5" thickBot="1" x14ac:dyDescent="0.25">
      <c r="A145" s="11" t="e">
        <f>#REF!</f>
        <v>#REF!</v>
      </c>
      <c r="B145" s="11" t="e">
        <f>#REF!</f>
        <v>#REF!</v>
      </c>
      <c r="C145" s="11" t="e">
        <f>#REF!</f>
        <v>#REF!</v>
      </c>
      <c r="D145" s="11" t="e">
        <f>#REF!</f>
        <v>#REF!</v>
      </c>
      <c r="E145" s="12" t="e">
        <f t="shared" si="31"/>
        <v>#REF!</v>
      </c>
      <c r="F145" s="49" t="e">
        <f t="shared" si="32"/>
        <v>#REF!</v>
      </c>
      <c r="G145" s="12" t="e">
        <f t="shared" si="33"/>
        <v>#REF!</v>
      </c>
      <c r="H145" s="49" t="e">
        <f t="shared" si="34"/>
        <v>#REF!</v>
      </c>
      <c r="I145" s="12" t="e">
        <f t="shared" si="37"/>
        <v>#REF!</v>
      </c>
      <c r="J145" s="49" t="e">
        <f t="shared" si="38"/>
        <v>#REF!</v>
      </c>
      <c r="K145" s="12" t="e">
        <f t="shared" si="36"/>
        <v>#REF!</v>
      </c>
      <c r="L145" s="12" t="e">
        <f t="shared" si="39"/>
        <v>#REF!</v>
      </c>
      <c r="O145" s="11" t="e">
        <f t="shared" si="35"/>
        <v>#REF!</v>
      </c>
      <c r="P145" s="75" t="e">
        <f>B145*#REF!</f>
        <v>#REF!</v>
      </c>
      <c r="Q145" s="71" t="e">
        <f>C145*#REF!</f>
        <v>#REF!</v>
      </c>
      <c r="R145" s="15" t="e">
        <f>E145*#REF!</f>
        <v>#REF!</v>
      </c>
      <c r="S145" s="50" t="e">
        <f>F145*#REF!</f>
        <v>#REF!</v>
      </c>
      <c r="T145" s="15" t="e">
        <f>G145*#REF!</f>
        <v>#REF!</v>
      </c>
      <c r="U145" s="50" t="e">
        <f>H145*#REF!</f>
        <v>#REF!</v>
      </c>
      <c r="V145" s="15" t="e">
        <f>I145*#REF!</f>
        <v>#REF!</v>
      </c>
      <c r="W145" s="50" t="e">
        <f>J145*#REF!</f>
        <v>#REF!</v>
      </c>
      <c r="X145" s="15" t="e">
        <f>K145*#REF!</f>
        <v>#REF!</v>
      </c>
      <c r="Y145" s="50" t="e">
        <f>L145*#REF!</f>
        <v>#REF!</v>
      </c>
    </row>
    <row r="146" spans="1:25" ht="13.5" thickBot="1" x14ac:dyDescent="0.25">
      <c r="A146" s="11" t="e">
        <f>#REF!</f>
        <v>#REF!</v>
      </c>
      <c r="B146" s="11" t="e">
        <f>#REF!</f>
        <v>#REF!</v>
      </c>
      <c r="C146" s="11" t="e">
        <f>#REF!</f>
        <v>#REF!</v>
      </c>
      <c r="D146" s="11" t="e">
        <f>#REF!</f>
        <v>#REF!</v>
      </c>
      <c r="E146" s="12" t="e">
        <f t="shared" si="31"/>
        <v>#REF!</v>
      </c>
      <c r="F146" s="49" t="e">
        <f t="shared" si="32"/>
        <v>#REF!</v>
      </c>
      <c r="G146" s="12" t="e">
        <f t="shared" si="33"/>
        <v>#REF!</v>
      </c>
      <c r="H146" s="49" t="e">
        <f t="shared" si="34"/>
        <v>#REF!</v>
      </c>
      <c r="I146" s="12" t="e">
        <f t="shared" si="37"/>
        <v>#REF!</v>
      </c>
      <c r="J146" s="49" t="e">
        <f t="shared" si="38"/>
        <v>#REF!</v>
      </c>
      <c r="K146" s="12" t="e">
        <f t="shared" si="36"/>
        <v>#REF!</v>
      </c>
      <c r="L146" s="12" t="e">
        <f t="shared" si="39"/>
        <v>#REF!</v>
      </c>
      <c r="O146" s="11" t="e">
        <f t="shared" si="35"/>
        <v>#REF!</v>
      </c>
      <c r="P146" s="75" t="e">
        <f>B146*#REF!</f>
        <v>#REF!</v>
      </c>
      <c r="Q146" s="71" t="e">
        <f>C146*#REF!</f>
        <v>#REF!</v>
      </c>
      <c r="R146" s="15" t="e">
        <f>E146*#REF!</f>
        <v>#REF!</v>
      </c>
      <c r="S146" s="50" t="e">
        <f>F146*#REF!</f>
        <v>#REF!</v>
      </c>
      <c r="T146" s="15" t="e">
        <f>G146*#REF!</f>
        <v>#REF!</v>
      </c>
      <c r="U146" s="50" t="e">
        <f>H146*#REF!</f>
        <v>#REF!</v>
      </c>
      <c r="V146" s="15" t="e">
        <f>I146*#REF!</f>
        <v>#REF!</v>
      </c>
      <c r="W146" s="50" t="e">
        <f>J146*#REF!</f>
        <v>#REF!</v>
      </c>
      <c r="X146" s="15" t="e">
        <f>K146*#REF!</f>
        <v>#REF!</v>
      </c>
      <c r="Y146" s="50" t="e">
        <f>L146*#REF!</f>
        <v>#REF!</v>
      </c>
    </row>
    <row r="147" spans="1:25" ht="13.5" thickBot="1" x14ac:dyDescent="0.25">
      <c r="A147" s="11" t="e">
        <f>#REF!</f>
        <v>#REF!</v>
      </c>
      <c r="B147" s="11" t="e">
        <f>#REF!</f>
        <v>#REF!</v>
      </c>
      <c r="C147" s="11" t="e">
        <f>#REF!</f>
        <v>#REF!</v>
      </c>
      <c r="D147" s="11" t="e">
        <f>#REF!</f>
        <v>#REF!</v>
      </c>
      <c r="E147" s="12" t="e">
        <f t="shared" si="31"/>
        <v>#REF!</v>
      </c>
      <c r="F147" s="49" t="e">
        <f t="shared" si="32"/>
        <v>#REF!</v>
      </c>
      <c r="G147" s="12" t="e">
        <f t="shared" si="33"/>
        <v>#REF!</v>
      </c>
      <c r="H147" s="49" t="e">
        <f t="shared" si="34"/>
        <v>#REF!</v>
      </c>
      <c r="I147" s="12" t="e">
        <f t="shared" si="37"/>
        <v>#REF!</v>
      </c>
      <c r="J147" s="49" t="e">
        <f t="shared" si="38"/>
        <v>#REF!</v>
      </c>
      <c r="K147" s="12" t="e">
        <f t="shared" si="36"/>
        <v>#REF!</v>
      </c>
      <c r="L147" s="12" t="e">
        <f t="shared" si="39"/>
        <v>#REF!</v>
      </c>
      <c r="N147" s="26"/>
      <c r="O147" s="11" t="e">
        <f t="shared" si="35"/>
        <v>#REF!</v>
      </c>
      <c r="P147" s="75" t="e">
        <f>B147*#REF!</f>
        <v>#REF!</v>
      </c>
      <c r="Q147" s="71" t="e">
        <f>C147*#REF!</f>
        <v>#REF!</v>
      </c>
      <c r="R147" s="15" t="e">
        <f>E147*#REF!</f>
        <v>#REF!</v>
      </c>
      <c r="S147" s="50" t="e">
        <f>F147*#REF!</f>
        <v>#REF!</v>
      </c>
      <c r="T147" s="15" t="e">
        <f>G147*#REF!</f>
        <v>#REF!</v>
      </c>
      <c r="U147" s="50" t="e">
        <f>H147*#REF!</f>
        <v>#REF!</v>
      </c>
      <c r="V147" s="15" t="e">
        <f>I147*#REF!</f>
        <v>#REF!</v>
      </c>
      <c r="W147" s="50" t="e">
        <f>J147*#REF!</f>
        <v>#REF!</v>
      </c>
      <c r="X147" s="15" t="e">
        <f>K147*#REF!</f>
        <v>#REF!</v>
      </c>
      <c r="Y147" s="50" t="e">
        <f>L147*#REF!</f>
        <v>#REF!</v>
      </c>
    </row>
    <row r="148" spans="1:25" ht="13.5" thickBot="1" x14ac:dyDescent="0.25">
      <c r="A148" s="11" t="e">
        <f>#REF!</f>
        <v>#REF!</v>
      </c>
      <c r="B148" s="11" t="e">
        <f>#REF!</f>
        <v>#REF!</v>
      </c>
      <c r="C148" s="11" t="e">
        <f>#REF!</f>
        <v>#REF!</v>
      </c>
      <c r="D148" s="11" t="e">
        <f>#REF!</f>
        <v>#REF!</v>
      </c>
      <c r="E148" s="12" t="e">
        <f t="shared" si="31"/>
        <v>#REF!</v>
      </c>
      <c r="F148" s="49" t="e">
        <f t="shared" si="32"/>
        <v>#REF!</v>
      </c>
      <c r="G148" s="12" t="e">
        <f t="shared" si="33"/>
        <v>#REF!</v>
      </c>
      <c r="H148" s="49" t="e">
        <f t="shared" si="34"/>
        <v>#REF!</v>
      </c>
      <c r="I148" s="12" t="e">
        <f t="shared" si="37"/>
        <v>#REF!</v>
      </c>
      <c r="J148" s="49" t="e">
        <f t="shared" si="38"/>
        <v>#REF!</v>
      </c>
      <c r="K148" s="12" t="e">
        <f t="shared" si="36"/>
        <v>#REF!</v>
      </c>
      <c r="L148" s="12" t="e">
        <f t="shared" si="39"/>
        <v>#REF!</v>
      </c>
      <c r="N148" s="38"/>
      <c r="O148" s="82" t="e">
        <f t="shared" si="35"/>
        <v>#REF!</v>
      </c>
      <c r="P148" s="83"/>
      <c r="Q148" s="83"/>
      <c r="R148" s="28"/>
      <c r="S148" s="28"/>
      <c r="T148" s="28"/>
      <c r="U148" s="28"/>
      <c r="V148" s="28"/>
      <c r="W148" s="28"/>
      <c r="X148" s="28"/>
      <c r="Y148" s="28"/>
    </row>
    <row r="149" spans="1:25" s="21" customFormat="1" ht="13.5" thickBot="1" x14ac:dyDescent="0.25">
      <c r="A149" s="11" t="e">
        <f>#REF!</f>
        <v>#REF!</v>
      </c>
      <c r="B149" s="11" t="e">
        <f>#REF!</f>
        <v>#REF!</v>
      </c>
      <c r="C149" s="11" t="e">
        <f>#REF!</f>
        <v>#REF!</v>
      </c>
      <c r="D149" s="11" t="e">
        <f>#REF!</f>
        <v>#REF!</v>
      </c>
      <c r="E149" s="12" t="e">
        <f t="shared" si="31"/>
        <v>#REF!</v>
      </c>
      <c r="F149" s="49" t="e">
        <f t="shared" si="32"/>
        <v>#REF!</v>
      </c>
      <c r="G149" s="12" t="e">
        <f t="shared" si="33"/>
        <v>#REF!</v>
      </c>
      <c r="H149" s="49" t="e">
        <f t="shared" si="34"/>
        <v>#REF!</v>
      </c>
      <c r="I149" s="12" t="e">
        <f t="shared" si="37"/>
        <v>#REF!</v>
      </c>
      <c r="J149" s="49" t="e">
        <f t="shared" si="38"/>
        <v>#REF!</v>
      </c>
      <c r="K149" s="12" t="e">
        <f t="shared" si="36"/>
        <v>#REF!</v>
      </c>
      <c r="L149" s="12" t="e">
        <f t="shared" si="39"/>
        <v>#REF!</v>
      </c>
      <c r="O149" s="11" t="e">
        <f t="shared" si="35"/>
        <v>#REF!</v>
      </c>
      <c r="P149" s="77" t="e">
        <f>B149*#REF!</f>
        <v>#REF!</v>
      </c>
      <c r="Q149" s="71" t="e">
        <f>C149*#REF!</f>
        <v>#REF!</v>
      </c>
      <c r="R149" s="15" t="e">
        <f>E149*#REF!</f>
        <v>#REF!</v>
      </c>
      <c r="S149" s="50" t="e">
        <f>F149*#REF!</f>
        <v>#REF!</v>
      </c>
      <c r="T149" s="15" t="e">
        <f>G149*#REF!</f>
        <v>#REF!</v>
      </c>
      <c r="U149" s="50" t="e">
        <f>H149*#REF!</f>
        <v>#REF!</v>
      </c>
      <c r="V149" s="15" t="e">
        <f>I149*#REF!</f>
        <v>#REF!</v>
      </c>
      <c r="W149" s="50" t="e">
        <f>J149*#REF!</f>
        <v>#REF!</v>
      </c>
      <c r="X149" s="15" t="e">
        <f>K149*#REF!</f>
        <v>#REF!</v>
      </c>
      <c r="Y149" s="50" t="e">
        <f>L149*#REF!</f>
        <v>#REF!</v>
      </c>
    </row>
    <row r="150" spans="1:25" s="21" customFormat="1" ht="13.5" thickBot="1" x14ac:dyDescent="0.25">
      <c r="A150" s="11" t="e">
        <f>#REF!</f>
        <v>#REF!</v>
      </c>
      <c r="B150" s="11" t="e">
        <f>#REF!</f>
        <v>#REF!</v>
      </c>
      <c r="C150" s="11" t="e">
        <f>#REF!</f>
        <v>#REF!</v>
      </c>
      <c r="D150" s="11" t="e">
        <f>#REF!</f>
        <v>#REF!</v>
      </c>
      <c r="E150" s="12" t="e">
        <f t="shared" si="31"/>
        <v>#REF!</v>
      </c>
      <c r="F150" s="49" t="e">
        <f t="shared" si="32"/>
        <v>#REF!</v>
      </c>
      <c r="G150" s="12" t="e">
        <f t="shared" si="33"/>
        <v>#REF!</v>
      </c>
      <c r="H150" s="49" t="e">
        <f t="shared" si="34"/>
        <v>#REF!</v>
      </c>
      <c r="I150" s="12" t="e">
        <f t="shared" si="37"/>
        <v>#REF!</v>
      </c>
      <c r="J150" s="49" t="e">
        <f t="shared" si="38"/>
        <v>#REF!</v>
      </c>
      <c r="K150" s="12" t="e">
        <f t="shared" si="36"/>
        <v>#REF!</v>
      </c>
      <c r="L150" s="12" t="e">
        <f t="shared" si="39"/>
        <v>#REF!</v>
      </c>
      <c r="O150" s="11" t="e">
        <f t="shared" si="35"/>
        <v>#REF!</v>
      </c>
      <c r="P150" s="75" t="e">
        <f>B150*#REF!</f>
        <v>#REF!</v>
      </c>
      <c r="Q150" s="71" t="e">
        <f>C150*#REF!</f>
        <v>#REF!</v>
      </c>
      <c r="R150" s="15" t="e">
        <f>E150*#REF!</f>
        <v>#REF!</v>
      </c>
      <c r="S150" s="50" t="e">
        <f>F150*#REF!</f>
        <v>#REF!</v>
      </c>
      <c r="T150" s="15" t="e">
        <f>G150*#REF!</f>
        <v>#REF!</v>
      </c>
      <c r="U150" s="50" t="e">
        <f>H150*#REF!</f>
        <v>#REF!</v>
      </c>
      <c r="V150" s="15" t="e">
        <f>I150*#REF!</f>
        <v>#REF!</v>
      </c>
      <c r="W150" s="50" t="e">
        <f>J150*#REF!</f>
        <v>#REF!</v>
      </c>
      <c r="X150" s="15" t="e">
        <f>K150*#REF!</f>
        <v>#REF!</v>
      </c>
      <c r="Y150" s="50" t="e">
        <f>L150*#REF!</f>
        <v>#REF!</v>
      </c>
    </row>
    <row r="151" spans="1:25" s="21" customFormat="1" ht="13.5" thickBot="1" x14ac:dyDescent="0.25">
      <c r="A151" s="11" t="e">
        <f>#REF!</f>
        <v>#REF!</v>
      </c>
      <c r="B151" s="11" t="e">
        <f>#REF!</f>
        <v>#REF!</v>
      </c>
      <c r="C151" s="11" t="e">
        <f>#REF!</f>
        <v>#REF!</v>
      </c>
      <c r="D151" s="11" t="e">
        <f>#REF!</f>
        <v>#REF!</v>
      </c>
      <c r="E151" s="12" t="e">
        <f t="shared" si="31"/>
        <v>#REF!</v>
      </c>
      <c r="F151" s="49" t="e">
        <f t="shared" si="32"/>
        <v>#REF!</v>
      </c>
      <c r="G151" s="12" t="e">
        <f t="shared" si="33"/>
        <v>#REF!</v>
      </c>
      <c r="H151" s="49" t="e">
        <f t="shared" si="34"/>
        <v>#REF!</v>
      </c>
      <c r="I151" s="12" t="e">
        <f t="shared" si="37"/>
        <v>#REF!</v>
      </c>
      <c r="J151" s="49" t="e">
        <f t="shared" si="38"/>
        <v>#REF!</v>
      </c>
      <c r="K151" s="12" t="e">
        <f t="shared" si="36"/>
        <v>#REF!</v>
      </c>
      <c r="L151" s="12" t="e">
        <f t="shared" si="39"/>
        <v>#REF!</v>
      </c>
      <c r="O151" s="11" t="e">
        <f t="shared" si="35"/>
        <v>#REF!</v>
      </c>
      <c r="P151" s="75" t="e">
        <f>B151*#REF!</f>
        <v>#REF!</v>
      </c>
      <c r="Q151" s="71" t="e">
        <f>C151*#REF!</f>
        <v>#REF!</v>
      </c>
      <c r="R151" s="15" t="e">
        <f>E151*#REF!</f>
        <v>#REF!</v>
      </c>
      <c r="S151" s="50" t="e">
        <f>F151*#REF!</f>
        <v>#REF!</v>
      </c>
      <c r="T151" s="15" t="e">
        <f>G151*#REF!</f>
        <v>#REF!</v>
      </c>
      <c r="U151" s="50" t="e">
        <f>H151*#REF!</f>
        <v>#REF!</v>
      </c>
      <c r="V151" s="15" t="e">
        <f>I151*#REF!</f>
        <v>#REF!</v>
      </c>
      <c r="W151" s="50" t="e">
        <f>J151*#REF!</f>
        <v>#REF!</v>
      </c>
      <c r="X151" s="15" t="e">
        <f>K151*#REF!</f>
        <v>#REF!</v>
      </c>
      <c r="Y151" s="50" t="e">
        <f>L151*#REF!</f>
        <v>#REF!</v>
      </c>
    </row>
    <row r="152" spans="1:25" s="21" customFormat="1" ht="13.5" thickBot="1" x14ac:dyDescent="0.25">
      <c r="A152" s="11" t="e">
        <f>#REF!</f>
        <v>#REF!</v>
      </c>
      <c r="B152" s="11" t="e">
        <f>#REF!</f>
        <v>#REF!</v>
      </c>
      <c r="C152" s="11" t="e">
        <f>#REF!</f>
        <v>#REF!</v>
      </c>
      <c r="D152" s="11" t="e">
        <f>#REF!</f>
        <v>#REF!</v>
      </c>
      <c r="E152" s="12" t="e">
        <f t="shared" si="31"/>
        <v>#REF!</v>
      </c>
      <c r="F152" s="49" t="e">
        <f t="shared" si="32"/>
        <v>#REF!</v>
      </c>
      <c r="G152" s="12" t="e">
        <f t="shared" si="33"/>
        <v>#REF!</v>
      </c>
      <c r="H152" s="49" t="e">
        <f t="shared" si="34"/>
        <v>#REF!</v>
      </c>
      <c r="I152" s="12" t="e">
        <f t="shared" si="37"/>
        <v>#REF!</v>
      </c>
      <c r="J152" s="49" t="e">
        <f t="shared" si="38"/>
        <v>#REF!</v>
      </c>
      <c r="K152" s="12" t="e">
        <f t="shared" si="36"/>
        <v>#REF!</v>
      </c>
      <c r="L152" s="12" t="e">
        <f t="shared" si="39"/>
        <v>#REF!</v>
      </c>
      <c r="O152" s="11" t="e">
        <f t="shared" si="35"/>
        <v>#REF!</v>
      </c>
      <c r="P152" s="75" t="e">
        <f>B152*#REF!</f>
        <v>#REF!</v>
      </c>
      <c r="Q152" s="71" t="e">
        <f>C152*#REF!</f>
        <v>#REF!</v>
      </c>
      <c r="R152" s="15" t="e">
        <f>E152*#REF!</f>
        <v>#REF!</v>
      </c>
      <c r="S152" s="50" t="e">
        <f>F152*#REF!</f>
        <v>#REF!</v>
      </c>
      <c r="T152" s="15" t="e">
        <f>G152*#REF!</f>
        <v>#REF!</v>
      </c>
      <c r="U152" s="50" t="e">
        <f>H152*#REF!</f>
        <v>#REF!</v>
      </c>
      <c r="V152" s="15" t="e">
        <f>I152*#REF!</f>
        <v>#REF!</v>
      </c>
      <c r="W152" s="50" t="e">
        <f>J152*#REF!</f>
        <v>#REF!</v>
      </c>
      <c r="X152" s="15" t="e">
        <f>K152*#REF!</f>
        <v>#REF!</v>
      </c>
      <c r="Y152" s="50" t="e">
        <f>L152*#REF!</f>
        <v>#REF!</v>
      </c>
    </row>
    <row r="153" spans="1:25" ht="13.5" thickBot="1" x14ac:dyDescent="0.25">
      <c r="A153" s="11" t="e">
        <f>#REF!</f>
        <v>#REF!</v>
      </c>
      <c r="B153" s="11" t="e">
        <f>#REF!</f>
        <v>#REF!</v>
      </c>
      <c r="C153" s="11" t="e">
        <f>#REF!</f>
        <v>#REF!</v>
      </c>
      <c r="D153" s="11" t="e">
        <f>#REF!</f>
        <v>#REF!</v>
      </c>
      <c r="E153" s="12" t="e">
        <f t="shared" si="31"/>
        <v>#REF!</v>
      </c>
      <c r="F153" s="49" t="e">
        <f t="shared" si="32"/>
        <v>#REF!</v>
      </c>
      <c r="G153" s="12" t="e">
        <f t="shared" si="33"/>
        <v>#REF!</v>
      </c>
      <c r="H153" s="49" t="e">
        <f t="shared" si="34"/>
        <v>#REF!</v>
      </c>
      <c r="I153" s="12" t="e">
        <f t="shared" si="37"/>
        <v>#REF!</v>
      </c>
      <c r="J153" s="49" t="e">
        <f t="shared" si="38"/>
        <v>#REF!</v>
      </c>
      <c r="K153" s="12" t="e">
        <f t="shared" si="36"/>
        <v>#REF!</v>
      </c>
      <c r="L153" s="12" t="e">
        <f t="shared" si="39"/>
        <v>#REF!</v>
      </c>
      <c r="O153" s="11" t="e">
        <f t="shared" si="35"/>
        <v>#REF!</v>
      </c>
      <c r="P153" s="75" t="e">
        <f>B153*#REF!</f>
        <v>#REF!</v>
      </c>
      <c r="Q153" s="71" t="e">
        <f>C153*#REF!</f>
        <v>#REF!</v>
      </c>
      <c r="R153" s="15" t="e">
        <f>E153*#REF!</f>
        <v>#REF!</v>
      </c>
      <c r="S153" s="50" t="e">
        <f>F153*#REF!</f>
        <v>#REF!</v>
      </c>
      <c r="T153" s="15" t="e">
        <f>G153*#REF!</f>
        <v>#REF!</v>
      </c>
      <c r="U153" s="50" t="e">
        <f>H153*#REF!</f>
        <v>#REF!</v>
      </c>
      <c r="V153" s="15" t="e">
        <f>I153*#REF!</f>
        <v>#REF!</v>
      </c>
      <c r="W153" s="50" t="e">
        <f>J153*#REF!</f>
        <v>#REF!</v>
      </c>
      <c r="X153" s="15" t="e">
        <f>K153*#REF!</f>
        <v>#REF!</v>
      </c>
      <c r="Y153" s="50" t="e">
        <f>L153*#REF!</f>
        <v>#REF!</v>
      </c>
    </row>
    <row r="154" spans="1:25" ht="13.5" thickBot="1" x14ac:dyDescent="0.25">
      <c r="A154" s="11" t="e">
        <f>#REF!</f>
        <v>#REF!</v>
      </c>
      <c r="B154" s="11" t="e">
        <f>#REF!</f>
        <v>#REF!</v>
      </c>
      <c r="C154" s="11" t="e">
        <f>#REF!</f>
        <v>#REF!</v>
      </c>
      <c r="D154" s="11" t="e">
        <f>#REF!</f>
        <v>#REF!</v>
      </c>
      <c r="E154" s="12" t="e">
        <f t="shared" si="31"/>
        <v>#REF!</v>
      </c>
      <c r="F154" s="49" t="e">
        <f t="shared" si="32"/>
        <v>#REF!</v>
      </c>
      <c r="G154" s="12" t="e">
        <f t="shared" si="33"/>
        <v>#REF!</v>
      </c>
      <c r="H154" s="49" t="e">
        <f t="shared" si="34"/>
        <v>#REF!</v>
      </c>
      <c r="I154" s="12" t="e">
        <f t="shared" si="37"/>
        <v>#REF!</v>
      </c>
      <c r="J154" s="49" t="e">
        <f t="shared" si="38"/>
        <v>#REF!</v>
      </c>
      <c r="K154" s="12" t="e">
        <f t="shared" si="36"/>
        <v>#REF!</v>
      </c>
      <c r="L154" s="12" t="e">
        <f t="shared" si="39"/>
        <v>#REF!</v>
      </c>
      <c r="O154" s="11" t="e">
        <f t="shared" si="35"/>
        <v>#REF!</v>
      </c>
      <c r="P154" s="75" t="e">
        <f>B154*#REF!</f>
        <v>#REF!</v>
      </c>
      <c r="Q154" s="71" t="e">
        <f>C154*#REF!</f>
        <v>#REF!</v>
      </c>
      <c r="R154" s="15" t="e">
        <f>E154*#REF!</f>
        <v>#REF!</v>
      </c>
      <c r="S154" s="50" t="e">
        <f>F154*#REF!</f>
        <v>#REF!</v>
      </c>
      <c r="T154" s="15" t="e">
        <f>G154*#REF!</f>
        <v>#REF!</v>
      </c>
      <c r="U154" s="50" t="e">
        <f>H154*#REF!</f>
        <v>#REF!</v>
      </c>
      <c r="V154" s="15" t="e">
        <f>I154*#REF!</f>
        <v>#REF!</v>
      </c>
      <c r="W154" s="50" t="e">
        <f>J154*#REF!</f>
        <v>#REF!</v>
      </c>
      <c r="X154" s="15" t="e">
        <f>K154*#REF!</f>
        <v>#REF!</v>
      </c>
      <c r="Y154" s="50" t="e">
        <f>L154*#REF!</f>
        <v>#REF!</v>
      </c>
    </row>
    <row r="155" spans="1:25" ht="13.5" thickBot="1" x14ac:dyDescent="0.25">
      <c r="A155" s="11" t="e">
        <f>#REF!</f>
        <v>#REF!</v>
      </c>
      <c r="B155" s="11" t="e">
        <f>#REF!</f>
        <v>#REF!</v>
      </c>
      <c r="C155" s="11" t="e">
        <f>#REF!</f>
        <v>#REF!</v>
      </c>
      <c r="D155" s="11" t="e">
        <f>#REF!</f>
        <v>#REF!</v>
      </c>
      <c r="E155" s="12" t="e">
        <f t="shared" si="31"/>
        <v>#REF!</v>
      </c>
      <c r="F155" s="49" t="e">
        <f t="shared" si="32"/>
        <v>#REF!</v>
      </c>
      <c r="G155" s="12" t="e">
        <f t="shared" si="33"/>
        <v>#REF!</v>
      </c>
      <c r="H155" s="49" t="e">
        <f t="shared" si="34"/>
        <v>#REF!</v>
      </c>
      <c r="I155" s="12" t="e">
        <f t="shared" si="37"/>
        <v>#REF!</v>
      </c>
      <c r="J155" s="49" t="e">
        <f t="shared" si="38"/>
        <v>#REF!</v>
      </c>
      <c r="K155" s="12" t="e">
        <f t="shared" si="36"/>
        <v>#REF!</v>
      </c>
      <c r="L155" s="12" t="e">
        <f t="shared" si="39"/>
        <v>#REF!</v>
      </c>
      <c r="N155" s="26"/>
      <c r="O155" s="11" t="e">
        <f t="shared" si="35"/>
        <v>#REF!</v>
      </c>
      <c r="P155" s="78" t="e">
        <f>B155*#REF!</f>
        <v>#REF!</v>
      </c>
      <c r="Q155" s="71" t="e">
        <f>C155*#REF!</f>
        <v>#REF!</v>
      </c>
      <c r="R155" s="15" t="e">
        <f>E155*#REF!</f>
        <v>#REF!</v>
      </c>
      <c r="S155" s="50" t="e">
        <f>F155*#REF!</f>
        <v>#REF!</v>
      </c>
      <c r="T155" s="15" t="e">
        <f>G155*#REF!</f>
        <v>#REF!</v>
      </c>
      <c r="U155" s="50" t="e">
        <f>H155*#REF!</f>
        <v>#REF!</v>
      </c>
      <c r="V155" s="15" t="e">
        <f>I155*#REF!</f>
        <v>#REF!</v>
      </c>
      <c r="W155" s="50" t="e">
        <f>J155*#REF!</f>
        <v>#REF!</v>
      </c>
      <c r="X155" s="15" t="e">
        <f>K155*#REF!</f>
        <v>#REF!</v>
      </c>
      <c r="Y155" s="50" t="e">
        <f>L155*#REF!</f>
        <v>#REF!</v>
      </c>
    </row>
    <row r="156" spans="1:25" ht="13.5" thickBot="1" x14ac:dyDescent="0.25">
      <c r="A156" s="11" t="e">
        <f>#REF!</f>
        <v>#REF!</v>
      </c>
      <c r="B156" s="11" t="e">
        <f>#REF!</f>
        <v>#REF!</v>
      </c>
      <c r="C156" s="11" t="e">
        <f>#REF!</f>
        <v>#REF!</v>
      </c>
      <c r="D156" s="11" t="e">
        <f>#REF!</f>
        <v>#REF!</v>
      </c>
      <c r="E156" s="12" t="e">
        <f t="shared" si="31"/>
        <v>#REF!</v>
      </c>
      <c r="F156" s="49" t="e">
        <f t="shared" si="32"/>
        <v>#REF!</v>
      </c>
      <c r="G156" s="12" t="e">
        <f t="shared" si="33"/>
        <v>#REF!</v>
      </c>
      <c r="H156" s="49" t="e">
        <f t="shared" si="34"/>
        <v>#REF!</v>
      </c>
      <c r="I156" s="12" t="e">
        <f t="shared" si="37"/>
        <v>#REF!</v>
      </c>
      <c r="J156" s="49" t="e">
        <f t="shared" si="38"/>
        <v>#REF!</v>
      </c>
      <c r="K156" s="12" t="e">
        <f t="shared" si="36"/>
        <v>#REF!</v>
      </c>
      <c r="L156" s="12" t="e">
        <f t="shared" si="39"/>
        <v>#REF!</v>
      </c>
      <c r="N156" s="38"/>
      <c r="O156" s="82" t="e">
        <f t="shared" si="35"/>
        <v>#REF!</v>
      </c>
      <c r="P156" s="9"/>
      <c r="Q156" s="9"/>
      <c r="R156" s="28"/>
      <c r="S156" s="28"/>
      <c r="T156" s="28"/>
      <c r="U156" s="28"/>
      <c r="V156" s="28"/>
      <c r="W156" s="28"/>
      <c r="X156" s="28"/>
      <c r="Y156" s="28"/>
    </row>
    <row r="157" spans="1:25" s="21" customFormat="1" ht="13.5" thickBot="1" x14ac:dyDescent="0.25">
      <c r="A157" s="11" t="e">
        <f>#REF!</f>
        <v>#REF!</v>
      </c>
      <c r="B157" s="11" t="e">
        <f>#REF!</f>
        <v>#REF!</v>
      </c>
      <c r="C157" s="11" t="e">
        <f>#REF!</f>
        <v>#REF!</v>
      </c>
      <c r="D157" s="11" t="e">
        <f>#REF!</f>
        <v>#REF!</v>
      </c>
      <c r="E157" s="12" t="e">
        <f t="shared" si="31"/>
        <v>#REF!</v>
      </c>
      <c r="F157" s="49" t="e">
        <f t="shared" si="32"/>
        <v>#REF!</v>
      </c>
      <c r="G157" s="12" t="e">
        <f t="shared" si="33"/>
        <v>#REF!</v>
      </c>
      <c r="H157" s="49" t="e">
        <f t="shared" si="34"/>
        <v>#REF!</v>
      </c>
      <c r="I157" s="12" t="e">
        <f t="shared" si="37"/>
        <v>#REF!</v>
      </c>
      <c r="J157" s="49" t="e">
        <f t="shared" si="38"/>
        <v>#REF!</v>
      </c>
      <c r="K157" s="12" t="e">
        <f t="shared" si="36"/>
        <v>#REF!</v>
      </c>
      <c r="L157" s="12" t="e">
        <f t="shared" si="39"/>
        <v>#REF!</v>
      </c>
      <c r="O157" s="11" t="e">
        <f t="shared" si="35"/>
        <v>#REF!</v>
      </c>
      <c r="P157" s="77" t="e">
        <f>B157*#REF!</f>
        <v>#REF!</v>
      </c>
      <c r="Q157" s="71" t="e">
        <f>C157*#REF!</f>
        <v>#REF!</v>
      </c>
      <c r="R157" s="15" t="e">
        <f>E157*#REF!</f>
        <v>#REF!</v>
      </c>
      <c r="S157" s="50" t="e">
        <f>F157*#REF!</f>
        <v>#REF!</v>
      </c>
      <c r="T157" s="15" t="e">
        <f>G157*#REF!</f>
        <v>#REF!</v>
      </c>
      <c r="U157" s="50" t="e">
        <f>H157*#REF!</f>
        <v>#REF!</v>
      </c>
      <c r="V157" s="15" t="e">
        <f>I157*#REF!</f>
        <v>#REF!</v>
      </c>
      <c r="W157" s="50" t="e">
        <f>J157*#REF!</f>
        <v>#REF!</v>
      </c>
      <c r="X157" s="15" t="e">
        <f>K157*#REF!</f>
        <v>#REF!</v>
      </c>
      <c r="Y157" s="50" t="e">
        <f>L157*#REF!</f>
        <v>#REF!</v>
      </c>
    </row>
    <row r="158" spans="1:25" s="21" customFormat="1" ht="13.5" thickBot="1" x14ac:dyDescent="0.25">
      <c r="A158" s="11" t="e">
        <f>#REF!</f>
        <v>#REF!</v>
      </c>
      <c r="B158" s="11" t="e">
        <f>#REF!</f>
        <v>#REF!</v>
      </c>
      <c r="C158" s="11" t="e">
        <f>#REF!</f>
        <v>#REF!</v>
      </c>
      <c r="D158" s="11" t="e">
        <f>#REF!</f>
        <v>#REF!</v>
      </c>
      <c r="E158" s="12" t="e">
        <f t="shared" si="31"/>
        <v>#REF!</v>
      </c>
      <c r="F158" s="49" t="e">
        <f t="shared" si="32"/>
        <v>#REF!</v>
      </c>
      <c r="G158" s="12" t="e">
        <f t="shared" si="33"/>
        <v>#REF!</v>
      </c>
      <c r="H158" s="49" t="e">
        <f t="shared" si="34"/>
        <v>#REF!</v>
      </c>
      <c r="I158" s="12" t="e">
        <f t="shared" si="37"/>
        <v>#REF!</v>
      </c>
      <c r="J158" s="49" t="e">
        <f t="shared" si="38"/>
        <v>#REF!</v>
      </c>
      <c r="K158" s="12" t="e">
        <f t="shared" si="36"/>
        <v>#REF!</v>
      </c>
      <c r="L158" s="12" t="e">
        <f t="shared" si="39"/>
        <v>#REF!</v>
      </c>
      <c r="O158" s="11" t="e">
        <f t="shared" si="35"/>
        <v>#REF!</v>
      </c>
      <c r="P158" s="75" t="e">
        <f>B158*#REF!</f>
        <v>#REF!</v>
      </c>
      <c r="Q158" s="71" t="e">
        <f>C158*#REF!</f>
        <v>#REF!</v>
      </c>
      <c r="R158" s="15" t="e">
        <f>E158*#REF!</f>
        <v>#REF!</v>
      </c>
      <c r="S158" s="50" t="e">
        <f>F158*#REF!</f>
        <v>#REF!</v>
      </c>
      <c r="T158" s="15" t="e">
        <f>G158*#REF!</f>
        <v>#REF!</v>
      </c>
      <c r="U158" s="50" t="e">
        <f>H158*#REF!</f>
        <v>#REF!</v>
      </c>
      <c r="V158" s="15" t="e">
        <f>I158*#REF!</f>
        <v>#REF!</v>
      </c>
      <c r="W158" s="50" t="e">
        <f>J158*#REF!</f>
        <v>#REF!</v>
      </c>
      <c r="X158" s="15" t="e">
        <f>K158*#REF!</f>
        <v>#REF!</v>
      </c>
      <c r="Y158" s="50" t="e">
        <f>L158*#REF!</f>
        <v>#REF!</v>
      </c>
    </row>
    <row r="159" spans="1:25" ht="13.5" thickBot="1" x14ac:dyDescent="0.25">
      <c r="A159" s="11" t="e">
        <f>#REF!</f>
        <v>#REF!</v>
      </c>
      <c r="B159" s="11" t="e">
        <f>#REF!</f>
        <v>#REF!</v>
      </c>
      <c r="C159" s="11" t="e">
        <f>#REF!</f>
        <v>#REF!</v>
      </c>
      <c r="D159" s="11" t="e">
        <f>#REF!</f>
        <v>#REF!</v>
      </c>
      <c r="E159" s="12" t="e">
        <f t="shared" si="31"/>
        <v>#REF!</v>
      </c>
      <c r="F159" s="49" t="e">
        <f t="shared" si="32"/>
        <v>#REF!</v>
      </c>
      <c r="G159" s="12" t="e">
        <f t="shared" si="33"/>
        <v>#REF!</v>
      </c>
      <c r="H159" s="49" t="e">
        <f t="shared" si="34"/>
        <v>#REF!</v>
      </c>
      <c r="I159" s="12" t="e">
        <f t="shared" si="37"/>
        <v>#REF!</v>
      </c>
      <c r="J159" s="49" t="e">
        <f t="shared" si="38"/>
        <v>#REF!</v>
      </c>
      <c r="K159" s="12" t="e">
        <f t="shared" si="36"/>
        <v>#REF!</v>
      </c>
      <c r="L159" s="12" t="e">
        <f t="shared" si="39"/>
        <v>#REF!</v>
      </c>
      <c r="O159" s="11" t="e">
        <f t="shared" si="35"/>
        <v>#REF!</v>
      </c>
      <c r="P159" s="75" t="e">
        <f>B159*#REF!</f>
        <v>#REF!</v>
      </c>
      <c r="Q159" s="71" t="e">
        <f>C159*#REF!</f>
        <v>#REF!</v>
      </c>
      <c r="R159" s="15" t="e">
        <f>E159*#REF!</f>
        <v>#REF!</v>
      </c>
      <c r="S159" s="50" t="e">
        <f>F159*#REF!</f>
        <v>#REF!</v>
      </c>
      <c r="T159" s="15" t="e">
        <f>G159*#REF!</f>
        <v>#REF!</v>
      </c>
      <c r="U159" s="50" t="e">
        <f>H159*#REF!</f>
        <v>#REF!</v>
      </c>
      <c r="V159" s="15" t="e">
        <f>I159*#REF!</f>
        <v>#REF!</v>
      </c>
      <c r="W159" s="50" t="e">
        <f>J159*#REF!</f>
        <v>#REF!</v>
      </c>
      <c r="X159" s="15" t="e">
        <f>K159*#REF!</f>
        <v>#REF!</v>
      </c>
      <c r="Y159" s="50" t="e">
        <f>L159*#REF!</f>
        <v>#REF!</v>
      </c>
    </row>
    <row r="160" spans="1:25" s="21" customFormat="1" ht="13.5" thickBot="1" x14ac:dyDescent="0.25">
      <c r="A160" s="11" t="e">
        <f>#REF!</f>
        <v>#REF!</v>
      </c>
      <c r="B160" s="11" t="e">
        <f>#REF!</f>
        <v>#REF!</v>
      </c>
      <c r="C160" s="11" t="e">
        <f>#REF!</f>
        <v>#REF!</v>
      </c>
      <c r="D160" s="11" t="e">
        <f>#REF!</f>
        <v>#REF!</v>
      </c>
      <c r="E160" s="12" t="e">
        <f t="shared" si="31"/>
        <v>#REF!</v>
      </c>
      <c r="F160" s="49" t="e">
        <f t="shared" si="32"/>
        <v>#REF!</v>
      </c>
      <c r="G160" s="12" t="e">
        <f t="shared" si="33"/>
        <v>#REF!</v>
      </c>
      <c r="H160" s="49" t="e">
        <f t="shared" si="34"/>
        <v>#REF!</v>
      </c>
      <c r="I160" s="12" t="e">
        <f t="shared" si="37"/>
        <v>#REF!</v>
      </c>
      <c r="J160" s="49" t="e">
        <f t="shared" si="38"/>
        <v>#REF!</v>
      </c>
      <c r="K160" s="12" t="e">
        <f t="shared" si="36"/>
        <v>#REF!</v>
      </c>
      <c r="L160" s="12" t="e">
        <f t="shared" si="39"/>
        <v>#REF!</v>
      </c>
      <c r="O160" s="11" t="e">
        <f t="shared" si="35"/>
        <v>#REF!</v>
      </c>
      <c r="P160" s="75" t="e">
        <f>B160*#REF!</f>
        <v>#REF!</v>
      </c>
      <c r="Q160" s="71" t="e">
        <f>C160*#REF!</f>
        <v>#REF!</v>
      </c>
      <c r="R160" s="15" t="e">
        <f>E160*#REF!</f>
        <v>#REF!</v>
      </c>
      <c r="S160" s="50" t="e">
        <f>F160*#REF!</f>
        <v>#REF!</v>
      </c>
      <c r="T160" s="15" t="e">
        <f>G160*#REF!</f>
        <v>#REF!</v>
      </c>
      <c r="U160" s="50" t="e">
        <f>H160*#REF!</f>
        <v>#REF!</v>
      </c>
      <c r="V160" s="15" t="e">
        <f>I160*#REF!</f>
        <v>#REF!</v>
      </c>
      <c r="W160" s="50" t="e">
        <f>J160*#REF!</f>
        <v>#REF!</v>
      </c>
      <c r="X160" s="15" t="e">
        <f>K160*#REF!</f>
        <v>#REF!</v>
      </c>
      <c r="Y160" s="50" t="e">
        <f>L160*#REF!</f>
        <v>#REF!</v>
      </c>
    </row>
    <row r="161" spans="1:25" ht="13.5" thickBot="1" x14ac:dyDescent="0.25">
      <c r="A161" s="11" t="e">
        <f>#REF!</f>
        <v>#REF!</v>
      </c>
      <c r="B161" s="11" t="e">
        <f>#REF!</f>
        <v>#REF!</v>
      </c>
      <c r="C161" s="11" t="e">
        <f>#REF!</f>
        <v>#REF!</v>
      </c>
      <c r="D161" s="11" t="e">
        <f>#REF!</f>
        <v>#REF!</v>
      </c>
      <c r="E161" s="12" t="e">
        <f t="shared" si="31"/>
        <v>#REF!</v>
      </c>
      <c r="F161" s="49" t="e">
        <f t="shared" si="32"/>
        <v>#REF!</v>
      </c>
      <c r="G161" s="12" t="e">
        <f t="shared" si="33"/>
        <v>#REF!</v>
      </c>
      <c r="H161" s="49" t="e">
        <f t="shared" si="34"/>
        <v>#REF!</v>
      </c>
      <c r="I161" s="12" t="e">
        <f t="shared" si="37"/>
        <v>#REF!</v>
      </c>
      <c r="J161" s="49" t="e">
        <f t="shared" si="38"/>
        <v>#REF!</v>
      </c>
      <c r="K161" s="12" t="e">
        <f t="shared" si="36"/>
        <v>#REF!</v>
      </c>
      <c r="L161" s="12" t="e">
        <f t="shared" si="39"/>
        <v>#REF!</v>
      </c>
      <c r="O161" s="11" t="e">
        <f t="shared" si="35"/>
        <v>#REF!</v>
      </c>
      <c r="P161" s="75" t="e">
        <f>B161*#REF!</f>
        <v>#REF!</v>
      </c>
      <c r="Q161" s="71" t="e">
        <f>C161*#REF!</f>
        <v>#REF!</v>
      </c>
      <c r="R161" s="15" t="e">
        <f>E161*#REF!</f>
        <v>#REF!</v>
      </c>
      <c r="S161" s="50" t="e">
        <f>F161*#REF!</f>
        <v>#REF!</v>
      </c>
      <c r="T161" s="15" t="e">
        <f>G161*#REF!</f>
        <v>#REF!</v>
      </c>
      <c r="U161" s="50" t="e">
        <f>H161*#REF!</f>
        <v>#REF!</v>
      </c>
      <c r="V161" s="15" t="e">
        <f>I161*#REF!</f>
        <v>#REF!</v>
      </c>
      <c r="W161" s="50" t="e">
        <f>J161*#REF!</f>
        <v>#REF!</v>
      </c>
      <c r="X161" s="15" t="e">
        <f>K161*#REF!</f>
        <v>#REF!</v>
      </c>
      <c r="Y161" s="50" t="e">
        <f>L161*#REF!</f>
        <v>#REF!</v>
      </c>
    </row>
    <row r="162" spans="1:25" ht="13.5" thickBot="1" x14ac:dyDescent="0.25">
      <c r="A162" s="11" t="e">
        <f>#REF!</f>
        <v>#REF!</v>
      </c>
      <c r="B162" s="11" t="e">
        <f>#REF!</f>
        <v>#REF!</v>
      </c>
      <c r="C162" s="11" t="e">
        <f>#REF!</f>
        <v>#REF!</v>
      </c>
      <c r="D162" s="11" t="e">
        <f>#REF!</f>
        <v>#REF!</v>
      </c>
      <c r="E162" s="12" t="e">
        <f t="shared" si="31"/>
        <v>#REF!</v>
      </c>
      <c r="F162" s="49" t="e">
        <f t="shared" si="32"/>
        <v>#REF!</v>
      </c>
      <c r="G162" s="12" t="e">
        <f t="shared" si="33"/>
        <v>#REF!</v>
      </c>
      <c r="H162" s="49" t="e">
        <f t="shared" si="34"/>
        <v>#REF!</v>
      </c>
      <c r="I162" s="12" t="e">
        <f t="shared" si="37"/>
        <v>#REF!</v>
      </c>
      <c r="J162" s="49" t="e">
        <f t="shared" si="38"/>
        <v>#REF!</v>
      </c>
      <c r="K162" s="12" t="e">
        <f t="shared" si="36"/>
        <v>#REF!</v>
      </c>
      <c r="L162" s="12" t="e">
        <f t="shared" si="39"/>
        <v>#REF!</v>
      </c>
      <c r="N162" s="26"/>
      <c r="O162" s="11" t="e">
        <f t="shared" si="35"/>
        <v>#REF!</v>
      </c>
      <c r="P162" s="78" t="e">
        <f>B162*#REF!</f>
        <v>#REF!</v>
      </c>
      <c r="Q162" s="71" t="e">
        <f>C162*#REF!</f>
        <v>#REF!</v>
      </c>
      <c r="R162" s="15" t="e">
        <f>E162*#REF!</f>
        <v>#REF!</v>
      </c>
      <c r="S162" s="50" t="e">
        <f>F162*#REF!</f>
        <v>#REF!</v>
      </c>
      <c r="T162" s="15" t="e">
        <f>G162*#REF!</f>
        <v>#REF!</v>
      </c>
      <c r="U162" s="50" t="e">
        <f>H162*#REF!</f>
        <v>#REF!</v>
      </c>
      <c r="V162" s="15" t="e">
        <f>I162*#REF!</f>
        <v>#REF!</v>
      </c>
      <c r="W162" s="50" t="e">
        <f>J162*#REF!</f>
        <v>#REF!</v>
      </c>
      <c r="X162" s="15" t="e">
        <f>K162*#REF!</f>
        <v>#REF!</v>
      </c>
      <c r="Y162" s="50" t="e">
        <f>L162*#REF!</f>
        <v>#REF!</v>
      </c>
    </row>
    <row r="163" spans="1:25" ht="13.5" thickBot="1" x14ac:dyDescent="0.25">
      <c r="A163" s="11" t="e">
        <f>#REF!</f>
        <v>#REF!</v>
      </c>
      <c r="B163" s="11" t="e">
        <f>#REF!</f>
        <v>#REF!</v>
      </c>
      <c r="C163" s="11" t="e">
        <f>#REF!</f>
        <v>#REF!</v>
      </c>
      <c r="D163" s="11" t="e">
        <f>#REF!</f>
        <v>#REF!</v>
      </c>
      <c r="E163" s="12" t="e">
        <f t="shared" si="31"/>
        <v>#REF!</v>
      </c>
      <c r="F163" s="49" t="e">
        <f t="shared" si="32"/>
        <v>#REF!</v>
      </c>
      <c r="G163" s="12" t="e">
        <f t="shared" si="33"/>
        <v>#REF!</v>
      </c>
      <c r="H163" s="49" t="e">
        <f t="shared" si="34"/>
        <v>#REF!</v>
      </c>
      <c r="I163" s="12" t="e">
        <f t="shared" si="37"/>
        <v>#REF!</v>
      </c>
      <c r="J163" s="49" t="e">
        <f t="shared" si="38"/>
        <v>#REF!</v>
      </c>
      <c r="K163" s="12" t="e">
        <f t="shared" si="36"/>
        <v>#REF!</v>
      </c>
      <c r="L163" s="12" t="e">
        <f t="shared" si="39"/>
        <v>#REF!</v>
      </c>
      <c r="N163" s="38"/>
      <c r="O163" s="82" t="e">
        <f t="shared" si="35"/>
        <v>#REF!</v>
      </c>
      <c r="P163" s="9"/>
      <c r="Q163" s="9"/>
      <c r="R163" s="32"/>
      <c r="S163" s="32"/>
      <c r="T163" s="32"/>
      <c r="U163" s="32"/>
      <c r="V163" s="32"/>
      <c r="W163" s="32"/>
      <c r="X163" s="32"/>
      <c r="Y163" s="32"/>
    </row>
    <row r="164" spans="1:25" s="21" customFormat="1" ht="13.5" thickBot="1" x14ac:dyDescent="0.25">
      <c r="A164" s="11" t="e">
        <f>#REF!</f>
        <v>#REF!</v>
      </c>
      <c r="B164" s="11" t="e">
        <f>#REF!</f>
        <v>#REF!</v>
      </c>
      <c r="C164" s="11" t="e">
        <f>#REF!</f>
        <v>#REF!</v>
      </c>
      <c r="D164" s="11" t="e">
        <f>#REF!</f>
        <v>#REF!</v>
      </c>
      <c r="E164" s="12" t="e">
        <f t="shared" si="31"/>
        <v>#REF!</v>
      </c>
      <c r="F164" s="49" t="e">
        <f t="shared" si="32"/>
        <v>#REF!</v>
      </c>
      <c r="G164" s="12" t="e">
        <f t="shared" si="33"/>
        <v>#REF!</v>
      </c>
      <c r="H164" s="49" t="e">
        <f t="shared" si="34"/>
        <v>#REF!</v>
      </c>
      <c r="I164" s="12" t="e">
        <f t="shared" si="37"/>
        <v>#REF!</v>
      </c>
      <c r="J164" s="49" t="e">
        <f t="shared" si="38"/>
        <v>#REF!</v>
      </c>
      <c r="K164" s="12" t="e">
        <f t="shared" si="36"/>
        <v>#REF!</v>
      </c>
      <c r="L164" s="12" t="e">
        <f t="shared" si="39"/>
        <v>#REF!</v>
      </c>
      <c r="O164" s="11" t="e">
        <f t="shared" si="35"/>
        <v>#REF!</v>
      </c>
      <c r="P164" s="80" t="e">
        <f>B164*#REF!</f>
        <v>#REF!</v>
      </c>
      <c r="Q164" s="71" t="e">
        <f>C164*#REF!</f>
        <v>#REF!</v>
      </c>
      <c r="R164" s="15" t="e">
        <f>E164*#REF!</f>
        <v>#REF!</v>
      </c>
      <c r="S164" s="50" t="e">
        <f>F164*#REF!</f>
        <v>#REF!</v>
      </c>
      <c r="T164" s="15" t="e">
        <f>G164*#REF!</f>
        <v>#REF!</v>
      </c>
      <c r="U164" s="50" t="e">
        <f>H164*#REF!</f>
        <v>#REF!</v>
      </c>
      <c r="V164" s="15" t="e">
        <f>I164*#REF!</f>
        <v>#REF!</v>
      </c>
      <c r="W164" s="50" t="e">
        <f>J164*#REF!</f>
        <v>#REF!</v>
      </c>
      <c r="X164" s="15" t="e">
        <f>K164*#REF!</f>
        <v>#REF!</v>
      </c>
      <c r="Y164" s="50" t="e">
        <f>L164*#REF!</f>
        <v>#REF!</v>
      </c>
    </row>
    <row r="165" spans="1:25" s="21" customFormat="1" ht="13.5" thickBot="1" x14ac:dyDescent="0.25">
      <c r="A165" s="11" t="e">
        <f>#REF!</f>
        <v>#REF!</v>
      </c>
      <c r="B165" s="11" t="e">
        <f>#REF!</f>
        <v>#REF!</v>
      </c>
      <c r="C165" s="11" t="e">
        <f>#REF!</f>
        <v>#REF!</v>
      </c>
      <c r="D165" s="11" t="e">
        <f>#REF!</f>
        <v>#REF!</v>
      </c>
      <c r="E165" s="12" t="e">
        <f t="shared" si="31"/>
        <v>#REF!</v>
      </c>
      <c r="F165" s="49" t="e">
        <f t="shared" si="32"/>
        <v>#REF!</v>
      </c>
      <c r="G165" s="12" t="e">
        <f t="shared" si="33"/>
        <v>#REF!</v>
      </c>
      <c r="H165" s="49" t="e">
        <f t="shared" si="34"/>
        <v>#REF!</v>
      </c>
      <c r="I165" s="12" t="e">
        <f t="shared" si="37"/>
        <v>#REF!</v>
      </c>
      <c r="J165" s="49" t="e">
        <f t="shared" si="38"/>
        <v>#REF!</v>
      </c>
      <c r="K165" s="12" t="e">
        <f t="shared" si="36"/>
        <v>#REF!</v>
      </c>
      <c r="L165" s="12" t="e">
        <f t="shared" si="39"/>
        <v>#REF!</v>
      </c>
      <c r="O165" s="11" t="e">
        <f t="shared" si="35"/>
        <v>#REF!</v>
      </c>
      <c r="P165" s="77" t="e">
        <f>B165*#REF!</f>
        <v>#REF!</v>
      </c>
      <c r="Q165" s="71" t="e">
        <f>C165*#REF!</f>
        <v>#REF!</v>
      </c>
      <c r="R165" s="15" t="e">
        <f>E165*#REF!</f>
        <v>#REF!</v>
      </c>
      <c r="S165" s="50" t="e">
        <f>F165*#REF!</f>
        <v>#REF!</v>
      </c>
      <c r="T165" s="15" t="e">
        <f>G165*#REF!</f>
        <v>#REF!</v>
      </c>
      <c r="U165" s="50" t="e">
        <f>H165*#REF!</f>
        <v>#REF!</v>
      </c>
      <c r="V165" s="15" t="e">
        <f>I165*#REF!</f>
        <v>#REF!</v>
      </c>
      <c r="W165" s="50" t="e">
        <f>J165*#REF!</f>
        <v>#REF!</v>
      </c>
      <c r="X165" s="15" t="e">
        <f>K165*#REF!</f>
        <v>#REF!</v>
      </c>
      <c r="Y165" s="50" t="e">
        <f>L165*#REF!</f>
        <v>#REF!</v>
      </c>
    </row>
    <row r="166" spans="1:25" s="21" customFormat="1" ht="13.5" thickBot="1" x14ac:dyDescent="0.25">
      <c r="A166" s="11" t="e">
        <f>#REF!</f>
        <v>#REF!</v>
      </c>
      <c r="B166" s="11" t="e">
        <f>#REF!</f>
        <v>#REF!</v>
      </c>
      <c r="C166" s="11" t="e">
        <f>#REF!</f>
        <v>#REF!</v>
      </c>
      <c r="D166" s="11" t="e">
        <f>#REF!</f>
        <v>#REF!</v>
      </c>
      <c r="E166" s="12" t="e">
        <f t="shared" si="31"/>
        <v>#REF!</v>
      </c>
      <c r="F166" s="49" t="e">
        <f t="shared" si="32"/>
        <v>#REF!</v>
      </c>
      <c r="G166" s="12" t="e">
        <f t="shared" si="33"/>
        <v>#REF!</v>
      </c>
      <c r="H166" s="49" t="e">
        <f t="shared" si="34"/>
        <v>#REF!</v>
      </c>
      <c r="I166" s="12" t="e">
        <f t="shared" si="37"/>
        <v>#REF!</v>
      </c>
      <c r="J166" s="49" t="e">
        <f t="shared" si="38"/>
        <v>#REF!</v>
      </c>
      <c r="K166" s="12" t="e">
        <f t="shared" si="36"/>
        <v>#REF!</v>
      </c>
      <c r="L166" s="12" t="e">
        <f t="shared" si="39"/>
        <v>#REF!</v>
      </c>
      <c r="O166" s="11" t="e">
        <f t="shared" si="35"/>
        <v>#REF!</v>
      </c>
      <c r="P166" s="77" t="e">
        <f>B166*#REF!</f>
        <v>#REF!</v>
      </c>
      <c r="Q166" s="71" t="e">
        <f>C166*#REF!</f>
        <v>#REF!</v>
      </c>
      <c r="R166" s="15" t="e">
        <f>E166*#REF!</f>
        <v>#REF!</v>
      </c>
      <c r="S166" s="50" t="e">
        <f>F166*#REF!</f>
        <v>#REF!</v>
      </c>
      <c r="T166" s="15" t="e">
        <f>G166*#REF!</f>
        <v>#REF!</v>
      </c>
      <c r="U166" s="50" t="e">
        <f>H166*#REF!</f>
        <v>#REF!</v>
      </c>
      <c r="V166" s="15" t="e">
        <f>I166*#REF!</f>
        <v>#REF!</v>
      </c>
      <c r="W166" s="50" t="e">
        <f>J166*#REF!</f>
        <v>#REF!</v>
      </c>
      <c r="X166" s="15" t="e">
        <f>K166*#REF!</f>
        <v>#REF!</v>
      </c>
      <c r="Y166" s="50" t="e">
        <f>L166*#REF!</f>
        <v>#REF!</v>
      </c>
    </row>
    <row r="167" spans="1:25" s="21" customFormat="1" ht="13.5" thickBot="1" x14ac:dyDescent="0.25">
      <c r="A167" s="11" t="e">
        <f>#REF!</f>
        <v>#REF!</v>
      </c>
      <c r="B167" s="11" t="e">
        <f>#REF!</f>
        <v>#REF!</v>
      </c>
      <c r="C167" s="11" t="e">
        <f>#REF!</f>
        <v>#REF!</v>
      </c>
      <c r="D167" s="11" t="e">
        <f>#REF!</f>
        <v>#REF!</v>
      </c>
      <c r="E167" s="12" t="e">
        <f t="shared" si="31"/>
        <v>#REF!</v>
      </c>
      <c r="F167" s="49" t="e">
        <f t="shared" si="32"/>
        <v>#REF!</v>
      </c>
      <c r="G167" s="12" t="e">
        <f t="shared" si="33"/>
        <v>#REF!</v>
      </c>
      <c r="H167" s="49" t="e">
        <f t="shared" si="34"/>
        <v>#REF!</v>
      </c>
      <c r="I167" s="12" t="e">
        <f t="shared" si="37"/>
        <v>#REF!</v>
      </c>
      <c r="J167" s="49" t="e">
        <f t="shared" si="38"/>
        <v>#REF!</v>
      </c>
      <c r="K167" s="12" t="e">
        <f t="shared" si="36"/>
        <v>#REF!</v>
      </c>
      <c r="L167" s="12" t="e">
        <f t="shared" si="39"/>
        <v>#REF!</v>
      </c>
      <c r="O167" s="11" t="e">
        <f t="shared" si="35"/>
        <v>#REF!</v>
      </c>
      <c r="P167" s="75" t="e">
        <f>B167*#REF!</f>
        <v>#REF!</v>
      </c>
      <c r="Q167" s="71" t="e">
        <f>C167*#REF!</f>
        <v>#REF!</v>
      </c>
      <c r="R167" s="15" t="e">
        <f>E167*#REF!</f>
        <v>#REF!</v>
      </c>
      <c r="S167" s="50" t="e">
        <f>F167*#REF!</f>
        <v>#REF!</v>
      </c>
      <c r="T167" s="15" t="e">
        <f>G167*#REF!</f>
        <v>#REF!</v>
      </c>
      <c r="U167" s="50" t="e">
        <f>H167*#REF!</f>
        <v>#REF!</v>
      </c>
      <c r="V167" s="15" t="e">
        <f>I167*#REF!</f>
        <v>#REF!</v>
      </c>
      <c r="W167" s="50" t="e">
        <f>J167*#REF!</f>
        <v>#REF!</v>
      </c>
      <c r="X167" s="15" t="e">
        <f>K167*#REF!</f>
        <v>#REF!</v>
      </c>
      <c r="Y167" s="50" t="e">
        <f>L167*#REF!</f>
        <v>#REF!</v>
      </c>
    </row>
    <row r="168" spans="1:25" s="21" customFormat="1" ht="13.5" thickBot="1" x14ac:dyDescent="0.25">
      <c r="A168" s="11" t="e">
        <f>#REF!</f>
        <v>#REF!</v>
      </c>
      <c r="B168" s="11" t="e">
        <f>#REF!</f>
        <v>#REF!</v>
      </c>
      <c r="C168" s="11" t="e">
        <f>#REF!</f>
        <v>#REF!</v>
      </c>
      <c r="D168" s="11" t="e">
        <f>#REF!</f>
        <v>#REF!</v>
      </c>
      <c r="E168" s="12" t="e">
        <f t="shared" si="31"/>
        <v>#REF!</v>
      </c>
      <c r="F168" s="49" t="e">
        <f t="shared" si="32"/>
        <v>#REF!</v>
      </c>
      <c r="G168" s="12" t="e">
        <f t="shared" si="33"/>
        <v>#REF!</v>
      </c>
      <c r="H168" s="49" t="e">
        <f t="shared" si="34"/>
        <v>#REF!</v>
      </c>
      <c r="I168" s="12" t="e">
        <f t="shared" si="37"/>
        <v>#REF!</v>
      </c>
      <c r="J168" s="49" t="e">
        <f t="shared" si="38"/>
        <v>#REF!</v>
      </c>
      <c r="K168" s="12" t="e">
        <f t="shared" si="36"/>
        <v>#REF!</v>
      </c>
      <c r="L168" s="12" t="e">
        <f t="shared" si="39"/>
        <v>#REF!</v>
      </c>
      <c r="O168" s="11" t="e">
        <f t="shared" si="35"/>
        <v>#REF!</v>
      </c>
      <c r="P168" s="75" t="e">
        <f>B168*#REF!</f>
        <v>#REF!</v>
      </c>
      <c r="Q168" s="71" t="e">
        <f>C168*#REF!</f>
        <v>#REF!</v>
      </c>
      <c r="R168" s="15" t="e">
        <f>E168*#REF!</f>
        <v>#REF!</v>
      </c>
      <c r="S168" s="50" t="e">
        <f>F168*#REF!</f>
        <v>#REF!</v>
      </c>
      <c r="T168" s="15" t="e">
        <f>G168*#REF!</f>
        <v>#REF!</v>
      </c>
      <c r="U168" s="50" t="e">
        <f>H168*#REF!</f>
        <v>#REF!</v>
      </c>
      <c r="V168" s="15" t="e">
        <f>I168*#REF!</f>
        <v>#REF!</v>
      </c>
      <c r="W168" s="50" t="e">
        <f>J168*#REF!</f>
        <v>#REF!</v>
      </c>
      <c r="X168" s="15" t="e">
        <f>K168*#REF!</f>
        <v>#REF!</v>
      </c>
      <c r="Y168" s="50" t="e">
        <f>L168*#REF!</f>
        <v>#REF!</v>
      </c>
    </row>
    <row r="169" spans="1:25" s="21" customFormat="1" ht="13.5" thickBot="1" x14ac:dyDescent="0.25">
      <c r="A169" s="11" t="e">
        <f>#REF!</f>
        <v>#REF!</v>
      </c>
      <c r="B169" s="11" t="e">
        <f>#REF!</f>
        <v>#REF!</v>
      </c>
      <c r="C169" s="11" t="e">
        <f>#REF!</f>
        <v>#REF!</v>
      </c>
      <c r="D169" s="11" t="e">
        <f>#REF!</f>
        <v>#REF!</v>
      </c>
      <c r="E169" s="12" t="e">
        <f t="shared" si="31"/>
        <v>#REF!</v>
      </c>
      <c r="F169" s="49" t="e">
        <f t="shared" si="32"/>
        <v>#REF!</v>
      </c>
      <c r="G169" s="12" t="e">
        <f t="shared" si="33"/>
        <v>#REF!</v>
      </c>
      <c r="H169" s="49" t="e">
        <f t="shared" si="34"/>
        <v>#REF!</v>
      </c>
      <c r="I169" s="12" t="e">
        <f t="shared" si="37"/>
        <v>#REF!</v>
      </c>
      <c r="J169" s="49" t="e">
        <f t="shared" si="38"/>
        <v>#REF!</v>
      </c>
      <c r="K169" s="12" t="e">
        <f t="shared" si="36"/>
        <v>#REF!</v>
      </c>
      <c r="L169" s="12" t="e">
        <f t="shared" si="39"/>
        <v>#REF!</v>
      </c>
      <c r="O169" s="11" t="e">
        <f t="shared" si="35"/>
        <v>#REF!</v>
      </c>
      <c r="P169" s="75" t="e">
        <f>B169*#REF!</f>
        <v>#REF!</v>
      </c>
      <c r="Q169" s="71" t="e">
        <f>C169*#REF!</f>
        <v>#REF!</v>
      </c>
      <c r="R169" s="15" t="e">
        <f>E169*#REF!</f>
        <v>#REF!</v>
      </c>
      <c r="S169" s="50" t="e">
        <f>F169*#REF!</f>
        <v>#REF!</v>
      </c>
      <c r="T169" s="15" t="e">
        <f>G169*#REF!</f>
        <v>#REF!</v>
      </c>
      <c r="U169" s="50" t="e">
        <f>H169*#REF!</f>
        <v>#REF!</v>
      </c>
      <c r="V169" s="15" t="e">
        <f>I169*#REF!</f>
        <v>#REF!</v>
      </c>
      <c r="W169" s="50" t="e">
        <f>J169*#REF!</f>
        <v>#REF!</v>
      </c>
      <c r="X169" s="15" t="e">
        <f>K169*#REF!</f>
        <v>#REF!</v>
      </c>
      <c r="Y169" s="50" t="e">
        <f>L169*#REF!</f>
        <v>#REF!</v>
      </c>
    </row>
    <row r="170" spans="1:25" s="21" customFormat="1" ht="13.5" thickBot="1" x14ac:dyDescent="0.25">
      <c r="A170" s="11" t="e">
        <f>#REF!</f>
        <v>#REF!</v>
      </c>
      <c r="B170" s="11" t="e">
        <f>#REF!</f>
        <v>#REF!</v>
      </c>
      <c r="C170" s="11" t="e">
        <f>#REF!</f>
        <v>#REF!</v>
      </c>
      <c r="D170" s="11" t="e">
        <f>#REF!</f>
        <v>#REF!</v>
      </c>
      <c r="E170" s="12" t="e">
        <f t="shared" si="31"/>
        <v>#REF!</v>
      </c>
      <c r="F170" s="49" t="e">
        <f t="shared" si="32"/>
        <v>#REF!</v>
      </c>
      <c r="G170" s="12" t="e">
        <f t="shared" si="33"/>
        <v>#REF!</v>
      </c>
      <c r="H170" s="49" t="e">
        <f t="shared" si="34"/>
        <v>#REF!</v>
      </c>
      <c r="I170" s="12" t="e">
        <f t="shared" si="37"/>
        <v>#REF!</v>
      </c>
      <c r="J170" s="49" t="e">
        <f t="shared" si="38"/>
        <v>#REF!</v>
      </c>
      <c r="K170" s="12" t="e">
        <f t="shared" si="36"/>
        <v>#REF!</v>
      </c>
      <c r="L170" s="12" t="e">
        <f t="shared" si="39"/>
        <v>#REF!</v>
      </c>
      <c r="O170" s="11" t="e">
        <f t="shared" si="35"/>
        <v>#REF!</v>
      </c>
      <c r="P170" s="79" t="e">
        <f>B170*#REF!</f>
        <v>#REF!</v>
      </c>
      <c r="Q170" s="71" t="e">
        <f>C170*#REF!</f>
        <v>#REF!</v>
      </c>
      <c r="R170" s="15" t="e">
        <f>E170*#REF!</f>
        <v>#REF!</v>
      </c>
      <c r="S170" s="50" t="e">
        <f>F170*#REF!</f>
        <v>#REF!</v>
      </c>
      <c r="T170" s="15" t="e">
        <f>G170*#REF!</f>
        <v>#REF!</v>
      </c>
      <c r="U170" s="50" t="e">
        <f>H170*#REF!</f>
        <v>#REF!</v>
      </c>
      <c r="V170" s="15" t="e">
        <f>I170*#REF!</f>
        <v>#REF!</v>
      </c>
      <c r="W170" s="50" t="e">
        <f>J170*#REF!</f>
        <v>#REF!</v>
      </c>
      <c r="X170" s="15" t="e">
        <f>K170*#REF!</f>
        <v>#REF!</v>
      </c>
      <c r="Y170" s="50" t="e">
        <f>L170*#REF!</f>
        <v>#REF!</v>
      </c>
    </row>
    <row r="171" spans="1:25" s="21" customFormat="1" ht="13.5" thickBot="1" x14ac:dyDescent="0.25">
      <c r="A171" s="11" t="e">
        <f>#REF!</f>
        <v>#REF!</v>
      </c>
      <c r="B171" s="11" t="e">
        <f>#REF!</f>
        <v>#REF!</v>
      </c>
      <c r="C171" s="11" t="e">
        <f>#REF!</f>
        <v>#REF!</v>
      </c>
      <c r="D171" s="11" t="e">
        <f>#REF!</f>
        <v>#REF!</v>
      </c>
      <c r="E171" s="12" t="e">
        <f t="shared" si="31"/>
        <v>#REF!</v>
      </c>
      <c r="F171" s="49" t="e">
        <f t="shared" si="32"/>
        <v>#REF!</v>
      </c>
      <c r="G171" s="12" t="e">
        <f t="shared" si="33"/>
        <v>#REF!</v>
      </c>
      <c r="H171" s="49" t="e">
        <f t="shared" si="34"/>
        <v>#REF!</v>
      </c>
      <c r="I171" s="12" t="e">
        <f t="shared" si="37"/>
        <v>#REF!</v>
      </c>
      <c r="J171" s="49" t="e">
        <f t="shared" si="38"/>
        <v>#REF!</v>
      </c>
      <c r="K171" s="12" t="e">
        <f t="shared" si="36"/>
        <v>#REF!</v>
      </c>
      <c r="L171" s="12" t="e">
        <f t="shared" si="39"/>
        <v>#REF!</v>
      </c>
      <c r="O171" s="11" t="e">
        <f t="shared" si="35"/>
        <v>#REF!</v>
      </c>
      <c r="P171" s="77" t="e">
        <f>B171*#REF!</f>
        <v>#REF!</v>
      </c>
      <c r="Q171" s="71" t="e">
        <f>C171*#REF!</f>
        <v>#REF!</v>
      </c>
      <c r="R171" s="15" t="e">
        <f>E171*#REF!</f>
        <v>#REF!</v>
      </c>
      <c r="S171" s="50" t="e">
        <f>F171*#REF!</f>
        <v>#REF!</v>
      </c>
      <c r="T171" s="15" t="e">
        <f>G171*#REF!</f>
        <v>#REF!</v>
      </c>
      <c r="U171" s="50" t="e">
        <f>H171*#REF!</f>
        <v>#REF!</v>
      </c>
      <c r="V171" s="15" t="e">
        <f>I171*#REF!</f>
        <v>#REF!</v>
      </c>
      <c r="W171" s="50" t="e">
        <f>J171*#REF!</f>
        <v>#REF!</v>
      </c>
      <c r="X171" s="15" t="e">
        <f>K171*#REF!</f>
        <v>#REF!</v>
      </c>
      <c r="Y171" s="50" t="e">
        <f>L171*#REF!</f>
        <v>#REF!</v>
      </c>
    </row>
    <row r="172" spans="1:25" s="21" customFormat="1" ht="13.5" thickBot="1" x14ac:dyDescent="0.25">
      <c r="A172" s="11" t="e">
        <f>#REF!</f>
        <v>#REF!</v>
      </c>
      <c r="B172" s="11" t="e">
        <f>#REF!</f>
        <v>#REF!</v>
      </c>
      <c r="C172" s="11" t="e">
        <f>#REF!</f>
        <v>#REF!</v>
      </c>
      <c r="D172" s="11" t="e">
        <f>#REF!</f>
        <v>#REF!</v>
      </c>
      <c r="E172" s="12" t="e">
        <f t="shared" si="31"/>
        <v>#REF!</v>
      </c>
      <c r="F172" s="49" t="e">
        <f t="shared" si="32"/>
        <v>#REF!</v>
      </c>
      <c r="G172" s="12" t="e">
        <f t="shared" si="33"/>
        <v>#REF!</v>
      </c>
      <c r="H172" s="49" t="e">
        <f t="shared" si="34"/>
        <v>#REF!</v>
      </c>
      <c r="I172" s="12" t="e">
        <f t="shared" si="37"/>
        <v>#REF!</v>
      </c>
      <c r="J172" s="49" t="e">
        <f t="shared" si="38"/>
        <v>#REF!</v>
      </c>
      <c r="K172" s="12" t="e">
        <f t="shared" si="36"/>
        <v>#REF!</v>
      </c>
      <c r="L172" s="12" t="e">
        <f t="shared" si="39"/>
        <v>#REF!</v>
      </c>
      <c r="O172" s="11" t="e">
        <f t="shared" si="35"/>
        <v>#REF!</v>
      </c>
      <c r="P172" s="77" t="e">
        <f>B172*#REF!</f>
        <v>#REF!</v>
      </c>
      <c r="Q172" s="71" t="e">
        <f>C172*#REF!</f>
        <v>#REF!</v>
      </c>
      <c r="R172" s="15" t="e">
        <f>E172*#REF!</f>
        <v>#REF!</v>
      </c>
      <c r="S172" s="50" t="e">
        <f>F172*#REF!</f>
        <v>#REF!</v>
      </c>
      <c r="T172" s="15" t="e">
        <f>G172*#REF!</f>
        <v>#REF!</v>
      </c>
      <c r="U172" s="50" t="e">
        <f>H172*#REF!</f>
        <v>#REF!</v>
      </c>
      <c r="V172" s="15" t="e">
        <f>I172*#REF!</f>
        <v>#REF!</v>
      </c>
      <c r="W172" s="50" t="e">
        <f>J172*#REF!</f>
        <v>#REF!</v>
      </c>
      <c r="X172" s="15" t="e">
        <f>K172*#REF!</f>
        <v>#REF!</v>
      </c>
      <c r="Y172" s="50" t="e">
        <f>L172*#REF!</f>
        <v>#REF!</v>
      </c>
    </row>
    <row r="173" spans="1:25" s="21" customFormat="1" ht="13.5" thickBot="1" x14ac:dyDescent="0.25">
      <c r="A173" s="11" t="e">
        <f>#REF!</f>
        <v>#REF!</v>
      </c>
      <c r="B173" s="11" t="e">
        <f>#REF!</f>
        <v>#REF!</v>
      </c>
      <c r="C173" s="11" t="e">
        <f>#REF!</f>
        <v>#REF!</v>
      </c>
      <c r="D173" s="11" t="e">
        <f>#REF!</f>
        <v>#REF!</v>
      </c>
      <c r="E173" s="12" t="e">
        <f t="shared" si="31"/>
        <v>#REF!</v>
      </c>
      <c r="F173" s="49" t="e">
        <f t="shared" si="32"/>
        <v>#REF!</v>
      </c>
      <c r="G173" s="12" t="e">
        <f t="shared" si="33"/>
        <v>#REF!</v>
      </c>
      <c r="H173" s="49" t="e">
        <f t="shared" si="34"/>
        <v>#REF!</v>
      </c>
      <c r="I173" s="12" t="e">
        <f t="shared" si="37"/>
        <v>#REF!</v>
      </c>
      <c r="J173" s="49" t="e">
        <f t="shared" si="38"/>
        <v>#REF!</v>
      </c>
      <c r="K173" s="12" t="e">
        <f t="shared" si="36"/>
        <v>#REF!</v>
      </c>
      <c r="L173" s="12" t="e">
        <f t="shared" si="39"/>
        <v>#REF!</v>
      </c>
      <c r="O173" s="11" t="e">
        <f t="shared" si="35"/>
        <v>#REF!</v>
      </c>
      <c r="P173" s="77" t="e">
        <f>B173*#REF!</f>
        <v>#REF!</v>
      </c>
      <c r="Q173" s="71" t="e">
        <f>C173*#REF!</f>
        <v>#REF!</v>
      </c>
      <c r="R173" s="15" t="e">
        <f>E173*#REF!</f>
        <v>#REF!</v>
      </c>
      <c r="S173" s="50" t="e">
        <f>F173*#REF!</f>
        <v>#REF!</v>
      </c>
      <c r="T173" s="15" t="e">
        <f>G173*#REF!</f>
        <v>#REF!</v>
      </c>
      <c r="U173" s="50" t="e">
        <f>H173*#REF!</f>
        <v>#REF!</v>
      </c>
      <c r="V173" s="15" t="e">
        <f>I173*#REF!</f>
        <v>#REF!</v>
      </c>
      <c r="W173" s="50" t="e">
        <f>J173*#REF!</f>
        <v>#REF!</v>
      </c>
      <c r="X173" s="15" t="e">
        <f>K173*#REF!</f>
        <v>#REF!</v>
      </c>
      <c r="Y173" s="50" t="e">
        <f>L173*#REF!</f>
        <v>#REF!</v>
      </c>
    </row>
    <row r="174" spans="1:25" s="21" customFormat="1" ht="13.5" thickBot="1" x14ac:dyDescent="0.25">
      <c r="A174" s="11" t="e">
        <f>#REF!</f>
        <v>#REF!</v>
      </c>
      <c r="B174" s="11" t="e">
        <f>#REF!</f>
        <v>#REF!</v>
      </c>
      <c r="C174" s="11" t="e">
        <f>#REF!</f>
        <v>#REF!</v>
      </c>
      <c r="D174" s="11" t="e">
        <f>#REF!</f>
        <v>#REF!</v>
      </c>
      <c r="E174" s="12" t="e">
        <f t="shared" si="31"/>
        <v>#REF!</v>
      </c>
      <c r="F174" s="49" t="e">
        <f t="shared" si="32"/>
        <v>#REF!</v>
      </c>
      <c r="G174" s="12" t="e">
        <f t="shared" si="33"/>
        <v>#REF!</v>
      </c>
      <c r="H174" s="49" t="e">
        <f t="shared" si="34"/>
        <v>#REF!</v>
      </c>
      <c r="I174" s="12" t="e">
        <f t="shared" si="37"/>
        <v>#REF!</v>
      </c>
      <c r="J174" s="49" t="e">
        <f t="shared" si="38"/>
        <v>#REF!</v>
      </c>
      <c r="K174" s="12" t="e">
        <f t="shared" si="36"/>
        <v>#REF!</v>
      </c>
      <c r="L174" s="12" t="e">
        <f t="shared" si="39"/>
        <v>#REF!</v>
      </c>
      <c r="O174" s="11" t="e">
        <f t="shared" si="35"/>
        <v>#REF!</v>
      </c>
      <c r="P174" s="77" t="e">
        <f>B174*#REF!</f>
        <v>#REF!</v>
      </c>
      <c r="Q174" s="71" t="e">
        <f>C174*#REF!</f>
        <v>#REF!</v>
      </c>
      <c r="R174" s="15" t="e">
        <f>E174*#REF!</f>
        <v>#REF!</v>
      </c>
      <c r="S174" s="50" t="e">
        <f>F174*#REF!</f>
        <v>#REF!</v>
      </c>
      <c r="T174" s="15" t="e">
        <f>G174*#REF!</f>
        <v>#REF!</v>
      </c>
      <c r="U174" s="50" t="e">
        <f>H174*#REF!</f>
        <v>#REF!</v>
      </c>
      <c r="V174" s="15" t="e">
        <f>I174*#REF!</f>
        <v>#REF!</v>
      </c>
      <c r="W174" s="50" t="e">
        <f>J174*#REF!</f>
        <v>#REF!</v>
      </c>
      <c r="X174" s="15" t="e">
        <f>K174*#REF!</f>
        <v>#REF!</v>
      </c>
      <c r="Y174" s="50" t="e">
        <f>L174*#REF!</f>
        <v>#REF!</v>
      </c>
    </row>
    <row r="175" spans="1:25" s="21" customFormat="1" ht="13.5" thickBot="1" x14ac:dyDescent="0.25">
      <c r="A175" s="11" t="e">
        <f>#REF!</f>
        <v>#REF!</v>
      </c>
      <c r="B175" s="11" t="e">
        <f>#REF!</f>
        <v>#REF!</v>
      </c>
      <c r="C175" s="11" t="e">
        <f>#REF!</f>
        <v>#REF!</v>
      </c>
      <c r="D175" s="11" t="e">
        <f>#REF!</f>
        <v>#REF!</v>
      </c>
      <c r="E175" s="12" t="e">
        <f t="shared" si="31"/>
        <v>#REF!</v>
      </c>
      <c r="F175" s="49" t="e">
        <f t="shared" si="32"/>
        <v>#REF!</v>
      </c>
      <c r="G175" s="12" t="e">
        <f t="shared" si="33"/>
        <v>#REF!</v>
      </c>
      <c r="H175" s="49" t="e">
        <f t="shared" si="34"/>
        <v>#REF!</v>
      </c>
      <c r="I175" s="12" t="e">
        <f t="shared" si="37"/>
        <v>#REF!</v>
      </c>
      <c r="J175" s="49" t="e">
        <f t="shared" si="38"/>
        <v>#REF!</v>
      </c>
      <c r="K175" s="12" t="e">
        <f t="shared" si="36"/>
        <v>#REF!</v>
      </c>
      <c r="L175" s="12" t="e">
        <f t="shared" si="39"/>
        <v>#REF!</v>
      </c>
      <c r="O175" s="11" t="e">
        <f t="shared" si="35"/>
        <v>#REF!</v>
      </c>
      <c r="P175" s="75" t="e">
        <f>B175*#REF!</f>
        <v>#REF!</v>
      </c>
      <c r="Q175" s="71" t="e">
        <f>C175*#REF!</f>
        <v>#REF!</v>
      </c>
      <c r="R175" s="15" t="e">
        <f>E175*#REF!</f>
        <v>#REF!</v>
      </c>
      <c r="S175" s="50" t="e">
        <f>F175*#REF!</f>
        <v>#REF!</v>
      </c>
      <c r="T175" s="15" t="e">
        <f>G175*#REF!</f>
        <v>#REF!</v>
      </c>
      <c r="U175" s="50" t="e">
        <f>H175*#REF!</f>
        <v>#REF!</v>
      </c>
      <c r="V175" s="15" t="e">
        <f>I175*#REF!</f>
        <v>#REF!</v>
      </c>
      <c r="W175" s="50" t="e">
        <f>J175*#REF!</f>
        <v>#REF!</v>
      </c>
      <c r="X175" s="15" t="e">
        <f>K175*#REF!</f>
        <v>#REF!</v>
      </c>
      <c r="Y175" s="50" t="e">
        <f>L175*#REF!</f>
        <v>#REF!</v>
      </c>
    </row>
    <row r="176" spans="1:25" s="21" customFormat="1" ht="13.5" thickBot="1" x14ac:dyDescent="0.25">
      <c r="A176" s="11" t="e">
        <f>#REF!</f>
        <v>#REF!</v>
      </c>
      <c r="B176" s="11" t="e">
        <f>#REF!</f>
        <v>#REF!</v>
      </c>
      <c r="C176" s="11" t="e">
        <f>#REF!</f>
        <v>#REF!</v>
      </c>
      <c r="D176" s="11" t="e">
        <f>#REF!</f>
        <v>#REF!</v>
      </c>
      <c r="E176" s="12" t="e">
        <f t="shared" si="31"/>
        <v>#REF!</v>
      </c>
      <c r="F176" s="49" t="e">
        <f t="shared" si="32"/>
        <v>#REF!</v>
      </c>
      <c r="G176" s="12" t="e">
        <f t="shared" si="33"/>
        <v>#REF!</v>
      </c>
      <c r="H176" s="49" t="e">
        <f t="shared" si="34"/>
        <v>#REF!</v>
      </c>
      <c r="I176" s="12" t="e">
        <f t="shared" si="37"/>
        <v>#REF!</v>
      </c>
      <c r="J176" s="49" t="e">
        <f t="shared" si="38"/>
        <v>#REF!</v>
      </c>
      <c r="K176" s="12" t="e">
        <f t="shared" si="36"/>
        <v>#REF!</v>
      </c>
      <c r="L176" s="12" t="e">
        <f t="shared" si="39"/>
        <v>#REF!</v>
      </c>
      <c r="O176" s="11" t="e">
        <f t="shared" si="35"/>
        <v>#REF!</v>
      </c>
      <c r="P176" s="75" t="e">
        <f>B176*#REF!</f>
        <v>#REF!</v>
      </c>
      <c r="Q176" s="71" t="e">
        <f>C176*#REF!</f>
        <v>#REF!</v>
      </c>
      <c r="R176" s="15" t="e">
        <f>E176*#REF!</f>
        <v>#REF!</v>
      </c>
      <c r="S176" s="50" t="e">
        <f>F176*#REF!</f>
        <v>#REF!</v>
      </c>
      <c r="T176" s="15" t="e">
        <f>G176*#REF!</f>
        <v>#REF!</v>
      </c>
      <c r="U176" s="50" t="e">
        <f>H176*#REF!</f>
        <v>#REF!</v>
      </c>
      <c r="V176" s="15" t="e">
        <f>I176*#REF!</f>
        <v>#REF!</v>
      </c>
      <c r="W176" s="50" t="e">
        <f>J176*#REF!</f>
        <v>#REF!</v>
      </c>
      <c r="X176" s="15" t="e">
        <f>K176*#REF!</f>
        <v>#REF!</v>
      </c>
      <c r="Y176" s="50" t="e">
        <f>L176*#REF!</f>
        <v>#REF!</v>
      </c>
    </row>
    <row r="177" spans="1:25" s="21" customFormat="1" ht="13.5" thickBot="1" x14ac:dyDescent="0.25">
      <c r="A177" s="11" t="e">
        <f>#REF!</f>
        <v>#REF!</v>
      </c>
      <c r="B177" s="11" t="e">
        <f>#REF!</f>
        <v>#REF!</v>
      </c>
      <c r="C177" s="11" t="e">
        <f>#REF!</f>
        <v>#REF!</v>
      </c>
      <c r="D177" s="11" t="e">
        <f>#REF!</f>
        <v>#REF!</v>
      </c>
      <c r="E177" s="12" t="e">
        <f t="shared" si="31"/>
        <v>#REF!</v>
      </c>
      <c r="F177" s="49" t="e">
        <f t="shared" si="32"/>
        <v>#REF!</v>
      </c>
      <c r="G177" s="12" t="e">
        <f t="shared" si="33"/>
        <v>#REF!</v>
      </c>
      <c r="H177" s="49" t="e">
        <f t="shared" si="34"/>
        <v>#REF!</v>
      </c>
      <c r="I177" s="12" t="e">
        <f t="shared" si="37"/>
        <v>#REF!</v>
      </c>
      <c r="J177" s="49" t="e">
        <f t="shared" si="38"/>
        <v>#REF!</v>
      </c>
      <c r="K177" s="12" t="e">
        <f t="shared" si="36"/>
        <v>#REF!</v>
      </c>
      <c r="L177" s="12" t="e">
        <f t="shared" si="39"/>
        <v>#REF!</v>
      </c>
      <c r="O177" s="11" t="e">
        <f t="shared" si="35"/>
        <v>#REF!</v>
      </c>
      <c r="P177" s="75" t="e">
        <f>B177*#REF!</f>
        <v>#REF!</v>
      </c>
      <c r="Q177" s="71" t="e">
        <f>C177*#REF!</f>
        <v>#REF!</v>
      </c>
      <c r="R177" s="15" t="e">
        <f>E177*#REF!</f>
        <v>#REF!</v>
      </c>
      <c r="S177" s="50" t="e">
        <f>F177*#REF!</f>
        <v>#REF!</v>
      </c>
      <c r="T177" s="15" t="e">
        <f>G177*#REF!</f>
        <v>#REF!</v>
      </c>
      <c r="U177" s="50" t="e">
        <f>H177*#REF!</f>
        <v>#REF!</v>
      </c>
      <c r="V177" s="15" t="e">
        <f>I177*#REF!</f>
        <v>#REF!</v>
      </c>
      <c r="W177" s="50" t="e">
        <f>J177*#REF!</f>
        <v>#REF!</v>
      </c>
      <c r="X177" s="15" t="e">
        <f>K177*#REF!</f>
        <v>#REF!</v>
      </c>
      <c r="Y177" s="50" t="e">
        <f>L177*#REF!</f>
        <v>#REF!</v>
      </c>
    </row>
    <row r="178" spans="1:25" s="21" customFormat="1" ht="13.5" thickBot="1" x14ac:dyDescent="0.25">
      <c r="A178" s="11" t="e">
        <f>#REF!</f>
        <v>#REF!</v>
      </c>
      <c r="B178" s="11" t="e">
        <f>#REF!</f>
        <v>#REF!</v>
      </c>
      <c r="C178" s="11" t="e">
        <f>#REF!</f>
        <v>#REF!</v>
      </c>
      <c r="D178" s="11" t="e">
        <f>#REF!</f>
        <v>#REF!</v>
      </c>
      <c r="E178" s="12" t="e">
        <f t="shared" si="31"/>
        <v>#REF!</v>
      </c>
      <c r="F178" s="49" t="e">
        <f t="shared" si="32"/>
        <v>#REF!</v>
      </c>
      <c r="G178" s="12" t="e">
        <f t="shared" si="33"/>
        <v>#REF!</v>
      </c>
      <c r="H178" s="49" t="e">
        <f t="shared" si="34"/>
        <v>#REF!</v>
      </c>
      <c r="I178" s="12" t="e">
        <f t="shared" si="37"/>
        <v>#REF!</v>
      </c>
      <c r="J178" s="49" t="e">
        <f t="shared" si="38"/>
        <v>#REF!</v>
      </c>
      <c r="K178" s="12" t="e">
        <f t="shared" si="36"/>
        <v>#REF!</v>
      </c>
      <c r="L178" s="12" t="e">
        <f t="shared" si="39"/>
        <v>#REF!</v>
      </c>
      <c r="O178" s="11" t="e">
        <f t="shared" si="35"/>
        <v>#REF!</v>
      </c>
      <c r="P178" s="75" t="e">
        <f>B178*#REF!</f>
        <v>#REF!</v>
      </c>
      <c r="Q178" s="71" t="e">
        <f>C178*#REF!</f>
        <v>#REF!</v>
      </c>
      <c r="R178" s="15" t="e">
        <f>E178*#REF!</f>
        <v>#REF!</v>
      </c>
      <c r="S178" s="50" t="e">
        <f>F178*#REF!</f>
        <v>#REF!</v>
      </c>
      <c r="T178" s="15" t="e">
        <f>G178*#REF!</f>
        <v>#REF!</v>
      </c>
      <c r="U178" s="50" t="e">
        <f>H178*#REF!</f>
        <v>#REF!</v>
      </c>
      <c r="V178" s="15" t="e">
        <f>I178*#REF!</f>
        <v>#REF!</v>
      </c>
      <c r="W178" s="50" t="e">
        <f>J178*#REF!</f>
        <v>#REF!</v>
      </c>
      <c r="X178" s="15" t="e">
        <f>K178*#REF!</f>
        <v>#REF!</v>
      </c>
      <c r="Y178" s="50" t="e">
        <f>L178*#REF!</f>
        <v>#REF!</v>
      </c>
    </row>
    <row r="179" spans="1:25" s="21" customFormat="1" ht="13.5" thickBot="1" x14ac:dyDescent="0.25">
      <c r="A179" s="11" t="e">
        <f>#REF!</f>
        <v>#REF!</v>
      </c>
      <c r="B179" s="11" t="e">
        <f>#REF!</f>
        <v>#REF!</v>
      </c>
      <c r="C179" s="11" t="e">
        <f>#REF!</f>
        <v>#REF!</v>
      </c>
      <c r="D179" s="11" t="e">
        <f>#REF!</f>
        <v>#REF!</v>
      </c>
      <c r="E179" s="12" t="e">
        <f t="shared" si="31"/>
        <v>#REF!</v>
      </c>
      <c r="F179" s="49" t="e">
        <f t="shared" si="32"/>
        <v>#REF!</v>
      </c>
      <c r="G179" s="12" t="e">
        <f t="shared" si="33"/>
        <v>#REF!</v>
      </c>
      <c r="H179" s="49" t="e">
        <f t="shared" si="34"/>
        <v>#REF!</v>
      </c>
      <c r="I179" s="12" t="e">
        <f t="shared" si="37"/>
        <v>#REF!</v>
      </c>
      <c r="J179" s="49" t="e">
        <f t="shared" si="38"/>
        <v>#REF!</v>
      </c>
      <c r="K179" s="12" t="e">
        <f t="shared" si="36"/>
        <v>#REF!</v>
      </c>
      <c r="L179" s="12" t="e">
        <f t="shared" si="39"/>
        <v>#REF!</v>
      </c>
      <c r="O179" s="11" t="e">
        <f t="shared" si="35"/>
        <v>#REF!</v>
      </c>
      <c r="P179" s="75" t="e">
        <f>B179*#REF!</f>
        <v>#REF!</v>
      </c>
      <c r="Q179" s="71" t="e">
        <f>C179*#REF!</f>
        <v>#REF!</v>
      </c>
      <c r="R179" s="15" t="e">
        <f>E179*#REF!</f>
        <v>#REF!</v>
      </c>
      <c r="S179" s="50" t="e">
        <f>F179*#REF!</f>
        <v>#REF!</v>
      </c>
      <c r="T179" s="15" t="e">
        <f>G179*#REF!</f>
        <v>#REF!</v>
      </c>
      <c r="U179" s="50" t="e">
        <f>H179*#REF!</f>
        <v>#REF!</v>
      </c>
      <c r="V179" s="15" t="e">
        <f>I179*#REF!</f>
        <v>#REF!</v>
      </c>
      <c r="W179" s="50" t="e">
        <f>J179*#REF!</f>
        <v>#REF!</v>
      </c>
      <c r="X179" s="15" t="e">
        <f>K179*#REF!</f>
        <v>#REF!</v>
      </c>
      <c r="Y179" s="50" t="e">
        <f>L179*#REF!</f>
        <v>#REF!</v>
      </c>
    </row>
    <row r="180" spans="1:25" s="21" customFormat="1" ht="13.5" thickBot="1" x14ac:dyDescent="0.25">
      <c r="A180" s="11" t="e">
        <f>#REF!</f>
        <v>#REF!</v>
      </c>
      <c r="B180" s="11" t="e">
        <f>#REF!</f>
        <v>#REF!</v>
      </c>
      <c r="C180" s="11" t="e">
        <f>#REF!</f>
        <v>#REF!</v>
      </c>
      <c r="D180" s="11" t="e">
        <f>#REF!</f>
        <v>#REF!</v>
      </c>
      <c r="E180" s="12" t="e">
        <f t="shared" si="31"/>
        <v>#REF!</v>
      </c>
      <c r="F180" s="49" t="e">
        <f t="shared" si="32"/>
        <v>#REF!</v>
      </c>
      <c r="G180" s="12" t="e">
        <f t="shared" si="33"/>
        <v>#REF!</v>
      </c>
      <c r="H180" s="49" t="e">
        <f t="shared" si="34"/>
        <v>#REF!</v>
      </c>
      <c r="I180" s="12" t="e">
        <f t="shared" si="37"/>
        <v>#REF!</v>
      </c>
      <c r="J180" s="49" t="e">
        <f t="shared" si="38"/>
        <v>#REF!</v>
      </c>
      <c r="K180" s="12" t="e">
        <f t="shared" si="36"/>
        <v>#REF!</v>
      </c>
      <c r="L180" s="12" t="e">
        <f t="shared" si="39"/>
        <v>#REF!</v>
      </c>
      <c r="O180" s="11" t="e">
        <f t="shared" si="35"/>
        <v>#REF!</v>
      </c>
      <c r="P180" s="78" t="e">
        <f>B180*#REF!</f>
        <v>#REF!</v>
      </c>
      <c r="Q180" s="71" t="e">
        <f>C180*#REF!</f>
        <v>#REF!</v>
      </c>
      <c r="R180" s="15" t="e">
        <f>E180*#REF!</f>
        <v>#REF!</v>
      </c>
      <c r="S180" s="50" t="e">
        <f>F180*#REF!</f>
        <v>#REF!</v>
      </c>
      <c r="T180" s="15" t="e">
        <f>G180*#REF!</f>
        <v>#REF!</v>
      </c>
      <c r="U180" s="50" t="e">
        <f>H180*#REF!</f>
        <v>#REF!</v>
      </c>
      <c r="V180" s="15" t="e">
        <f>I180*#REF!</f>
        <v>#REF!</v>
      </c>
      <c r="W180" s="50" t="e">
        <f>J180*#REF!</f>
        <v>#REF!</v>
      </c>
      <c r="X180" s="15" t="e">
        <f>K180*#REF!</f>
        <v>#REF!</v>
      </c>
      <c r="Y180" s="50" t="e">
        <f>L180*#REF!</f>
        <v>#REF!</v>
      </c>
    </row>
    <row r="181" spans="1:25" s="21" customFormat="1" ht="13.5" thickBot="1" x14ac:dyDescent="0.25">
      <c r="A181" s="11" t="e">
        <f>#REF!</f>
        <v>#REF!</v>
      </c>
      <c r="B181" s="11" t="e">
        <f>#REF!</f>
        <v>#REF!</v>
      </c>
      <c r="C181" s="11" t="e">
        <f>#REF!</f>
        <v>#REF!</v>
      </c>
      <c r="D181" s="11" t="e">
        <f>#REF!</f>
        <v>#REF!</v>
      </c>
      <c r="E181" s="12" t="e">
        <f t="shared" si="31"/>
        <v>#REF!</v>
      </c>
      <c r="F181" s="49" t="e">
        <f t="shared" si="32"/>
        <v>#REF!</v>
      </c>
      <c r="G181" s="12" t="e">
        <f>B181+($D181*$H$1*2)</f>
        <v>#REF!</v>
      </c>
      <c r="H181" s="12" t="e">
        <f>C181+($D181*$H$1*2)</f>
        <v>#REF!</v>
      </c>
      <c r="I181" s="12" t="e">
        <f>D181+($D181*$H$1*2)</f>
        <v>#REF!</v>
      </c>
      <c r="J181" s="12" t="e">
        <f>E181+($D181*$H$1*2)</f>
        <v>#REF!</v>
      </c>
      <c r="K181" s="12" t="e">
        <f>F181+($D181*$H$1*2)</f>
        <v>#REF!</v>
      </c>
      <c r="L181" s="12" t="e">
        <f t="shared" si="39"/>
        <v>#REF!</v>
      </c>
      <c r="N181" s="30"/>
      <c r="O181" s="11" t="e">
        <f t="shared" si="35"/>
        <v>#REF!</v>
      </c>
      <c r="P181" s="84" t="e">
        <f>B181*#REF!</f>
        <v>#REF!</v>
      </c>
      <c r="Q181" s="71" t="e">
        <f>C181*#REF!</f>
        <v>#REF!</v>
      </c>
      <c r="R181" s="15" t="e">
        <f>E181*#REF!</f>
        <v>#REF!</v>
      </c>
      <c r="S181" s="50" t="e">
        <f>F181*#REF!</f>
        <v>#REF!</v>
      </c>
      <c r="T181" s="15" t="e">
        <f>G181*#REF!</f>
        <v>#REF!</v>
      </c>
      <c r="U181" s="50" t="e">
        <f>H181*#REF!</f>
        <v>#REF!</v>
      </c>
      <c r="V181" s="15" t="e">
        <f>I181*#REF!</f>
        <v>#REF!</v>
      </c>
      <c r="W181" s="50" t="e">
        <f>J181*#REF!</f>
        <v>#REF!</v>
      </c>
      <c r="X181" s="15" t="e">
        <f>K181*#REF!</f>
        <v>#REF!</v>
      </c>
      <c r="Y181" s="50" t="e">
        <f>L181*#REF!</f>
        <v>#REF!</v>
      </c>
    </row>
    <row r="182" spans="1:25" ht="13.5" thickBot="1" x14ac:dyDescent="0.25">
      <c r="A182" s="11" t="e">
        <f>#REF!</f>
        <v>#REF!</v>
      </c>
      <c r="B182" s="11" t="e">
        <f>#REF!</f>
        <v>#REF!</v>
      </c>
      <c r="C182" s="11" t="e">
        <f>#REF!</f>
        <v>#REF!</v>
      </c>
      <c r="D182" s="11" t="e">
        <f>#REF!</f>
        <v>#REF!</v>
      </c>
      <c r="E182" s="12" t="e">
        <f t="shared" si="31"/>
        <v>#REF!</v>
      </c>
      <c r="F182" s="49" t="e">
        <f t="shared" si="32"/>
        <v>#REF!</v>
      </c>
      <c r="G182" s="12" t="e">
        <f t="shared" si="33"/>
        <v>#REF!</v>
      </c>
      <c r="H182" s="49" t="e">
        <f t="shared" si="34"/>
        <v>#REF!</v>
      </c>
      <c r="I182" s="12" t="e">
        <f t="shared" si="37"/>
        <v>#REF!</v>
      </c>
      <c r="J182" s="49" t="e">
        <f t="shared" si="38"/>
        <v>#REF!</v>
      </c>
      <c r="K182" s="12" t="e">
        <f t="shared" si="36"/>
        <v>#REF!</v>
      </c>
      <c r="L182" s="12" t="e">
        <f t="shared" si="39"/>
        <v>#REF!</v>
      </c>
      <c r="N182" s="35"/>
      <c r="O182" s="82" t="e">
        <f t="shared" si="35"/>
        <v>#REF!</v>
      </c>
      <c r="P182" s="9"/>
      <c r="Q182" s="9"/>
      <c r="R182" s="32"/>
      <c r="S182" s="32"/>
      <c r="T182" s="32"/>
      <c r="U182" s="32"/>
      <c r="V182" s="32"/>
      <c r="W182" s="32"/>
      <c r="X182" s="32"/>
      <c r="Y182" s="32"/>
    </row>
    <row r="183" spans="1:25" ht="61.5" customHeight="1" thickBot="1" x14ac:dyDescent="0.25">
      <c r="A183" s="11" t="e">
        <f>#REF!</f>
        <v>#REF!</v>
      </c>
      <c r="B183" s="11" t="e">
        <f>#REF!</f>
        <v>#REF!</v>
      </c>
      <c r="C183" s="11" t="e">
        <f>#REF!</f>
        <v>#REF!</v>
      </c>
      <c r="D183" s="11">
        <v>1.1000000000000001</v>
      </c>
      <c r="E183" s="12"/>
      <c r="F183" s="49"/>
      <c r="G183" s="12" t="e">
        <f t="shared" si="33"/>
        <v>#REF!</v>
      </c>
      <c r="H183" s="49" t="e">
        <f t="shared" si="34"/>
        <v>#REF!</v>
      </c>
      <c r="I183" s="12" t="e">
        <f t="shared" si="37"/>
        <v>#REF!</v>
      </c>
      <c r="J183" s="49" t="e">
        <f t="shared" si="38"/>
        <v>#REF!</v>
      </c>
      <c r="K183" s="12" t="e">
        <f t="shared" si="36"/>
        <v>#REF!</v>
      </c>
      <c r="L183" s="12" t="e">
        <f t="shared" si="39"/>
        <v>#REF!</v>
      </c>
      <c r="O183" s="11" t="e">
        <f t="shared" si="35"/>
        <v>#REF!</v>
      </c>
      <c r="P183" s="80" t="e">
        <f>B183*#REF!</f>
        <v>#REF!</v>
      </c>
      <c r="Q183" s="71" t="e">
        <f>C183*#REF!</f>
        <v>#REF!</v>
      </c>
      <c r="R183" s="85" t="e">
        <f>E183*#REF!</f>
        <v>#REF!</v>
      </c>
      <c r="S183" s="85" t="e">
        <f>F183*#REF!</f>
        <v>#REF!</v>
      </c>
      <c r="T183" s="15" t="e">
        <f>G183*#REF!</f>
        <v>#REF!</v>
      </c>
      <c r="U183" s="50" t="e">
        <f>H183*#REF!</f>
        <v>#REF!</v>
      </c>
      <c r="V183" s="15" t="e">
        <f>I183*#REF!</f>
        <v>#REF!</v>
      </c>
      <c r="W183" s="50" t="e">
        <f>J183*#REF!</f>
        <v>#REF!</v>
      </c>
      <c r="X183" s="15" t="e">
        <f>K183*#REF!</f>
        <v>#REF!</v>
      </c>
      <c r="Y183" s="50" t="e">
        <f>L183*#REF!</f>
        <v>#REF!</v>
      </c>
    </row>
    <row r="184" spans="1:25" ht="61.5" customHeight="1" thickBot="1" x14ac:dyDescent="0.25">
      <c r="A184" s="11" t="e">
        <f>#REF!</f>
        <v>#REF!</v>
      </c>
      <c r="B184" s="11" t="e">
        <f>#REF!</f>
        <v>#REF!</v>
      </c>
      <c r="C184" s="11" t="e">
        <f>#REF!</f>
        <v>#REF!</v>
      </c>
      <c r="D184" s="11">
        <v>1.3</v>
      </c>
      <c r="E184" s="12"/>
      <c r="F184" s="49"/>
      <c r="G184" s="12" t="e">
        <f t="shared" si="33"/>
        <v>#REF!</v>
      </c>
      <c r="H184" s="49" t="e">
        <f t="shared" si="34"/>
        <v>#REF!</v>
      </c>
      <c r="I184" s="12" t="e">
        <f t="shared" si="37"/>
        <v>#REF!</v>
      </c>
      <c r="J184" s="49" t="e">
        <f t="shared" si="38"/>
        <v>#REF!</v>
      </c>
      <c r="K184" s="12" t="e">
        <f t="shared" si="36"/>
        <v>#REF!</v>
      </c>
      <c r="L184" s="12" t="e">
        <f t="shared" si="39"/>
        <v>#REF!</v>
      </c>
      <c r="O184" s="11" t="e">
        <f t="shared" si="35"/>
        <v>#REF!</v>
      </c>
      <c r="P184" s="75" t="e">
        <f>B184*#REF!</f>
        <v>#REF!</v>
      </c>
      <c r="Q184" s="71" t="e">
        <f>C184*#REF!</f>
        <v>#REF!</v>
      </c>
      <c r="R184" s="85" t="e">
        <f>E184*#REF!</f>
        <v>#REF!</v>
      </c>
      <c r="S184" s="85" t="e">
        <f>F184*#REF!</f>
        <v>#REF!</v>
      </c>
      <c r="T184" s="15" t="e">
        <f>G184*#REF!</f>
        <v>#REF!</v>
      </c>
      <c r="U184" s="50" t="e">
        <f>H184*#REF!</f>
        <v>#REF!</v>
      </c>
      <c r="V184" s="15" t="e">
        <f>I184*#REF!</f>
        <v>#REF!</v>
      </c>
      <c r="W184" s="50" t="e">
        <f>J184*#REF!</f>
        <v>#REF!</v>
      </c>
      <c r="X184" s="15" t="e">
        <f>K184*#REF!</f>
        <v>#REF!</v>
      </c>
      <c r="Y184" s="50" t="e">
        <f>L184*#REF!</f>
        <v>#REF!</v>
      </c>
    </row>
    <row r="185" spans="1:25" ht="61.5" hidden="1" customHeight="1" thickBot="1" x14ac:dyDescent="0.25">
      <c r="A185" s="11" t="e">
        <f>#REF!</f>
        <v>#REF!</v>
      </c>
      <c r="B185" s="11" t="e">
        <f>#REF!</f>
        <v>#REF!</v>
      </c>
      <c r="C185" s="11" t="e">
        <f>#REF!</f>
        <v>#REF!</v>
      </c>
      <c r="D185" s="11"/>
      <c r="E185" s="12"/>
      <c r="F185" s="49"/>
      <c r="G185" s="12"/>
      <c r="H185" s="49"/>
      <c r="I185" s="12"/>
      <c r="J185" s="49"/>
      <c r="K185" s="12"/>
      <c r="L185" s="12" t="e">
        <f t="shared" si="39"/>
        <v>#REF!</v>
      </c>
      <c r="O185" s="11" t="e">
        <f t="shared" si="35"/>
        <v>#REF!</v>
      </c>
      <c r="P185" s="75" t="e">
        <f>B185*#REF!</f>
        <v>#REF!</v>
      </c>
      <c r="Q185" s="71" t="e">
        <f>C185*#REF!</f>
        <v>#REF!</v>
      </c>
      <c r="R185" s="15" t="e">
        <f>E185*#REF!</f>
        <v>#REF!</v>
      </c>
      <c r="S185" s="50" t="e">
        <f>F185*#REF!</f>
        <v>#REF!</v>
      </c>
      <c r="T185" s="15" t="e">
        <f>G185*#REF!</f>
        <v>#REF!</v>
      </c>
      <c r="U185" s="50" t="e">
        <f>H185*#REF!</f>
        <v>#REF!</v>
      </c>
      <c r="V185" s="15" t="e">
        <f>I185*#REF!</f>
        <v>#REF!</v>
      </c>
      <c r="W185" s="50" t="e">
        <f>J185*#REF!</f>
        <v>#REF!</v>
      </c>
      <c r="X185" s="15" t="e">
        <f>K185*#REF!</f>
        <v>#REF!</v>
      </c>
      <c r="Y185" s="50" t="e">
        <f>L185*#REF!</f>
        <v>#REF!</v>
      </c>
    </row>
    <row r="186" spans="1:25" ht="61.5" hidden="1" customHeight="1" thickBot="1" x14ac:dyDescent="0.25">
      <c r="A186" s="11" t="e">
        <f>#REF!</f>
        <v>#REF!</v>
      </c>
      <c r="B186" s="11" t="e">
        <f>#REF!</f>
        <v>#REF!</v>
      </c>
      <c r="C186" s="11" t="e">
        <f>#REF!</f>
        <v>#REF!</v>
      </c>
      <c r="D186" s="11"/>
      <c r="E186" s="12"/>
      <c r="F186" s="49"/>
      <c r="G186" s="12"/>
      <c r="H186" s="49"/>
      <c r="I186" s="12"/>
      <c r="J186" s="49"/>
      <c r="K186" s="12"/>
      <c r="L186" s="12" t="e">
        <f t="shared" si="39"/>
        <v>#REF!</v>
      </c>
      <c r="O186" s="40" t="e">
        <f t="shared" si="35"/>
        <v>#REF!</v>
      </c>
      <c r="P186" s="78" t="e">
        <f>B186*#REF!</f>
        <v>#REF!</v>
      </c>
      <c r="Q186" s="86" t="e">
        <f>C186*#REF!</f>
        <v>#REF!</v>
      </c>
      <c r="R186" s="53" t="e">
        <f>E186*#REF!</f>
        <v>#REF!</v>
      </c>
      <c r="S186" s="54" t="e">
        <f>F186*#REF!</f>
        <v>#REF!</v>
      </c>
      <c r="T186" s="53" t="e">
        <f>G186*#REF!</f>
        <v>#REF!</v>
      </c>
      <c r="U186" s="54" t="e">
        <f>H186*#REF!</f>
        <v>#REF!</v>
      </c>
      <c r="V186" s="53" t="e">
        <f>I186*#REF!</f>
        <v>#REF!</v>
      </c>
      <c r="W186" s="54" t="e">
        <f>J186*#REF!</f>
        <v>#REF!</v>
      </c>
      <c r="X186" s="53" t="e">
        <f>K186*#REF!</f>
        <v>#REF!</v>
      </c>
      <c r="Y186" s="54" t="e">
        <f>L186*#REF!</f>
        <v>#REF!</v>
      </c>
    </row>
    <row r="187" spans="1:25" ht="13.5" thickBot="1" x14ac:dyDescent="0.25">
      <c r="A187" s="11" t="e">
        <f>#REF!</f>
        <v>#REF!</v>
      </c>
      <c r="B187" s="11" t="e">
        <f>#REF!</f>
        <v>#REF!</v>
      </c>
      <c r="C187" s="11" t="e">
        <f>#REF!</f>
        <v>#REF!</v>
      </c>
      <c r="D187" s="11" t="e">
        <f>#REF!</f>
        <v>#REF!</v>
      </c>
      <c r="E187" s="12" t="e">
        <f t="shared" ref="E187:E250" si="40">B187+(D187*$F$1)</f>
        <v>#REF!</v>
      </c>
      <c r="F187" s="49" t="e">
        <f t="shared" ref="F187:F250" si="41">C187+($D187*$F$1)</f>
        <v>#REF!</v>
      </c>
      <c r="G187" s="12" t="e">
        <f t="shared" ref="G187:G250" si="42">B187+($D187*$H$1)</f>
        <v>#REF!</v>
      </c>
      <c r="H187" s="49" t="e">
        <f t="shared" ref="H187:H250" si="43">C187+($D187*$H$1)</f>
        <v>#REF!</v>
      </c>
      <c r="I187" s="12" t="e">
        <f t="shared" si="37"/>
        <v>#REF!</v>
      </c>
      <c r="J187" s="49" t="e">
        <f t="shared" si="38"/>
        <v>#REF!</v>
      </c>
      <c r="K187" s="12" t="e">
        <f t="shared" si="36"/>
        <v>#REF!</v>
      </c>
      <c r="L187" s="12" t="e">
        <f t="shared" si="39"/>
        <v>#REF!</v>
      </c>
      <c r="N187" s="55"/>
      <c r="O187" s="87" t="e">
        <f t="shared" si="35"/>
        <v>#REF!</v>
      </c>
      <c r="P187" s="88"/>
      <c r="Q187" s="89"/>
      <c r="R187" s="59"/>
      <c r="S187" s="59"/>
      <c r="T187" s="59"/>
      <c r="U187" s="59"/>
      <c r="V187" s="59"/>
      <c r="W187" s="59"/>
      <c r="X187" s="59"/>
      <c r="Y187" s="59"/>
    </row>
    <row r="188" spans="1:25" ht="13.5" thickBot="1" x14ac:dyDescent="0.25">
      <c r="A188" s="11" t="e">
        <f>#REF!</f>
        <v>#REF!</v>
      </c>
      <c r="B188" s="11" t="e">
        <f>#REF!</f>
        <v>#REF!</v>
      </c>
      <c r="C188" s="11" t="e">
        <f>#REF!</f>
        <v>#REF!</v>
      </c>
      <c r="D188" s="11" t="e">
        <f>#REF!</f>
        <v>#REF!</v>
      </c>
      <c r="E188" s="12" t="e">
        <f t="shared" si="40"/>
        <v>#REF!</v>
      </c>
      <c r="F188" s="49" t="e">
        <f t="shared" si="41"/>
        <v>#REF!</v>
      </c>
      <c r="G188" s="12" t="e">
        <f t="shared" si="42"/>
        <v>#REF!</v>
      </c>
      <c r="H188" s="49" t="e">
        <f t="shared" si="43"/>
        <v>#REF!</v>
      </c>
      <c r="I188" s="12" t="e">
        <f t="shared" si="37"/>
        <v>#REF!</v>
      </c>
      <c r="J188" s="49" t="e">
        <f t="shared" si="38"/>
        <v>#REF!</v>
      </c>
      <c r="K188" s="12" t="e">
        <f t="shared" si="36"/>
        <v>#REF!</v>
      </c>
      <c r="L188" s="12" t="e">
        <f t="shared" si="39"/>
        <v>#REF!</v>
      </c>
      <c r="O188" s="17" t="e">
        <f t="shared" si="35"/>
        <v>#REF!</v>
      </c>
      <c r="P188" s="77" t="e">
        <f>B188*#REF!</f>
        <v>#REF!</v>
      </c>
      <c r="Q188" s="71" t="e">
        <f>C188*#REF!</f>
        <v>#REF!</v>
      </c>
      <c r="R188" s="19" t="e">
        <f>E188*#REF!</f>
        <v>#REF!</v>
      </c>
      <c r="S188" s="61" t="e">
        <f>F188*#REF!</f>
        <v>#REF!</v>
      </c>
      <c r="T188" s="19" t="e">
        <f>G188*#REF!</f>
        <v>#REF!</v>
      </c>
      <c r="U188" s="61" t="e">
        <f>H188*#REF!</f>
        <v>#REF!</v>
      </c>
      <c r="V188" s="19" t="e">
        <f>I188*#REF!</f>
        <v>#REF!</v>
      </c>
      <c r="W188" s="61" t="e">
        <f>J188*#REF!</f>
        <v>#REF!</v>
      </c>
      <c r="X188" s="19" t="e">
        <f>K188*#REF!</f>
        <v>#REF!</v>
      </c>
      <c r="Y188" s="61" t="e">
        <f>L188*#REF!</f>
        <v>#REF!</v>
      </c>
    </row>
    <row r="189" spans="1:25" ht="13.5" thickBot="1" x14ac:dyDescent="0.25">
      <c r="A189" s="11" t="e">
        <f>#REF!</f>
        <v>#REF!</v>
      </c>
      <c r="B189" s="11" t="e">
        <f>#REF!</f>
        <v>#REF!</v>
      </c>
      <c r="C189" s="11" t="e">
        <f>#REF!</f>
        <v>#REF!</v>
      </c>
      <c r="D189" s="11" t="e">
        <f>#REF!</f>
        <v>#REF!</v>
      </c>
      <c r="E189" s="12" t="e">
        <f t="shared" si="40"/>
        <v>#REF!</v>
      </c>
      <c r="F189" s="49" t="e">
        <f t="shared" si="41"/>
        <v>#REF!</v>
      </c>
      <c r="G189" s="12" t="e">
        <f t="shared" si="42"/>
        <v>#REF!</v>
      </c>
      <c r="H189" s="49" t="e">
        <f t="shared" si="43"/>
        <v>#REF!</v>
      </c>
      <c r="I189" s="12" t="e">
        <f t="shared" si="37"/>
        <v>#REF!</v>
      </c>
      <c r="J189" s="49" t="e">
        <f t="shared" si="38"/>
        <v>#REF!</v>
      </c>
      <c r="K189" s="12" t="e">
        <f t="shared" si="36"/>
        <v>#REF!</v>
      </c>
      <c r="L189" s="12" t="e">
        <f t="shared" si="39"/>
        <v>#REF!</v>
      </c>
      <c r="O189" s="11" t="e">
        <f t="shared" si="35"/>
        <v>#REF!</v>
      </c>
      <c r="P189" s="75" t="e">
        <f>B189*#REF!</f>
        <v>#REF!</v>
      </c>
      <c r="Q189" s="71" t="e">
        <f>C189*#REF!</f>
        <v>#REF!</v>
      </c>
      <c r="R189" s="15" t="e">
        <f>E189*#REF!</f>
        <v>#REF!</v>
      </c>
      <c r="S189" s="50" t="e">
        <f>F189*#REF!</f>
        <v>#REF!</v>
      </c>
      <c r="T189" s="15" t="e">
        <f>G189*#REF!</f>
        <v>#REF!</v>
      </c>
      <c r="U189" s="50" t="e">
        <f>H189*#REF!</f>
        <v>#REF!</v>
      </c>
      <c r="V189" s="15" t="e">
        <f>I189*#REF!</f>
        <v>#REF!</v>
      </c>
      <c r="W189" s="50" t="e">
        <f>J189*#REF!</f>
        <v>#REF!</v>
      </c>
      <c r="X189" s="15" t="e">
        <f>K189*#REF!</f>
        <v>#REF!</v>
      </c>
      <c r="Y189" s="50" t="e">
        <f>L189*#REF!</f>
        <v>#REF!</v>
      </c>
    </row>
    <row r="190" spans="1:25" ht="13.5" thickBot="1" x14ac:dyDescent="0.25">
      <c r="A190" s="11" t="e">
        <f>#REF!</f>
        <v>#REF!</v>
      </c>
      <c r="B190" s="11" t="e">
        <f>#REF!</f>
        <v>#REF!</v>
      </c>
      <c r="C190" s="11" t="e">
        <f>#REF!</f>
        <v>#REF!</v>
      </c>
      <c r="D190" s="11" t="e">
        <f>#REF!</f>
        <v>#REF!</v>
      </c>
      <c r="E190" s="12" t="e">
        <f t="shared" si="40"/>
        <v>#REF!</v>
      </c>
      <c r="F190" s="49" t="e">
        <f t="shared" si="41"/>
        <v>#REF!</v>
      </c>
      <c r="G190" s="12" t="e">
        <f t="shared" si="42"/>
        <v>#REF!</v>
      </c>
      <c r="H190" s="49" t="e">
        <f t="shared" si="43"/>
        <v>#REF!</v>
      </c>
      <c r="I190" s="12" t="e">
        <f t="shared" si="37"/>
        <v>#REF!</v>
      </c>
      <c r="J190" s="49" t="e">
        <f t="shared" si="38"/>
        <v>#REF!</v>
      </c>
      <c r="K190" s="12" t="e">
        <f t="shared" si="36"/>
        <v>#REF!</v>
      </c>
      <c r="L190" s="12" t="e">
        <f t="shared" si="39"/>
        <v>#REF!</v>
      </c>
      <c r="O190" s="11" t="e">
        <f>A190</f>
        <v>#REF!</v>
      </c>
      <c r="P190" s="75" t="e">
        <f>B190*#REF!</f>
        <v>#REF!</v>
      </c>
      <c r="Q190" s="71" t="e">
        <f>C190*#REF!</f>
        <v>#REF!</v>
      </c>
      <c r="R190" s="15" t="e">
        <f>E190*#REF!</f>
        <v>#REF!</v>
      </c>
      <c r="S190" s="50" t="e">
        <f>F190*#REF!</f>
        <v>#REF!</v>
      </c>
      <c r="T190" s="15" t="e">
        <f>G190*#REF!</f>
        <v>#REF!</v>
      </c>
      <c r="U190" s="50" t="e">
        <f>H190*#REF!</f>
        <v>#REF!</v>
      </c>
      <c r="V190" s="15" t="e">
        <f>I190*#REF!</f>
        <v>#REF!</v>
      </c>
      <c r="W190" s="50" t="e">
        <f>J190*#REF!</f>
        <v>#REF!</v>
      </c>
      <c r="X190" s="15" t="e">
        <f>K190*#REF!</f>
        <v>#REF!</v>
      </c>
      <c r="Y190" s="50" t="e">
        <f>L190*#REF!</f>
        <v>#REF!</v>
      </c>
    </row>
    <row r="191" spans="1:25" ht="13.5" thickBot="1" x14ac:dyDescent="0.25">
      <c r="A191" s="11" t="e">
        <f>#REF!</f>
        <v>#REF!</v>
      </c>
      <c r="B191" s="11" t="e">
        <f>#REF!</f>
        <v>#REF!</v>
      </c>
      <c r="C191" s="11" t="e">
        <f>#REF!</f>
        <v>#REF!</v>
      </c>
      <c r="D191" s="11" t="e">
        <f>#REF!</f>
        <v>#REF!</v>
      </c>
      <c r="E191" s="12" t="e">
        <f t="shared" si="40"/>
        <v>#REF!</v>
      </c>
      <c r="F191" s="49" t="e">
        <f t="shared" si="41"/>
        <v>#REF!</v>
      </c>
      <c r="G191" s="12" t="e">
        <f t="shared" si="42"/>
        <v>#REF!</v>
      </c>
      <c r="H191" s="49" t="e">
        <f t="shared" si="43"/>
        <v>#REF!</v>
      </c>
      <c r="I191" s="12" t="e">
        <f t="shared" si="37"/>
        <v>#REF!</v>
      </c>
      <c r="J191" s="49" t="e">
        <f t="shared" si="38"/>
        <v>#REF!</v>
      </c>
      <c r="K191" s="12" t="e">
        <f t="shared" si="36"/>
        <v>#REF!</v>
      </c>
      <c r="L191" s="12" t="e">
        <f t="shared" si="39"/>
        <v>#REF!</v>
      </c>
      <c r="O191" s="11" t="e">
        <f>A191</f>
        <v>#REF!</v>
      </c>
      <c r="P191" s="75" t="e">
        <f>B191*#REF!</f>
        <v>#REF!</v>
      </c>
      <c r="Q191" s="71" t="e">
        <f>C191*#REF!</f>
        <v>#REF!</v>
      </c>
      <c r="R191" s="15" t="e">
        <f>E191*#REF!</f>
        <v>#REF!</v>
      </c>
      <c r="S191" s="50" t="e">
        <f>F191*#REF!</f>
        <v>#REF!</v>
      </c>
      <c r="T191" s="15" t="e">
        <f>G191*#REF!</f>
        <v>#REF!</v>
      </c>
      <c r="U191" s="50" t="e">
        <f>H191*#REF!</f>
        <v>#REF!</v>
      </c>
      <c r="V191" s="15" t="e">
        <f>I191*#REF!</f>
        <v>#REF!</v>
      </c>
      <c r="W191" s="50" t="e">
        <f>J191*#REF!</f>
        <v>#REF!</v>
      </c>
      <c r="X191" s="15" t="e">
        <f>K191*#REF!</f>
        <v>#REF!</v>
      </c>
      <c r="Y191" s="50" t="e">
        <f>L191*#REF!</f>
        <v>#REF!</v>
      </c>
    </row>
    <row r="192" spans="1:25" ht="13.5" thickBot="1" x14ac:dyDescent="0.25">
      <c r="A192" s="11" t="e">
        <f>#REF!</f>
        <v>#REF!</v>
      </c>
      <c r="B192" s="11" t="e">
        <f>#REF!</f>
        <v>#REF!</v>
      </c>
      <c r="C192" s="11" t="e">
        <f>#REF!</f>
        <v>#REF!</v>
      </c>
      <c r="D192" s="11" t="e">
        <f>#REF!</f>
        <v>#REF!</v>
      </c>
      <c r="E192" s="12" t="e">
        <f t="shared" si="40"/>
        <v>#REF!</v>
      </c>
      <c r="F192" s="49" t="e">
        <f t="shared" si="41"/>
        <v>#REF!</v>
      </c>
      <c r="G192" s="12" t="e">
        <f t="shared" si="42"/>
        <v>#REF!</v>
      </c>
      <c r="H192" s="49" t="e">
        <f t="shared" si="43"/>
        <v>#REF!</v>
      </c>
      <c r="I192" s="12" t="e">
        <f t="shared" si="37"/>
        <v>#REF!</v>
      </c>
      <c r="J192" s="49" t="e">
        <f t="shared" si="38"/>
        <v>#REF!</v>
      </c>
      <c r="K192" s="12" t="e">
        <f t="shared" si="36"/>
        <v>#REF!</v>
      </c>
      <c r="L192" s="12" t="e">
        <f t="shared" si="39"/>
        <v>#REF!</v>
      </c>
      <c r="O192" s="11" t="e">
        <f>A192</f>
        <v>#REF!</v>
      </c>
      <c r="P192" s="75" t="e">
        <f>B192*#REF!</f>
        <v>#REF!</v>
      </c>
      <c r="Q192" s="71" t="e">
        <f>C192*#REF!</f>
        <v>#REF!</v>
      </c>
      <c r="R192" s="15" t="e">
        <f>E192*#REF!</f>
        <v>#REF!</v>
      </c>
      <c r="S192" s="50" t="e">
        <f>F192*#REF!</f>
        <v>#REF!</v>
      </c>
      <c r="T192" s="15" t="e">
        <f>G192*#REF!</f>
        <v>#REF!</v>
      </c>
      <c r="U192" s="50" t="e">
        <f>H192*#REF!</f>
        <v>#REF!</v>
      </c>
      <c r="V192" s="15" t="e">
        <f>I192*#REF!</f>
        <v>#REF!</v>
      </c>
      <c r="W192" s="50" t="e">
        <f>J192*#REF!</f>
        <v>#REF!</v>
      </c>
      <c r="X192" s="15" t="e">
        <f>K192*#REF!</f>
        <v>#REF!</v>
      </c>
      <c r="Y192" s="50" t="e">
        <f>L192*#REF!</f>
        <v>#REF!</v>
      </c>
    </row>
    <row r="193" spans="1:25" ht="13.5" thickBot="1" x14ac:dyDescent="0.25">
      <c r="A193" s="11" t="e">
        <f>#REF!</f>
        <v>#REF!</v>
      </c>
      <c r="B193" s="11" t="e">
        <f>#REF!</f>
        <v>#REF!</v>
      </c>
      <c r="C193" s="11" t="e">
        <f>#REF!</f>
        <v>#REF!</v>
      </c>
      <c r="D193" s="11" t="e">
        <f>#REF!</f>
        <v>#REF!</v>
      </c>
      <c r="E193" s="12" t="e">
        <f t="shared" si="40"/>
        <v>#REF!</v>
      </c>
      <c r="F193" s="49" t="e">
        <f t="shared" si="41"/>
        <v>#REF!</v>
      </c>
      <c r="G193" s="12" t="e">
        <f t="shared" si="42"/>
        <v>#REF!</v>
      </c>
      <c r="H193" s="49" t="e">
        <f t="shared" si="43"/>
        <v>#REF!</v>
      </c>
      <c r="I193" s="12" t="e">
        <f t="shared" si="37"/>
        <v>#REF!</v>
      </c>
      <c r="J193" s="49" t="e">
        <f t="shared" si="38"/>
        <v>#REF!</v>
      </c>
      <c r="K193" s="12" t="e">
        <f t="shared" si="36"/>
        <v>#REF!</v>
      </c>
      <c r="L193" s="12" t="e">
        <f t="shared" si="39"/>
        <v>#REF!</v>
      </c>
      <c r="O193" s="11" t="e">
        <f t="shared" si="35"/>
        <v>#REF!</v>
      </c>
      <c r="P193" s="77" t="e">
        <f>B193*#REF!</f>
        <v>#REF!</v>
      </c>
      <c r="Q193" s="71" t="e">
        <f>C193*#REF!</f>
        <v>#REF!</v>
      </c>
      <c r="R193" s="15" t="e">
        <f>E193*#REF!</f>
        <v>#REF!</v>
      </c>
      <c r="S193" s="50" t="e">
        <f>F193*#REF!</f>
        <v>#REF!</v>
      </c>
      <c r="T193" s="15" t="e">
        <f>G193*#REF!</f>
        <v>#REF!</v>
      </c>
      <c r="U193" s="50" t="e">
        <f>H193*#REF!</f>
        <v>#REF!</v>
      </c>
      <c r="V193" s="15" t="e">
        <f>I193*#REF!</f>
        <v>#REF!</v>
      </c>
      <c r="W193" s="50" t="e">
        <f>J193*#REF!</f>
        <v>#REF!</v>
      </c>
      <c r="X193" s="15" t="e">
        <f>K193*#REF!</f>
        <v>#REF!</v>
      </c>
      <c r="Y193" s="50" t="e">
        <f>L193*#REF!</f>
        <v>#REF!</v>
      </c>
    </row>
    <row r="194" spans="1:25" ht="13.5" thickBot="1" x14ac:dyDescent="0.25">
      <c r="A194" s="11" t="e">
        <f>#REF!</f>
        <v>#REF!</v>
      </c>
      <c r="B194" s="11" t="e">
        <f>#REF!</f>
        <v>#REF!</v>
      </c>
      <c r="C194" s="11" t="e">
        <f>#REF!</f>
        <v>#REF!</v>
      </c>
      <c r="D194" s="11" t="e">
        <f>#REF!</f>
        <v>#REF!</v>
      </c>
      <c r="E194" s="12" t="e">
        <f t="shared" si="40"/>
        <v>#REF!</v>
      </c>
      <c r="F194" s="49" t="e">
        <f t="shared" si="41"/>
        <v>#REF!</v>
      </c>
      <c r="G194" s="12" t="e">
        <f t="shared" si="42"/>
        <v>#REF!</v>
      </c>
      <c r="H194" s="49" t="e">
        <f t="shared" si="43"/>
        <v>#REF!</v>
      </c>
      <c r="I194" s="12" t="e">
        <f t="shared" si="37"/>
        <v>#REF!</v>
      </c>
      <c r="J194" s="49" t="e">
        <f t="shared" si="38"/>
        <v>#REF!</v>
      </c>
      <c r="K194" s="12" t="e">
        <f t="shared" si="36"/>
        <v>#REF!</v>
      </c>
      <c r="L194" s="12" t="e">
        <f t="shared" si="39"/>
        <v>#REF!</v>
      </c>
      <c r="O194" s="11" t="e">
        <f t="shared" ref="O194:O256" si="44">A194</f>
        <v>#REF!</v>
      </c>
      <c r="P194" s="75" t="e">
        <f>B194*#REF!</f>
        <v>#REF!</v>
      </c>
      <c r="Q194" s="71" t="e">
        <f>C194*#REF!</f>
        <v>#REF!</v>
      </c>
      <c r="R194" s="15" t="e">
        <f>E194*#REF!</f>
        <v>#REF!</v>
      </c>
      <c r="S194" s="50" t="e">
        <f>F194*#REF!</f>
        <v>#REF!</v>
      </c>
      <c r="T194" s="15" t="e">
        <f>G194*#REF!</f>
        <v>#REF!</v>
      </c>
      <c r="U194" s="50" t="e">
        <f>H194*#REF!</f>
        <v>#REF!</v>
      </c>
      <c r="V194" s="15" t="e">
        <f>I194*#REF!</f>
        <v>#REF!</v>
      </c>
      <c r="W194" s="50" t="e">
        <f>J194*#REF!</f>
        <v>#REF!</v>
      </c>
      <c r="X194" s="15" t="e">
        <f>K194*#REF!</f>
        <v>#REF!</v>
      </c>
      <c r="Y194" s="50" t="e">
        <f>L194*#REF!</f>
        <v>#REF!</v>
      </c>
    </row>
    <row r="195" spans="1:25" ht="13.5" thickBot="1" x14ac:dyDescent="0.25">
      <c r="A195" s="11" t="e">
        <f>#REF!</f>
        <v>#REF!</v>
      </c>
      <c r="B195" s="11" t="e">
        <f>#REF!</f>
        <v>#REF!</v>
      </c>
      <c r="C195" s="11" t="e">
        <f>#REF!</f>
        <v>#REF!</v>
      </c>
      <c r="D195" s="11" t="e">
        <f>#REF!</f>
        <v>#REF!</v>
      </c>
      <c r="E195" s="12" t="e">
        <f t="shared" si="40"/>
        <v>#REF!</v>
      </c>
      <c r="F195" s="49" t="e">
        <f t="shared" si="41"/>
        <v>#REF!</v>
      </c>
      <c r="G195" s="12" t="e">
        <f t="shared" si="42"/>
        <v>#REF!</v>
      </c>
      <c r="H195" s="49" t="e">
        <f t="shared" si="43"/>
        <v>#REF!</v>
      </c>
      <c r="I195" s="12" t="e">
        <f t="shared" si="37"/>
        <v>#REF!</v>
      </c>
      <c r="J195" s="49" t="e">
        <f t="shared" si="38"/>
        <v>#REF!</v>
      </c>
      <c r="K195" s="12" t="e">
        <f t="shared" si="36"/>
        <v>#REF!</v>
      </c>
      <c r="L195" s="12" t="e">
        <f t="shared" si="39"/>
        <v>#REF!</v>
      </c>
      <c r="O195" s="11" t="e">
        <f t="shared" si="44"/>
        <v>#REF!</v>
      </c>
      <c r="P195" s="75" t="e">
        <f>B195*#REF!</f>
        <v>#REF!</v>
      </c>
      <c r="Q195" s="71" t="e">
        <f>C195*#REF!</f>
        <v>#REF!</v>
      </c>
      <c r="R195" s="15" t="e">
        <f>E195*#REF!</f>
        <v>#REF!</v>
      </c>
      <c r="S195" s="50" t="e">
        <f>F195*#REF!</f>
        <v>#REF!</v>
      </c>
      <c r="T195" s="15" t="e">
        <f>G195*#REF!</f>
        <v>#REF!</v>
      </c>
      <c r="U195" s="50" t="e">
        <f>H195*#REF!</f>
        <v>#REF!</v>
      </c>
      <c r="V195" s="15" t="e">
        <f>I195*#REF!</f>
        <v>#REF!</v>
      </c>
      <c r="W195" s="50" t="e">
        <f>J195*#REF!</f>
        <v>#REF!</v>
      </c>
      <c r="X195" s="15" t="e">
        <f>K195*#REF!</f>
        <v>#REF!</v>
      </c>
      <c r="Y195" s="50" t="e">
        <f>L195*#REF!</f>
        <v>#REF!</v>
      </c>
    </row>
    <row r="196" spans="1:25" ht="13.5" thickBot="1" x14ac:dyDescent="0.25">
      <c r="A196" s="11" t="e">
        <f>#REF!</f>
        <v>#REF!</v>
      </c>
      <c r="B196" s="11" t="e">
        <f>#REF!</f>
        <v>#REF!</v>
      </c>
      <c r="C196" s="11" t="e">
        <f>#REF!</f>
        <v>#REF!</v>
      </c>
      <c r="D196" s="11" t="e">
        <f>#REF!</f>
        <v>#REF!</v>
      </c>
      <c r="E196" s="12" t="e">
        <f t="shared" si="40"/>
        <v>#REF!</v>
      </c>
      <c r="F196" s="49" t="e">
        <f t="shared" si="41"/>
        <v>#REF!</v>
      </c>
      <c r="G196" s="12" t="e">
        <f t="shared" si="42"/>
        <v>#REF!</v>
      </c>
      <c r="H196" s="49" t="e">
        <f t="shared" si="43"/>
        <v>#REF!</v>
      </c>
      <c r="I196" s="12" t="e">
        <f t="shared" si="37"/>
        <v>#REF!</v>
      </c>
      <c r="J196" s="49" t="e">
        <f t="shared" si="38"/>
        <v>#REF!</v>
      </c>
      <c r="K196" s="12" t="e">
        <f t="shared" ref="K196:K259" si="45">$B196+($D196*$L$1)</f>
        <v>#REF!</v>
      </c>
      <c r="L196" s="12" t="e">
        <f t="shared" si="39"/>
        <v>#REF!</v>
      </c>
      <c r="O196" s="11" t="e">
        <f t="shared" si="44"/>
        <v>#REF!</v>
      </c>
      <c r="P196" s="75" t="e">
        <f>B196*#REF!</f>
        <v>#REF!</v>
      </c>
      <c r="Q196" s="71" t="e">
        <f>C196*#REF!</f>
        <v>#REF!</v>
      </c>
      <c r="R196" s="15" t="e">
        <f>E196*#REF!</f>
        <v>#REF!</v>
      </c>
      <c r="S196" s="50" t="e">
        <f>F196*#REF!</f>
        <v>#REF!</v>
      </c>
      <c r="T196" s="15" t="e">
        <f>G196*#REF!</f>
        <v>#REF!</v>
      </c>
      <c r="U196" s="50" t="e">
        <f>H196*#REF!</f>
        <v>#REF!</v>
      </c>
      <c r="V196" s="15" t="e">
        <f>I196*#REF!</f>
        <v>#REF!</v>
      </c>
      <c r="W196" s="50" t="e">
        <f>J196*#REF!</f>
        <v>#REF!</v>
      </c>
      <c r="X196" s="15" t="e">
        <f>K196*#REF!</f>
        <v>#REF!</v>
      </c>
      <c r="Y196" s="50" t="e">
        <f>L196*#REF!</f>
        <v>#REF!</v>
      </c>
    </row>
    <row r="197" spans="1:25" ht="13.5" thickBot="1" x14ac:dyDescent="0.25">
      <c r="A197" s="11" t="e">
        <f>#REF!</f>
        <v>#REF!</v>
      </c>
      <c r="B197" s="11" t="e">
        <f>#REF!</f>
        <v>#REF!</v>
      </c>
      <c r="C197" s="11" t="e">
        <f>#REF!</f>
        <v>#REF!</v>
      </c>
      <c r="D197" s="11" t="e">
        <f>#REF!</f>
        <v>#REF!</v>
      </c>
      <c r="E197" s="12" t="e">
        <f t="shared" si="40"/>
        <v>#REF!</v>
      </c>
      <c r="F197" s="49" t="e">
        <f t="shared" si="41"/>
        <v>#REF!</v>
      </c>
      <c r="G197" s="12" t="e">
        <f t="shared" si="42"/>
        <v>#REF!</v>
      </c>
      <c r="H197" s="49" t="e">
        <f t="shared" si="43"/>
        <v>#REF!</v>
      </c>
      <c r="I197" s="12" t="e">
        <f t="shared" si="37"/>
        <v>#REF!</v>
      </c>
      <c r="J197" s="49" t="e">
        <f t="shared" si="38"/>
        <v>#REF!</v>
      </c>
      <c r="K197" s="12" t="e">
        <f t="shared" si="45"/>
        <v>#REF!</v>
      </c>
      <c r="L197" s="12" t="e">
        <f t="shared" si="39"/>
        <v>#REF!</v>
      </c>
      <c r="O197" s="11" t="e">
        <f t="shared" si="44"/>
        <v>#REF!</v>
      </c>
      <c r="P197" s="75" t="e">
        <f>B197*#REF!</f>
        <v>#REF!</v>
      </c>
      <c r="Q197" s="71" t="e">
        <f>C197*#REF!</f>
        <v>#REF!</v>
      </c>
      <c r="R197" s="15" t="e">
        <f>E197*#REF!</f>
        <v>#REF!</v>
      </c>
      <c r="S197" s="50" t="e">
        <f>F197*#REF!</f>
        <v>#REF!</v>
      </c>
      <c r="T197" s="15" t="e">
        <f>G197*#REF!</f>
        <v>#REF!</v>
      </c>
      <c r="U197" s="50" t="e">
        <f>H197*#REF!</f>
        <v>#REF!</v>
      </c>
      <c r="V197" s="15" t="e">
        <f>I197*#REF!</f>
        <v>#REF!</v>
      </c>
      <c r="W197" s="50" t="e">
        <f>J197*#REF!</f>
        <v>#REF!</v>
      </c>
      <c r="X197" s="15" t="e">
        <f>K197*#REF!</f>
        <v>#REF!</v>
      </c>
      <c r="Y197" s="50" t="e">
        <f>L197*#REF!</f>
        <v>#REF!</v>
      </c>
    </row>
    <row r="198" spans="1:25" ht="13.5" thickBot="1" x14ac:dyDescent="0.25">
      <c r="A198" s="11" t="e">
        <f>#REF!</f>
        <v>#REF!</v>
      </c>
      <c r="B198" s="11" t="e">
        <f>#REF!</f>
        <v>#REF!</v>
      </c>
      <c r="C198" s="11" t="e">
        <f>#REF!</f>
        <v>#REF!</v>
      </c>
      <c r="D198" s="11" t="e">
        <f>#REF!</f>
        <v>#REF!</v>
      </c>
      <c r="E198" s="12" t="e">
        <f t="shared" si="40"/>
        <v>#REF!</v>
      </c>
      <c r="F198" s="49" t="e">
        <f t="shared" si="41"/>
        <v>#REF!</v>
      </c>
      <c r="G198" s="12" t="e">
        <f t="shared" si="42"/>
        <v>#REF!</v>
      </c>
      <c r="H198" s="49" t="e">
        <f t="shared" si="43"/>
        <v>#REF!</v>
      </c>
      <c r="I198" s="12" t="e">
        <f t="shared" ref="I198:I261" si="46">$B198+($D198*$J$1)</f>
        <v>#REF!</v>
      </c>
      <c r="J198" s="49" t="e">
        <f t="shared" ref="J198:J261" si="47">$C198+($D198*$J$1)</f>
        <v>#REF!</v>
      </c>
      <c r="K198" s="12" t="e">
        <f t="shared" si="45"/>
        <v>#REF!</v>
      </c>
      <c r="L198" s="12" t="e">
        <f t="shared" ref="L198:L261" si="48">$C198+($D198*$L$1)</f>
        <v>#REF!</v>
      </c>
      <c r="O198" s="11" t="e">
        <f t="shared" si="44"/>
        <v>#REF!</v>
      </c>
      <c r="P198" s="79" t="e">
        <f>B198*#REF!</f>
        <v>#REF!</v>
      </c>
      <c r="Q198" s="71" t="e">
        <f>C198*#REF!</f>
        <v>#REF!</v>
      </c>
      <c r="R198" s="15" t="e">
        <f>E198*#REF!</f>
        <v>#REF!</v>
      </c>
      <c r="S198" s="50" t="e">
        <f>F198*#REF!</f>
        <v>#REF!</v>
      </c>
      <c r="T198" s="15" t="e">
        <f>G198*#REF!</f>
        <v>#REF!</v>
      </c>
      <c r="U198" s="50" t="e">
        <f>H198*#REF!</f>
        <v>#REF!</v>
      </c>
      <c r="V198" s="15" t="e">
        <f>I198*#REF!</f>
        <v>#REF!</v>
      </c>
      <c r="W198" s="50" t="e">
        <f>J198*#REF!</f>
        <v>#REF!</v>
      </c>
      <c r="X198" s="15" t="e">
        <f>K198*#REF!</f>
        <v>#REF!</v>
      </c>
      <c r="Y198" s="50" t="e">
        <f>L198*#REF!</f>
        <v>#REF!</v>
      </c>
    </row>
    <row r="199" spans="1:25" ht="13.5" thickBot="1" x14ac:dyDescent="0.25">
      <c r="A199" s="11" t="e">
        <f>#REF!</f>
        <v>#REF!</v>
      </c>
      <c r="B199" s="11" t="e">
        <f>#REF!</f>
        <v>#REF!</v>
      </c>
      <c r="C199" s="11" t="e">
        <f>#REF!</f>
        <v>#REF!</v>
      </c>
      <c r="D199" s="11" t="e">
        <f>#REF!</f>
        <v>#REF!</v>
      </c>
      <c r="E199" s="12" t="e">
        <f t="shared" si="40"/>
        <v>#REF!</v>
      </c>
      <c r="F199" s="49" t="e">
        <f t="shared" si="41"/>
        <v>#REF!</v>
      </c>
      <c r="G199" s="12" t="e">
        <f t="shared" si="42"/>
        <v>#REF!</v>
      </c>
      <c r="H199" s="49" t="e">
        <f t="shared" si="43"/>
        <v>#REF!</v>
      </c>
      <c r="I199" s="12" t="e">
        <f t="shared" si="46"/>
        <v>#REF!</v>
      </c>
      <c r="J199" s="49" t="e">
        <f t="shared" si="47"/>
        <v>#REF!</v>
      </c>
      <c r="K199" s="12" t="e">
        <f t="shared" si="45"/>
        <v>#REF!</v>
      </c>
      <c r="L199" s="12" t="e">
        <f t="shared" si="48"/>
        <v>#REF!</v>
      </c>
      <c r="O199" s="11" t="e">
        <f t="shared" si="44"/>
        <v>#REF!</v>
      </c>
      <c r="P199" s="80" t="e">
        <f>B199*#REF!</f>
        <v>#REF!</v>
      </c>
      <c r="Q199" s="71" t="e">
        <f>C199*#REF!</f>
        <v>#REF!</v>
      </c>
      <c r="R199" s="15" t="e">
        <f>E199*#REF!</f>
        <v>#REF!</v>
      </c>
      <c r="S199" s="50" t="e">
        <f>F199*#REF!</f>
        <v>#REF!</v>
      </c>
      <c r="T199" s="15" t="e">
        <f>G199*#REF!</f>
        <v>#REF!</v>
      </c>
      <c r="U199" s="50" t="e">
        <f>H199*#REF!</f>
        <v>#REF!</v>
      </c>
      <c r="V199" s="15" t="e">
        <f>I199*#REF!</f>
        <v>#REF!</v>
      </c>
      <c r="W199" s="50" t="e">
        <f>J199*#REF!</f>
        <v>#REF!</v>
      </c>
      <c r="X199" s="15" t="e">
        <f>K199*#REF!</f>
        <v>#REF!</v>
      </c>
      <c r="Y199" s="50" t="e">
        <f>L199*#REF!</f>
        <v>#REF!</v>
      </c>
    </row>
    <row r="200" spans="1:25" ht="13.5" thickBot="1" x14ac:dyDescent="0.25">
      <c r="A200" s="11" t="e">
        <f>#REF!</f>
        <v>#REF!</v>
      </c>
      <c r="B200" s="11" t="e">
        <f>#REF!</f>
        <v>#REF!</v>
      </c>
      <c r="C200" s="11" t="e">
        <f>#REF!</f>
        <v>#REF!</v>
      </c>
      <c r="D200" s="11" t="e">
        <f>#REF!</f>
        <v>#REF!</v>
      </c>
      <c r="E200" s="12" t="e">
        <f t="shared" si="40"/>
        <v>#REF!</v>
      </c>
      <c r="F200" s="49" t="e">
        <f t="shared" si="41"/>
        <v>#REF!</v>
      </c>
      <c r="G200" s="12" t="e">
        <f t="shared" si="42"/>
        <v>#REF!</v>
      </c>
      <c r="H200" s="49" t="e">
        <f t="shared" si="43"/>
        <v>#REF!</v>
      </c>
      <c r="I200" s="12" t="e">
        <f t="shared" si="46"/>
        <v>#REF!</v>
      </c>
      <c r="J200" s="49" t="e">
        <f t="shared" si="47"/>
        <v>#REF!</v>
      </c>
      <c r="K200" s="12" t="e">
        <f t="shared" si="45"/>
        <v>#REF!</v>
      </c>
      <c r="L200" s="12" t="e">
        <f t="shared" si="48"/>
        <v>#REF!</v>
      </c>
      <c r="O200" s="11" t="e">
        <f t="shared" si="44"/>
        <v>#REF!</v>
      </c>
      <c r="P200" s="77" t="e">
        <f>B200*#REF!</f>
        <v>#REF!</v>
      </c>
      <c r="Q200" s="71" t="e">
        <f>C200*#REF!</f>
        <v>#REF!</v>
      </c>
      <c r="R200" s="15" t="e">
        <f>E200*#REF!</f>
        <v>#REF!</v>
      </c>
      <c r="S200" s="50" t="e">
        <f>F200*#REF!</f>
        <v>#REF!</v>
      </c>
      <c r="T200" s="15" t="e">
        <f>G200*#REF!</f>
        <v>#REF!</v>
      </c>
      <c r="U200" s="50" t="e">
        <f>H200*#REF!</f>
        <v>#REF!</v>
      </c>
      <c r="V200" s="15" t="e">
        <f>I200*#REF!</f>
        <v>#REF!</v>
      </c>
      <c r="W200" s="50" t="e">
        <f>J200*#REF!</f>
        <v>#REF!</v>
      </c>
      <c r="X200" s="15" t="e">
        <f>K200*#REF!</f>
        <v>#REF!</v>
      </c>
      <c r="Y200" s="50" t="e">
        <f>L200*#REF!</f>
        <v>#REF!</v>
      </c>
    </row>
    <row r="201" spans="1:25" ht="13.5" thickBot="1" x14ac:dyDescent="0.25">
      <c r="A201" s="11" t="e">
        <f>#REF!</f>
        <v>#REF!</v>
      </c>
      <c r="B201" s="11" t="e">
        <f>#REF!</f>
        <v>#REF!</v>
      </c>
      <c r="C201" s="11" t="e">
        <f>#REF!</f>
        <v>#REF!</v>
      </c>
      <c r="D201" s="11" t="e">
        <f>#REF!</f>
        <v>#REF!</v>
      </c>
      <c r="E201" s="12" t="e">
        <f t="shared" si="40"/>
        <v>#REF!</v>
      </c>
      <c r="F201" s="49" t="e">
        <f t="shared" si="41"/>
        <v>#REF!</v>
      </c>
      <c r="G201" s="12" t="e">
        <f t="shared" si="42"/>
        <v>#REF!</v>
      </c>
      <c r="H201" s="49" t="e">
        <f t="shared" si="43"/>
        <v>#REF!</v>
      </c>
      <c r="I201" s="12" t="e">
        <f t="shared" si="46"/>
        <v>#REF!</v>
      </c>
      <c r="J201" s="49" t="e">
        <f t="shared" si="47"/>
        <v>#REF!</v>
      </c>
      <c r="K201" s="12" t="e">
        <f t="shared" si="45"/>
        <v>#REF!</v>
      </c>
      <c r="L201" s="12" t="e">
        <f t="shared" si="48"/>
        <v>#REF!</v>
      </c>
      <c r="O201" s="11" t="e">
        <f t="shared" si="44"/>
        <v>#REF!</v>
      </c>
      <c r="P201" s="75" t="e">
        <f>B201*#REF!</f>
        <v>#REF!</v>
      </c>
      <c r="Q201" s="71" t="e">
        <f>C201*#REF!</f>
        <v>#REF!</v>
      </c>
      <c r="R201" s="15" t="e">
        <f>E201*#REF!</f>
        <v>#REF!</v>
      </c>
      <c r="S201" s="50" t="e">
        <f>F201*#REF!</f>
        <v>#REF!</v>
      </c>
      <c r="T201" s="15" t="e">
        <f>G201*#REF!</f>
        <v>#REF!</v>
      </c>
      <c r="U201" s="50" t="e">
        <f>H201*#REF!</f>
        <v>#REF!</v>
      </c>
      <c r="V201" s="15" t="e">
        <f>I201*#REF!</f>
        <v>#REF!</v>
      </c>
      <c r="W201" s="50" t="e">
        <f>J201*#REF!</f>
        <v>#REF!</v>
      </c>
      <c r="X201" s="15" t="e">
        <f>K201*#REF!</f>
        <v>#REF!</v>
      </c>
      <c r="Y201" s="50" t="e">
        <f>L201*#REF!</f>
        <v>#REF!</v>
      </c>
    </row>
    <row r="202" spans="1:25" ht="13.5" thickBot="1" x14ac:dyDescent="0.25">
      <c r="A202" s="11" t="e">
        <f>#REF!</f>
        <v>#REF!</v>
      </c>
      <c r="B202" s="11" t="e">
        <f>#REF!</f>
        <v>#REF!</v>
      </c>
      <c r="C202" s="11" t="e">
        <f>#REF!</f>
        <v>#REF!</v>
      </c>
      <c r="D202" s="11" t="e">
        <f>#REF!</f>
        <v>#REF!</v>
      </c>
      <c r="E202" s="12" t="e">
        <f t="shared" si="40"/>
        <v>#REF!</v>
      </c>
      <c r="F202" s="49" t="e">
        <f t="shared" si="41"/>
        <v>#REF!</v>
      </c>
      <c r="G202" s="12" t="e">
        <f t="shared" si="42"/>
        <v>#REF!</v>
      </c>
      <c r="H202" s="49" t="e">
        <f t="shared" si="43"/>
        <v>#REF!</v>
      </c>
      <c r="I202" s="12" t="e">
        <f t="shared" si="46"/>
        <v>#REF!</v>
      </c>
      <c r="J202" s="49" t="e">
        <f t="shared" si="47"/>
        <v>#REF!</v>
      </c>
      <c r="K202" s="12" t="e">
        <f t="shared" si="45"/>
        <v>#REF!</v>
      </c>
      <c r="L202" s="12" t="e">
        <f t="shared" si="48"/>
        <v>#REF!</v>
      </c>
      <c r="O202" s="11" t="e">
        <f t="shared" si="44"/>
        <v>#REF!</v>
      </c>
      <c r="P202" s="75" t="e">
        <f>B202*#REF!</f>
        <v>#REF!</v>
      </c>
      <c r="Q202" s="71" t="e">
        <f>C202*#REF!</f>
        <v>#REF!</v>
      </c>
      <c r="R202" s="15" t="e">
        <f>E202*#REF!</f>
        <v>#REF!</v>
      </c>
      <c r="S202" s="50" t="e">
        <f>F202*#REF!</f>
        <v>#REF!</v>
      </c>
      <c r="T202" s="15" t="e">
        <f>G202*#REF!</f>
        <v>#REF!</v>
      </c>
      <c r="U202" s="50" t="e">
        <f>H202*#REF!</f>
        <v>#REF!</v>
      </c>
      <c r="V202" s="15" t="e">
        <f>I202*#REF!</f>
        <v>#REF!</v>
      </c>
      <c r="W202" s="50" t="e">
        <f>J202*#REF!</f>
        <v>#REF!</v>
      </c>
      <c r="X202" s="15" t="e">
        <f>K202*#REF!</f>
        <v>#REF!</v>
      </c>
      <c r="Y202" s="50" t="e">
        <f>L202*#REF!</f>
        <v>#REF!</v>
      </c>
    </row>
    <row r="203" spans="1:25" ht="13.5" thickBot="1" x14ac:dyDescent="0.25">
      <c r="A203" s="11" t="e">
        <f>#REF!</f>
        <v>#REF!</v>
      </c>
      <c r="B203" s="11" t="e">
        <f>#REF!</f>
        <v>#REF!</v>
      </c>
      <c r="C203" s="11" t="e">
        <f>#REF!</f>
        <v>#REF!</v>
      </c>
      <c r="D203" s="11" t="e">
        <f>#REF!</f>
        <v>#REF!</v>
      </c>
      <c r="E203" s="12" t="e">
        <f t="shared" si="40"/>
        <v>#REF!</v>
      </c>
      <c r="F203" s="49" t="e">
        <f t="shared" si="41"/>
        <v>#REF!</v>
      </c>
      <c r="G203" s="12" t="e">
        <f t="shared" si="42"/>
        <v>#REF!</v>
      </c>
      <c r="H203" s="49" t="e">
        <f t="shared" si="43"/>
        <v>#REF!</v>
      </c>
      <c r="I203" s="12" t="e">
        <f t="shared" si="46"/>
        <v>#REF!</v>
      </c>
      <c r="J203" s="49" t="e">
        <f t="shared" si="47"/>
        <v>#REF!</v>
      </c>
      <c r="K203" s="12" t="e">
        <f t="shared" si="45"/>
        <v>#REF!</v>
      </c>
      <c r="L203" s="12" t="e">
        <f t="shared" si="48"/>
        <v>#REF!</v>
      </c>
      <c r="O203" s="11" t="e">
        <f t="shared" si="44"/>
        <v>#REF!</v>
      </c>
      <c r="P203" s="75" t="e">
        <f>B203*#REF!</f>
        <v>#REF!</v>
      </c>
      <c r="Q203" s="71" t="e">
        <f>C203*#REF!</f>
        <v>#REF!</v>
      </c>
      <c r="R203" s="15" t="e">
        <f>E203*#REF!</f>
        <v>#REF!</v>
      </c>
      <c r="S203" s="50" t="e">
        <f>F203*#REF!</f>
        <v>#REF!</v>
      </c>
      <c r="T203" s="15" t="e">
        <f>G203*#REF!</f>
        <v>#REF!</v>
      </c>
      <c r="U203" s="50" t="e">
        <f>H203*#REF!</f>
        <v>#REF!</v>
      </c>
      <c r="V203" s="15" t="e">
        <f>I203*#REF!</f>
        <v>#REF!</v>
      </c>
      <c r="W203" s="50" t="e">
        <f>J203*#REF!</f>
        <v>#REF!</v>
      </c>
      <c r="X203" s="15" t="e">
        <f>K203*#REF!</f>
        <v>#REF!</v>
      </c>
      <c r="Y203" s="50" t="e">
        <f>L203*#REF!</f>
        <v>#REF!</v>
      </c>
    </row>
    <row r="204" spans="1:25" ht="13.5" thickBot="1" x14ac:dyDescent="0.25">
      <c r="A204" s="11" t="e">
        <f>#REF!</f>
        <v>#REF!</v>
      </c>
      <c r="B204" s="11" t="e">
        <f>#REF!</f>
        <v>#REF!</v>
      </c>
      <c r="C204" s="11" t="e">
        <f>#REF!</f>
        <v>#REF!</v>
      </c>
      <c r="D204" s="11" t="e">
        <f>#REF!</f>
        <v>#REF!</v>
      </c>
      <c r="E204" s="12" t="e">
        <f t="shared" si="40"/>
        <v>#REF!</v>
      </c>
      <c r="F204" s="49" t="e">
        <f t="shared" si="41"/>
        <v>#REF!</v>
      </c>
      <c r="G204" s="12" t="e">
        <f t="shared" si="42"/>
        <v>#REF!</v>
      </c>
      <c r="H204" s="49" t="e">
        <f t="shared" si="43"/>
        <v>#REF!</v>
      </c>
      <c r="I204" s="12" t="e">
        <f t="shared" si="46"/>
        <v>#REF!</v>
      </c>
      <c r="J204" s="49" t="e">
        <f t="shared" si="47"/>
        <v>#REF!</v>
      </c>
      <c r="K204" s="12" t="e">
        <f t="shared" si="45"/>
        <v>#REF!</v>
      </c>
      <c r="L204" s="12" t="e">
        <f t="shared" si="48"/>
        <v>#REF!</v>
      </c>
      <c r="O204" s="11" t="e">
        <f t="shared" si="44"/>
        <v>#REF!</v>
      </c>
      <c r="P204" s="75" t="e">
        <f>B204*#REF!</f>
        <v>#REF!</v>
      </c>
      <c r="Q204" s="71" t="e">
        <f>C204*#REF!</f>
        <v>#REF!</v>
      </c>
      <c r="R204" s="15" t="e">
        <f>E204*#REF!</f>
        <v>#REF!</v>
      </c>
      <c r="S204" s="50" t="e">
        <f>F204*#REF!</f>
        <v>#REF!</v>
      </c>
      <c r="T204" s="15" t="e">
        <f>G204*#REF!</f>
        <v>#REF!</v>
      </c>
      <c r="U204" s="50" t="e">
        <f>H204*#REF!</f>
        <v>#REF!</v>
      </c>
      <c r="V204" s="15" t="e">
        <f>I204*#REF!</f>
        <v>#REF!</v>
      </c>
      <c r="W204" s="50" t="e">
        <f>J204*#REF!</f>
        <v>#REF!</v>
      </c>
      <c r="X204" s="15" t="e">
        <f>K204*#REF!</f>
        <v>#REF!</v>
      </c>
      <c r="Y204" s="50" t="e">
        <f>L204*#REF!</f>
        <v>#REF!</v>
      </c>
    </row>
    <row r="205" spans="1:25" ht="13.5" thickBot="1" x14ac:dyDescent="0.25">
      <c r="A205" s="11" t="e">
        <f>#REF!</f>
        <v>#REF!</v>
      </c>
      <c r="B205" s="11" t="e">
        <f>#REF!</f>
        <v>#REF!</v>
      </c>
      <c r="C205" s="11" t="e">
        <f>#REF!</f>
        <v>#REF!</v>
      </c>
      <c r="D205" s="11" t="e">
        <f>#REF!</f>
        <v>#REF!</v>
      </c>
      <c r="E205" s="12" t="e">
        <f t="shared" si="40"/>
        <v>#REF!</v>
      </c>
      <c r="F205" s="49" t="e">
        <f t="shared" si="41"/>
        <v>#REF!</v>
      </c>
      <c r="G205" s="12" t="e">
        <f t="shared" si="42"/>
        <v>#REF!</v>
      </c>
      <c r="H205" s="49" t="e">
        <f t="shared" si="43"/>
        <v>#REF!</v>
      </c>
      <c r="I205" s="12" t="e">
        <f t="shared" si="46"/>
        <v>#REF!</v>
      </c>
      <c r="J205" s="49" t="e">
        <f t="shared" si="47"/>
        <v>#REF!</v>
      </c>
      <c r="K205" s="12" t="e">
        <f t="shared" si="45"/>
        <v>#REF!</v>
      </c>
      <c r="L205" s="12" t="e">
        <f t="shared" si="48"/>
        <v>#REF!</v>
      </c>
      <c r="O205" s="11" t="e">
        <f t="shared" si="44"/>
        <v>#REF!</v>
      </c>
      <c r="P205" s="79" t="e">
        <f>B205*#REF!</f>
        <v>#REF!</v>
      </c>
      <c r="Q205" s="71" t="e">
        <f>C205*#REF!</f>
        <v>#REF!</v>
      </c>
      <c r="R205" s="15" t="e">
        <f>E205*#REF!</f>
        <v>#REF!</v>
      </c>
      <c r="S205" s="50" t="e">
        <f>F205*#REF!</f>
        <v>#REF!</v>
      </c>
      <c r="T205" s="15" t="e">
        <f>G205*#REF!</f>
        <v>#REF!</v>
      </c>
      <c r="U205" s="50" t="e">
        <f>H205*#REF!</f>
        <v>#REF!</v>
      </c>
      <c r="V205" s="15" t="e">
        <f>I205*#REF!</f>
        <v>#REF!</v>
      </c>
      <c r="W205" s="50" t="e">
        <f>J205*#REF!</f>
        <v>#REF!</v>
      </c>
      <c r="X205" s="15" t="e">
        <f>K205*#REF!</f>
        <v>#REF!</v>
      </c>
      <c r="Y205" s="50" t="e">
        <f>L205*#REF!</f>
        <v>#REF!</v>
      </c>
    </row>
    <row r="206" spans="1:25" ht="13.5" thickBot="1" x14ac:dyDescent="0.25">
      <c r="A206" s="11" t="e">
        <f>#REF!</f>
        <v>#REF!</v>
      </c>
      <c r="B206" s="11" t="e">
        <f>#REF!</f>
        <v>#REF!</v>
      </c>
      <c r="C206" s="11" t="e">
        <f>#REF!</f>
        <v>#REF!</v>
      </c>
      <c r="D206" s="11" t="e">
        <f>#REF!</f>
        <v>#REF!</v>
      </c>
      <c r="E206" s="12" t="e">
        <f t="shared" si="40"/>
        <v>#REF!</v>
      </c>
      <c r="F206" s="49" t="e">
        <f t="shared" si="41"/>
        <v>#REF!</v>
      </c>
      <c r="G206" s="12" t="e">
        <f t="shared" si="42"/>
        <v>#REF!</v>
      </c>
      <c r="H206" s="49" t="e">
        <f t="shared" si="43"/>
        <v>#REF!</v>
      </c>
      <c r="I206" s="12" t="e">
        <f t="shared" si="46"/>
        <v>#REF!</v>
      </c>
      <c r="J206" s="49" t="e">
        <f t="shared" si="47"/>
        <v>#REF!</v>
      </c>
      <c r="K206" s="12" t="e">
        <f t="shared" si="45"/>
        <v>#REF!</v>
      </c>
      <c r="L206" s="12" t="e">
        <f t="shared" si="48"/>
        <v>#REF!</v>
      </c>
      <c r="O206" s="11" t="e">
        <f t="shared" si="44"/>
        <v>#REF!</v>
      </c>
      <c r="P206" s="80" t="e">
        <f>B206*#REF!</f>
        <v>#REF!</v>
      </c>
      <c r="Q206" s="71" t="e">
        <f>C206*#REF!</f>
        <v>#REF!</v>
      </c>
      <c r="R206" s="15" t="e">
        <f>E206*#REF!</f>
        <v>#REF!</v>
      </c>
      <c r="S206" s="50" t="e">
        <f>F206*#REF!</f>
        <v>#REF!</v>
      </c>
      <c r="T206" s="15" t="e">
        <f>G206*#REF!</f>
        <v>#REF!</v>
      </c>
      <c r="U206" s="50" t="e">
        <f>H206*#REF!</f>
        <v>#REF!</v>
      </c>
      <c r="V206" s="15" t="e">
        <f>I206*#REF!</f>
        <v>#REF!</v>
      </c>
      <c r="W206" s="50" t="e">
        <f>J206*#REF!</f>
        <v>#REF!</v>
      </c>
      <c r="X206" s="15" t="e">
        <f>K206*#REF!</f>
        <v>#REF!</v>
      </c>
      <c r="Y206" s="50" t="e">
        <f>L206*#REF!</f>
        <v>#REF!</v>
      </c>
    </row>
    <row r="207" spans="1:25" ht="13.5" thickBot="1" x14ac:dyDescent="0.25">
      <c r="A207" s="11" t="e">
        <f>#REF!</f>
        <v>#REF!</v>
      </c>
      <c r="B207" s="11" t="e">
        <f>#REF!</f>
        <v>#REF!</v>
      </c>
      <c r="C207" s="11" t="e">
        <f>#REF!</f>
        <v>#REF!</v>
      </c>
      <c r="D207" s="11" t="e">
        <f>#REF!</f>
        <v>#REF!</v>
      </c>
      <c r="E207" s="12" t="e">
        <f t="shared" si="40"/>
        <v>#REF!</v>
      </c>
      <c r="F207" s="49" t="e">
        <f t="shared" si="41"/>
        <v>#REF!</v>
      </c>
      <c r="G207" s="12" t="e">
        <f t="shared" si="42"/>
        <v>#REF!</v>
      </c>
      <c r="H207" s="49" t="e">
        <f t="shared" si="43"/>
        <v>#REF!</v>
      </c>
      <c r="I207" s="12" t="e">
        <f t="shared" si="46"/>
        <v>#REF!</v>
      </c>
      <c r="J207" s="49" t="e">
        <f t="shared" si="47"/>
        <v>#REF!</v>
      </c>
      <c r="K207" s="12" t="e">
        <f t="shared" si="45"/>
        <v>#REF!</v>
      </c>
      <c r="L207" s="12" t="e">
        <f t="shared" si="48"/>
        <v>#REF!</v>
      </c>
      <c r="O207" s="40" t="e">
        <f t="shared" si="44"/>
        <v>#REF!</v>
      </c>
      <c r="P207" s="90" t="e">
        <f>B207*#REF!</f>
        <v>#REF!</v>
      </c>
      <c r="Q207" s="86" t="e">
        <f>C207*#REF!</f>
        <v>#REF!</v>
      </c>
      <c r="R207" s="53" t="e">
        <f>E207*#REF!</f>
        <v>#REF!</v>
      </c>
      <c r="S207" s="54" t="e">
        <f>F207*#REF!</f>
        <v>#REF!</v>
      </c>
      <c r="T207" s="53" t="e">
        <f>G207*#REF!</f>
        <v>#REF!</v>
      </c>
      <c r="U207" s="54" t="e">
        <f>H207*#REF!</f>
        <v>#REF!</v>
      </c>
      <c r="V207" s="53" t="e">
        <f>I207*#REF!</f>
        <v>#REF!</v>
      </c>
      <c r="W207" s="54" t="e">
        <f>J207*#REF!</f>
        <v>#REF!</v>
      </c>
      <c r="X207" s="53" t="e">
        <f>K207*#REF!</f>
        <v>#REF!</v>
      </c>
      <c r="Y207" s="54" t="e">
        <f>L207*#REF!</f>
        <v>#REF!</v>
      </c>
    </row>
    <row r="208" spans="1:25" ht="13.5" thickBot="1" x14ac:dyDescent="0.25">
      <c r="A208" s="11" t="e">
        <f>#REF!</f>
        <v>#REF!</v>
      </c>
      <c r="B208" s="11" t="e">
        <f>#REF!</f>
        <v>#REF!</v>
      </c>
      <c r="C208" s="11" t="e">
        <f>#REF!</f>
        <v>#REF!</v>
      </c>
      <c r="D208" s="11" t="e">
        <f>#REF!</f>
        <v>#REF!</v>
      </c>
      <c r="E208" s="12" t="e">
        <f t="shared" si="40"/>
        <v>#REF!</v>
      </c>
      <c r="F208" s="49" t="e">
        <f t="shared" si="41"/>
        <v>#REF!</v>
      </c>
      <c r="G208" s="12" t="e">
        <f t="shared" si="42"/>
        <v>#REF!</v>
      </c>
      <c r="H208" s="49" t="e">
        <f t="shared" si="43"/>
        <v>#REF!</v>
      </c>
      <c r="I208" s="12" t="e">
        <f t="shared" si="46"/>
        <v>#REF!</v>
      </c>
      <c r="J208" s="49" t="e">
        <f t="shared" si="47"/>
        <v>#REF!</v>
      </c>
      <c r="K208" s="12" t="e">
        <f t="shared" si="45"/>
        <v>#REF!</v>
      </c>
      <c r="L208" s="12" t="e">
        <f t="shared" si="48"/>
        <v>#REF!</v>
      </c>
      <c r="N208" s="55"/>
      <c r="O208" s="87" t="e">
        <f t="shared" si="44"/>
        <v>#REF!</v>
      </c>
      <c r="P208" s="88" t="e">
        <f>B208*#REF!</f>
        <v>#REF!</v>
      </c>
      <c r="Q208" s="89" t="e">
        <f>C208*#REF!</f>
        <v>#REF!</v>
      </c>
      <c r="R208" s="59" t="e">
        <f>E208*#REF!</f>
        <v>#REF!</v>
      </c>
      <c r="S208" s="59" t="e">
        <f>F208*#REF!</f>
        <v>#REF!</v>
      </c>
      <c r="T208" s="59" t="e">
        <f>G208*#REF!</f>
        <v>#REF!</v>
      </c>
      <c r="U208" s="59" t="e">
        <f>H208*#REF!</f>
        <v>#REF!</v>
      </c>
      <c r="V208" s="59" t="e">
        <f>I208*#REF!</f>
        <v>#REF!</v>
      </c>
      <c r="W208" s="59" t="e">
        <f>J208*#REF!</f>
        <v>#REF!</v>
      </c>
      <c r="X208" s="59" t="e">
        <f>K208*#REF!</f>
        <v>#REF!</v>
      </c>
      <c r="Y208" s="59" t="e">
        <f>L208*#REF!</f>
        <v>#REF!</v>
      </c>
    </row>
    <row r="209" spans="1:25" ht="13.5" thickBot="1" x14ac:dyDescent="0.25">
      <c r="A209" s="11" t="e">
        <f>#REF!</f>
        <v>#REF!</v>
      </c>
      <c r="B209" s="11" t="e">
        <f>#REF!</f>
        <v>#REF!</v>
      </c>
      <c r="C209" s="11" t="e">
        <f>#REF!</f>
        <v>#REF!</v>
      </c>
      <c r="D209" s="11" t="e">
        <f>#REF!</f>
        <v>#REF!</v>
      </c>
      <c r="E209" s="12" t="e">
        <f t="shared" si="40"/>
        <v>#REF!</v>
      </c>
      <c r="F209" s="49" t="e">
        <f t="shared" si="41"/>
        <v>#REF!</v>
      </c>
      <c r="G209" s="12" t="e">
        <f t="shared" si="42"/>
        <v>#REF!</v>
      </c>
      <c r="H209" s="49" t="e">
        <f t="shared" si="43"/>
        <v>#REF!</v>
      </c>
      <c r="I209" s="12" t="e">
        <f t="shared" si="46"/>
        <v>#REF!</v>
      </c>
      <c r="J209" s="49" t="e">
        <f t="shared" si="47"/>
        <v>#REF!</v>
      </c>
      <c r="K209" s="12" t="e">
        <f t="shared" si="45"/>
        <v>#REF!</v>
      </c>
      <c r="L209" s="12" t="e">
        <f t="shared" si="48"/>
        <v>#REF!</v>
      </c>
      <c r="O209" s="17" t="e">
        <f t="shared" si="44"/>
        <v>#REF!</v>
      </c>
      <c r="P209" s="77" t="e">
        <f>B209*#REF!</f>
        <v>#REF!</v>
      </c>
      <c r="Q209" s="71" t="e">
        <f>C209*#REF!</f>
        <v>#REF!</v>
      </c>
      <c r="R209" s="19" t="e">
        <f>E209*#REF!</f>
        <v>#REF!</v>
      </c>
      <c r="S209" s="61" t="e">
        <f>F209*#REF!</f>
        <v>#REF!</v>
      </c>
      <c r="T209" s="19" t="e">
        <f>G209*#REF!</f>
        <v>#REF!</v>
      </c>
      <c r="U209" s="61" t="e">
        <f>H209*#REF!</f>
        <v>#REF!</v>
      </c>
      <c r="V209" s="19" t="e">
        <f>I209*#REF!</f>
        <v>#REF!</v>
      </c>
      <c r="W209" s="61" t="e">
        <f>J209*#REF!</f>
        <v>#REF!</v>
      </c>
      <c r="X209" s="19" t="e">
        <f>K209*#REF!</f>
        <v>#REF!</v>
      </c>
      <c r="Y209" s="61" t="e">
        <f>L209*#REF!</f>
        <v>#REF!</v>
      </c>
    </row>
    <row r="210" spans="1:25" ht="13.5" thickBot="1" x14ac:dyDescent="0.25">
      <c r="A210" s="11" t="e">
        <f>#REF!</f>
        <v>#REF!</v>
      </c>
      <c r="B210" s="11" t="e">
        <f>#REF!</f>
        <v>#REF!</v>
      </c>
      <c r="C210" s="11" t="e">
        <f>#REF!</f>
        <v>#REF!</v>
      </c>
      <c r="D210" s="11" t="e">
        <f>#REF!</f>
        <v>#REF!</v>
      </c>
      <c r="E210" s="12" t="e">
        <f t="shared" si="40"/>
        <v>#REF!</v>
      </c>
      <c r="F210" s="49" t="e">
        <f t="shared" si="41"/>
        <v>#REF!</v>
      </c>
      <c r="G210" s="12" t="e">
        <f>B210+($D210*$H$1*2)</f>
        <v>#REF!</v>
      </c>
      <c r="H210" s="49" t="e">
        <f>C210+($D210*$H$1*2)</f>
        <v>#REF!</v>
      </c>
      <c r="I210" s="12" t="e">
        <f>$B210+($D210*$J$1*2)</f>
        <v>#REF!</v>
      </c>
      <c r="J210" s="49" t="e">
        <f>$C210+($D210*$J$1*2)</f>
        <v>#REF!</v>
      </c>
      <c r="K210" s="12" t="e">
        <f>$B210+($D210*$L$1*2)</f>
        <v>#REF!</v>
      </c>
      <c r="L210" s="12" t="e">
        <f>$C210+($D210*$L$1*2)</f>
        <v>#REF!</v>
      </c>
      <c r="O210" s="11" t="e">
        <f t="shared" si="44"/>
        <v>#REF!</v>
      </c>
      <c r="P210" s="75" t="e">
        <f>B210*#REF!</f>
        <v>#REF!</v>
      </c>
      <c r="Q210" s="71" t="e">
        <f>C210*#REF!</f>
        <v>#REF!</v>
      </c>
      <c r="R210" s="15" t="e">
        <f>E210*#REF!</f>
        <v>#REF!</v>
      </c>
      <c r="S210" s="50" t="e">
        <f>F210*#REF!</f>
        <v>#REF!</v>
      </c>
      <c r="T210" s="15" t="e">
        <f>G210*#REF!</f>
        <v>#REF!</v>
      </c>
      <c r="U210" s="50" t="e">
        <f>H210*#REF!</f>
        <v>#REF!</v>
      </c>
      <c r="V210" s="15" t="e">
        <f>I210*#REF!</f>
        <v>#REF!</v>
      </c>
      <c r="W210" s="50" t="e">
        <f>J210*#REF!</f>
        <v>#REF!</v>
      </c>
      <c r="X210" s="15" t="e">
        <f>K210*#REF!</f>
        <v>#REF!</v>
      </c>
      <c r="Y210" s="50" t="e">
        <f>L210*#REF!</f>
        <v>#REF!</v>
      </c>
    </row>
    <row r="211" spans="1:25" ht="13.5" thickBot="1" x14ac:dyDescent="0.25">
      <c r="A211" s="11" t="e">
        <f>#REF!</f>
        <v>#REF!</v>
      </c>
      <c r="B211" s="11" t="e">
        <f>#REF!</f>
        <v>#REF!</v>
      </c>
      <c r="C211" s="11" t="e">
        <f>#REF!</f>
        <v>#REF!</v>
      </c>
      <c r="D211" s="11" t="e">
        <f>#REF!</f>
        <v>#REF!</v>
      </c>
      <c r="E211" s="12" t="e">
        <f t="shared" si="40"/>
        <v>#REF!</v>
      </c>
      <c r="F211" s="49" t="e">
        <f t="shared" si="41"/>
        <v>#REF!</v>
      </c>
      <c r="G211" s="12" t="e">
        <f t="shared" si="42"/>
        <v>#REF!</v>
      </c>
      <c r="H211" s="49" t="e">
        <f t="shared" si="43"/>
        <v>#REF!</v>
      </c>
      <c r="I211" s="12" t="e">
        <f t="shared" si="46"/>
        <v>#REF!</v>
      </c>
      <c r="J211" s="49" t="e">
        <f t="shared" si="47"/>
        <v>#REF!</v>
      </c>
      <c r="K211" s="12" t="e">
        <f t="shared" si="45"/>
        <v>#REF!</v>
      </c>
      <c r="L211" s="12" t="e">
        <f t="shared" si="48"/>
        <v>#REF!</v>
      </c>
      <c r="O211" s="11" t="e">
        <f t="shared" si="44"/>
        <v>#REF!</v>
      </c>
      <c r="P211" s="75" t="e">
        <f>B211*#REF!</f>
        <v>#REF!</v>
      </c>
      <c r="Q211" s="71" t="e">
        <f>C211*#REF!</f>
        <v>#REF!</v>
      </c>
      <c r="R211" s="15" t="e">
        <f>E211*#REF!</f>
        <v>#REF!</v>
      </c>
      <c r="S211" s="50" t="e">
        <f>F211*#REF!</f>
        <v>#REF!</v>
      </c>
      <c r="T211" s="15" t="e">
        <f>G211*#REF!</f>
        <v>#REF!</v>
      </c>
      <c r="U211" s="50" t="e">
        <f>H211*#REF!</f>
        <v>#REF!</v>
      </c>
      <c r="V211" s="15" t="e">
        <f>I211*#REF!</f>
        <v>#REF!</v>
      </c>
      <c r="W211" s="50" t="e">
        <f>J211*#REF!</f>
        <v>#REF!</v>
      </c>
      <c r="X211" s="15" t="e">
        <f>K211*#REF!</f>
        <v>#REF!</v>
      </c>
      <c r="Y211" s="50" t="e">
        <f>L211*#REF!</f>
        <v>#REF!</v>
      </c>
    </row>
    <row r="212" spans="1:25" ht="13.5" thickBot="1" x14ac:dyDescent="0.25">
      <c r="A212" s="11" t="e">
        <f>#REF!</f>
        <v>#REF!</v>
      </c>
      <c r="B212" s="11" t="e">
        <f>#REF!</f>
        <v>#REF!</v>
      </c>
      <c r="C212" s="11" t="e">
        <f>#REF!</f>
        <v>#REF!</v>
      </c>
      <c r="D212" s="11" t="e">
        <f>#REF!</f>
        <v>#REF!</v>
      </c>
      <c r="E212" s="12" t="e">
        <f t="shared" si="40"/>
        <v>#REF!</v>
      </c>
      <c r="F212" s="49" t="e">
        <f t="shared" si="41"/>
        <v>#REF!</v>
      </c>
      <c r="G212" s="12" t="e">
        <f>B212+($D212*$H$1*2)</f>
        <v>#REF!</v>
      </c>
      <c r="H212" s="49" t="e">
        <f>C212+($D212*$H$1*2)</f>
        <v>#REF!</v>
      </c>
      <c r="I212" s="12" t="e">
        <f>$B212+($D212*$J$1*2)</f>
        <v>#REF!</v>
      </c>
      <c r="J212" s="49" t="e">
        <f>$C212+($D212*$J$1*2)</f>
        <v>#REF!</v>
      </c>
      <c r="K212" s="12" t="e">
        <f>$B212+($D212*$L$1*2)</f>
        <v>#REF!</v>
      </c>
      <c r="L212" s="12" t="e">
        <f>$C212+($D212*$L$1*2)</f>
        <v>#REF!</v>
      </c>
      <c r="O212" s="11" t="e">
        <f t="shared" si="44"/>
        <v>#REF!</v>
      </c>
      <c r="P212" s="79" t="e">
        <f>B212*#REF!</f>
        <v>#REF!</v>
      </c>
      <c r="Q212" s="71" t="e">
        <f>C212*#REF!</f>
        <v>#REF!</v>
      </c>
      <c r="R212" s="15" t="e">
        <f>E212*#REF!</f>
        <v>#REF!</v>
      </c>
      <c r="S212" s="50" t="e">
        <f>F212*#REF!</f>
        <v>#REF!</v>
      </c>
      <c r="T212" s="15" t="e">
        <f>G212*#REF!</f>
        <v>#REF!</v>
      </c>
      <c r="U212" s="50" t="e">
        <f>H212*#REF!</f>
        <v>#REF!</v>
      </c>
      <c r="V212" s="15" t="e">
        <f>I212*#REF!</f>
        <v>#REF!</v>
      </c>
      <c r="W212" s="50" t="e">
        <f>J212*#REF!</f>
        <v>#REF!</v>
      </c>
      <c r="X212" s="15" t="e">
        <f>K212*#REF!</f>
        <v>#REF!</v>
      </c>
      <c r="Y212" s="50" t="e">
        <f>L212*#REF!</f>
        <v>#REF!</v>
      </c>
    </row>
    <row r="213" spans="1:25" ht="13.5" thickBot="1" x14ac:dyDescent="0.25">
      <c r="A213" s="11" t="e">
        <f>#REF!</f>
        <v>#REF!</v>
      </c>
      <c r="B213" s="11" t="e">
        <f>#REF!</f>
        <v>#REF!</v>
      </c>
      <c r="C213" s="11" t="e">
        <f>#REF!</f>
        <v>#REF!</v>
      </c>
      <c r="D213" s="11" t="e">
        <f>#REF!</f>
        <v>#REF!</v>
      </c>
      <c r="E213" s="12" t="e">
        <f t="shared" si="40"/>
        <v>#REF!</v>
      </c>
      <c r="F213" s="49" t="e">
        <f t="shared" si="41"/>
        <v>#REF!</v>
      </c>
      <c r="G213" s="12" t="e">
        <f t="shared" si="42"/>
        <v>#REF!</v>
      </c>
      <c r="H213" s="49" t="e">
        <f t="shared" si="43"/>
        <v>#REF!</v>
      </c>
      <c r="I213" s="12" t="e">
        <f t="shared" si="46"/>
        <v>#REF!</v>
      </c>
      <c r="J213" s="49" t="e">
        <f t="shared" si="47"/>
        <v>#REF!</v>
      </c>
      <c r="K213" s="12" t="e">
        <f t="shared" si="45"/>
        <v>#REF!</v>
      </c>
      <c r="L213" s="12" t="e">
        <f t="shared" si="48"/>
        <v>#REF!</v>
      </c>
      <c r="O213" s="11" t="e">
        <f t="shared" si="44"/>
        <v>#REF!</v>
      </c>
      <c r="P213" s="77" t="e">
        <f>B213*#REF!</f>
        <v>#REF!</v>
      </c>
      <c r="Q213" s="71" t="e">
        <f>C213*#REF!</f>
        <v>#REF!</v>
      </c>
      <c r="R213" s="15" t="e">
        <f>E213*#REF!</f>
        <v>#REF!</v>
      </c>
      <c r="S213" s="50" t="e">
        <f>F213*#REF!</f>
        <v>#REF!</v>
      </c>
      <c r="T213" s="15" t="e">
        <f>G213*#REF!</f>
        <v>#REF!</v>
      </c>
      <c r="U213" s="50" t="e">
        <f>H213*#REF!</f>
        <v>#REF!</v>
      </c>
      <c r="V213" s="15" t="e">
        <f>I213*#REF!</f>
        <v>#REF!</v>
      </c>
      <c r="W213" s="50" t="e">
        <f>J213*#REF!</f>
        <v>#REF!</v>
      </c>
      <c r="X213" s="15" t="e">
        <f>K213*#REF!</f>
        <v>#REF!</v>
      </c>
      <c r="Y213" s="50" t="e">
        <f>L213*#REF!</f>
        <v>#REF!</v>
      </c>
    </row>
    <row r="214" spans="1:25" ht="13.5" thickBot="1" x14ac:dyDescent="0.25">
      <c r="A214" s="11" t="e">
        <f>#REF!</f>
        <v>#REF!</v>
      </c>
      <c r="B214" s="11" t="e">
        <f>#REF!</f>
        <v>#REF!</v>
      </c>
      <c r="C214" s="11" t="e">
        <f>#REF!</f>
        <v>#REF!</v>
      </c>
      <c r="D214" s="11" t="e">
        <f>#REF!</f>
        <v>#REF!</v>
      </c>
      <c r="E214" s="12" t="e">
        <f t="shared" si="40"/>
        <v>#REF!</v>
      </c>
      <c r="F214" s="49" t="e">
        <f t="shared" si="41"/>
        <v>#REF!</v>
      </c>
      <c r="G214" s="12" t="e">
        <f>B214+($D214*$H$1*2)</f>
        <v>#REF!</v>
      </c>
      <c r="H214" s="49" t="e">
        <f>C214+($D214*$H$1*2)</f>
        <v>#REF!</v>
      </c>
      <c r="I214" s="12" t="e">
        <f>$B214+($D214*$J$1*2)</f>
        <v>#REF!</v>
      </c>
      <c r="J214" s="49" t="e">
        <f>$C214+($D214*$J$1*2)</f>
        <v>#REF!</v>
      </c>
      <c r="K214" s="12" t="e">
        <f>$B214+($D214*$L$1*2)</f>
        <v>#REF!</v>
      </c>
      <c r="L214" s="12" t="e">
        <f>$C214+($D214*$L$1*2)</f>
        <v>#REF!</v>
      </c>
      <c r="O214" s="11" t="e">
        <f t="shared" si="44"/>
        <v>#REF!</v>
      </c>
      <c r="P214" s="78" t="e">
        <f>B214*#REF!</f>
        <v>#REF!</v>
      </c>
      <c r="Q214" s="71" t="e">
        <f>C214*#REF!</f>
        <v>#REF!</v>
      </c>
      <c r="R214" s="15" t="e">
        <f>E214*#REF!</f>
        <v>#REF!</v>
      </c>
      <c r="S214" s="50" t="e">
        <f>F214*#REF!</f>
        <v>#REF!</v>
      </c>
      <c r="T214" s="15" t="e">
        <f>G214*#REF!</f>
        <v>#REF!</v>
      </c>
      <c r="U214" s="50" t="e">
        <f>H214*#REF!</f>
        <v>#REF!</v>
      </c>
      <c r="V214" s="15" t="e">
        <f>I214*#REF!</f>
        <v>#REF!</v>
      </c>
      <c r="W214" s="50" t="e">
        <f>J214*#REF!</f>
        <v>#REF!</v>
      </c>
      <c r="X214" s="15" t="e">
        <f>K214*#REF!</f>
        <v>#REF!</v>
      </c>
      <c r="Y214" s="50" t="e">
        <f>L214*#REF!</f>
        <v>#REF!</v>
      </c>
    </row>
    <row r="215" spans="1:25" ht="13.5" thickBot="1" x14ac:dyDescent="0.25">
      <c r="A215" s="11" t="e">
        <f>#REF!</f>
        <v>#REF!</v>
      </c>
      <c r="B215" s="11" t="e">
        <f>#REF!</f>
        <v>#REF!</v>
      </c>
      <c r="C215" s="11" t="e">
        <f>#REF!</f>
        <v>#REF!</v>
      </c>
      <c r="D215" s="11" t="e">
        <f>#REF!</f>
        <v>#REF!</v>
      </c>
      <c r="E215" s="12" t="e">
        <f t="shared" si="40"/>
        <v>#REF!</v>
      </c>
      <c r="F215" s="49" t="e">
        <f t="shared" si="41"/>
        <v>#REF!</v>
      </c>
      <c r="G215" s="12" t="e">
        <f t="shared" si="42"/>
        <v>#REF!</v>
      </c>
      <c r="H215" s="49" t="e">
        <f t="shared" si="43"/>
        <v>#REF!</v>
      </c>
      <c r="I215" s="12" t="e">
        <f t="shared" si="46"/>
        <v>#REF!</v>
      </c>
      <c r="J215" s="49" t="e">
        <f t="shared" si="47"/>
        <v>#REF!</v>
      </c>
      <c r="K215" s="12" t="e">
        <f t="shared" si="45"/>
        <v>#REF!</v>
      </c>
      <c r="L215" s="12" t="e">
        <f t="shared" si="48"/>
        <v>#REF!</v>
      </c>
      <c r="O215" s="11" t="e">
        <f t="shared" si="44"/>
        <v>#REF!</v>
      </c>
      <c r="P215" s="80" t="e">
        <f>B215*#REF!</f>
        <v>#REF!</v>
      </c>
      <c r="Q215" s="71" t="e">
        <f>C215*#REF!</f>
        <v>#REF!</v>
      </c>
      <c r="R215" s="15" t="e">
        <f>E215*#REF!</f>
        <v>#REF!</v>
      </c>
      <c r="S215" s="50" t="e">
        <f>F215*#REF!</f>
        <v>#REF!</v>
      </c>
      <c r="T215" s="15" t="e">
        <f>G215*#REF!</f>
        <v>#REF!</v>
      </c>
      <c r="U215" s="50" t="e">
        <f>H215*#REF!</f>
        <v>#REF!</v>
      </c>
      <c r="V215" s="15" t="e">
        <f>I215*#REF!</f>
        <v>#REF!</v>
      </c>
      <c r="W215" s="50" t="e">
        <f>J215*#REF!</f>
        <v>#REF!</v>
      </c>
      <c r="X215" s="15" t="e">
        <f>K215*#REF!</f>
        <v>#REF!</v>
      </c>
      <c r="Y215" s="50" t="e">
        <f>L215*#REF!</f>
        <v>#REF!</v>
      </c>
    </row>
    <row r="216" spans="1:25" ht="13.5" thickBot="1" x14ac:dyDescent="0.25">
      <c r="A216" s="11" t="e">
        <f>#REF!</f>
        <v>#REF!</v>
      </c>
      <c r="B216" s="11" t="e">
        <f>#REF!</f>
        <v>#REF!</v>
      </c>
      <c r="C216" s="11" t="e">
        <f>#REF!</f>
        <v>#REF!</v>
      </c>
      <c r="D216" s="11" t="e">
        <f>#REF!</f>
        <v>#REF!</v>
      </c>
      <c r="E216" s="12" t="e">
        <f t="shared" si="40"/>
        <v>#REF!</v>
      </c>
      <c r="F216" s="49" t="e">
        <f t="shared" si="41"/>
        <v>#REF!</v>
      </c>
      <c r="G216" s="12" t="e">
        <f>B216+($D216*$H$1*2)</f>
        <v>#REF!</v>
      </c>
      <c r="H216" s="49" t="e">
        <f>C216+($D216*$H$1*2)</f>
        <v>#REF!</v>
      </c>
      <c r="I216" s="12" t="e">
        <f>$B216+($D216*$J$1*2)</f>
        <v>#REF!</v>
      </c>
      <c r="J216" s="49" t="e">
        <f>$C216+($D216*$J$1*2)</f>
        <v>#REF!</v>
      </c>
      <c r="K216" s="12" t="e">
        <f>$B216+($D216*$L$1*2)</f>
        <v>#REF!</v>
      </c>
      <c r="L216" s="12" t="e">
        <f>$C216+($D216*$L$1*2)</f>
        <v>#REF!</v>
      </c>
      <c r="O216" s="11" t="e">
        <f t="shared" si="44"/>
        <v>#REF!</v>
      </c>
      <c r="P216" s="79" t="e">
        <f>B216*#REF!</f>
        <v>#REF!</v>
      </c>
      <c r="Q216" s="71" t="e">
        <f>C216*#REF!</f>
        <v>#REF!</v>
      </c>
      <c r="R216" s="15" t="e">
        <f>E216*#REF!</f>
        <v>#REF!</v>
      </c>
      <c r="S216" s="50" t="e">
        <f>F216*#REF!</f>
        <v>#REF!</v>
      </c>
      <c r="T216" s="15" t="e">
        <f>G216*#REF!</f>
        <v>#REF!</v>
      </c>
      <c r="U216" s="50" t="e">
        <f>H216*#REF!</f>
        <v>#REF!</v>
      </c>
      <c r="V216" s="15" t="e">
        <f>I216*#REF!</f>
        <v>#REF!</v>
      </c>
      <c r="W216" s="50" t="e">
        <f>J216*#REF!</f>
        <v>#REF!</v>
      </c>
      <c r="X216" s="15" t="e">
        <f>K216*#REF!</f>
        <v>#REF!</v>
      </c>
      <c r="Y216" s="50" t="e">
        <f>L216*#REF!</f>
        <v>#REF!</v>
      </c>
    </row>
    <row r="217" spans="1:25" ht="13.5" thickBot="1" x14ac:dyDescent="0.25">
      <c r="A217" s="11" t="e">
        <f>#REF!</f>
        <v>#REF!</v>
      </c>
      <c r="B217" s="11" t="e">
        <f>#REF!</f>
        <v>#REF!</v>
      </c>
      <c r="C217" s="11" t="e">
        <f>#REF!</f>
        <v>#REF!</v>
      </c>
      <c r="D217" s="11" t="e">
        <f>#REF!</f>
        <v>#REF!</v>
      </c>
      <c r="E217" s="12" t="e">
        <f t="shared" si="40"/>
        <v>#REF!</v>
      </c>
      <c r="F217" s="49" t="e">
        <f t="shared" si="41"/>
        <v>#REF!</v>
      </c>
      <c r="G217" s="12" t="e">
        <f t="shared" si="42"/>
        <v>#REF!</v>
      </c>
      <c r="H217" s="49" t="e">
        <f t="shared" si="43"/>
        <v>#REF!</v>
      </c>
      <c r="I217" s="12" t="e">
        <f t="shared" si="46"/>
        <v>#REF!</v>
      </c>
      <c r="J217" s="49" t="e">
        <f t="shared" si="47"/>
        <v>#REF!</v>
      </c>
      <c r="K217" s="12" t="e">
        <f t="shared" si="45"/>
        <v>#REF!</v>
      </c>
      <c r="L217" s="12" t="e">
        <f t="shared" si="48"/>
        <v>#REF!</v>
      </c>
      <c r="O217" s="11" t="e">
        <f t="shared" si="44"/>
        <v>#REF!</v>
      </c>
      <c r="P217" s="80" t="e">
        <f>B217*#REF!</f>
        <v>#REF!</v>
      </c>
      <c r="Q217" s="71" t="e">
        <f>C217*#REF!</f>
        <v>#REF!</v>
      </c>
      <c r="R217" s="15" t="e">
        <f>E217*#REF!</f>
        <v>#REF!</v>
      </c>
      <c r="S217" s="50" t="e">
        <f>F217*#REF!</f>
        <v>#REF!</v>
      </c>
      <c r="T217" s="15" t="e">
        <f>G217*#REF!</f>
        <v>#REF!</v>
      </c>
      <c r="U217" s="50" t="e">
        <f>H217*#REF!</f>
        <v>#REF!</v>
      </c>
      <c r="V217" s="15" t="e">
        <f>I217*#REF!</f>
        <v>#REF!</v>
      </c>
      <c r="W217" s="50" t="e">
        <f>J217*#REF!</f>
        <v>#REF!</v>
      </c>
      <c r="X217" s="15" t="e">
        <f>K217*#REF!</f>
        <v>#REF!</v>
      </c>
      <c r="Y217" s="50" t="e">
        <f>L217*#REF!</f>
        <v>#REF!</v>
      </c>
    </row>
    <row r="218" spans="1:25" ht="13.5" thickBot="1" x14ac:dyDescent="0.25">
      <c r="A218" s="11" t="e">
        <f>#REF!</f>
        <v>#REF!</v>
      </c>
      <c r="B218" s="11" t="e">
        <f>#REF!</f>
        <v>#REF!</v>
      </c>
      <c r="C218" s="11" t="e">
        <f>#REF!</f>
        <v>#REF!</v>
      </c>
      <c r="D218" s="11" t="e">
        <f>#REF!</f>
        <v>#REF!</v>
      </c>
      <c r="E218" s="12" t="e">
        <f t="shared" si="40"/>
        <v>#REF!</v>
      </c>
      <c r="F218" s="49" t="e">
        <f t="shared" si="41"/>
        <v>#REF!</v>
      </c>
      <c r="G218" s="12" t="e">
        <f t="shared" si="42"/>
        <v>#REF!</v>
      </c>
      <c r="H218" s="49" t="e">
        <f t="shared" si="43"/>
        <v>#REF!</v>
      </c>
      <c r="I218" s="12" t="e">
        <f t="shared" si="46"/>
        <v>#REF!</v>
      </c>
      <c r="J218" s="49" t="e">
        <f t="shared" si="47"/>
        <v>#REF!</v>
      </c>
      <c r="K218" s="12" t="e">
        <f t="shared" si="45"/>
        <v>#REF!</v>
      </c>
      <c r="L218" s="12" t="e">
        <f t="shared" si="48"/>
        <v>#REF!</v>
      </c>
      <c r="O218" s="11" t="e">
        <f t="shared" si="44"/>
        <v>#REF!</v>
      </c>
      <c r="P218" s="81" t="e">
        <f>B218*#REF!</f>
        <v>#REF!</v>
      </c>
      <c r="Q218" s="71" t="e">
        <f>C218*#REF!</f>
        <v>#REF!</v>
      </c>
      <c r="R218" s="15" t="e">
        <f>E218*#REF!</f>
        <v>#REF!</v>
      </c>
      <c r="S218" s="50" t="e">
        <f>F218*#REF!</f>
        <v>#REF!</v>
      </c>
      <c r="T218" s="15" t="e">
        <f>G218*#REF!</f>
        <v>#REF!</v>
      </c>
      <c r="U218" s="50" t="e">
        <f>H218*#REF!</f>
        <v>#REF!</v>
      </c>
      <c r="V218" s="15" t="e">
        <f>I218*#REF!</f>
        <v>#REF!</v>
      </c>
      <c r="W218" s="50" t="e">
        <f>J218*#REF!</f>
        <v>#REF!</v>
      </c>
      <c r="X218" s="15" t="e">
        <f>K218*#REF!</f>
        <v>#REF!</v>
      </c>
      <c r="Y218" s="50" t="e">
        <f>L218*#REF!</f>
        <v>#REF!</v>
      </c>
    </row>
    <row r="219" spans="1:25" ht="13.5" thickBot="1" x14ac:dyDescent="0.25">
      <c r="A219" s="11" t="e">
        <f>#REF!</f>
        <v>#REF!</v>
      </c>
      <c r="B219" s="11" t="e">
        <f>#REF!</f>
        <v>#REF!</v>
      </c>
      <c r="C219" s="11" t="e">
        <f>#REF!</f>
        <v>#REF!</v>
      </c>
      <c r="D219" s="11" t="e">
        <f>#REF!</f>
        <v>#REF!</v>
      </c>
      <c r="E219" s="12" t="e">
        <f t="shared" si="40"/>
        <v>#REF!</v>
      </c>
      <c r="F219" s="49" t="e">
        <f t="shared" si="41"/>
        <v>#REF!</v>
      </c>
      <c r="G219" s="12" t="e">
        <f>B219+($D219*$H$1*2)</f>
        <v>#REF!</v>
      </c>
      <c r="H219" s="49" t="e">
        <f>C219+($D219*$H$1*2)</f>
        <v>#REF!</v>
      </c>
      <c r="I219" s="12" t="e">
        <f>$B219+($D219*$J$1*2)</f>
        <v>#REF!</v>
      </c>
      <c r="J219" s="49" t="e">
        <f>$C219+($D219*$J$1*2)</f>
        <v>#REF!</v>
      </c>
      <c r="K219" s="12" t="e">
        <f>$B219+($D219*$L$1*2)</f>
        <v>#REF!</v>
      </c>
      <c r="L219" s="12" t="e">
        <f>$C219+($D219*$L$1*2)</f>
        <v>#REF!</v>
      </c>
      <c r="O219" s="11" t="e">
        <f t="shared" si="44"/>
        <v>#REF!</v>
      </c>
      <c r="P219" s="77" t="e">
        <f>B219*#REF!</f>
        <v>#REF!</v>
      </c>
      <c r="Q219" s="71" t="e">
        <f>C219*#REF!</f>
        <v>#REF!</v>
      </c>
      <c r="R219" s="15" t="e">
        <f>E219*#REF!</f>
        <v>#REF!</v>
      </c>
      <c r="S219" s="50" t="e">
        <f>F219*#REF!</f>
        <v>#REF!</v>
      </c>
      <c r="T219" s="15" t="e">
        <f>G219*#REF!</f>
        <v>#REF!</v>
      </c>
      <c r="U219" s="50" t="e">
        <f>H219*#REF!</f>
        <v>#REF!</v>
      </c>
      <c r="V219" s="15" t="e">
        <f>I219*#REF!</f>
        <v>#REF!</v>
      </c>
      <c r="W219" s="50" t="e">
        <f>J219*#REF!</f>
        <v>#REF!</v>
      </c>
      <c r="X219" s="15" t="e">
        <f>K219*#REF!</f>
        <v>#REF!</v>
      </c>
      <c r="Y219" s="50" t="e">
        <f>L219*#REF!</f>
        <v>#REF!</v>
      </c>
    </row>
    <row r="220" spans="1:25" ht="13.5" thickBot="1" x14ac:dyDescent="0.25">
      <c r="A220" s="11" t="e">
        <f>#REF!</f>
        <v>#REF!</v>
      </c>
      <c r="B220" s="11" t="e">
        <f>#REF!</f>
        <v>#REF!</v>
      </c>
      <c r="C220" s="11" t="e">
        <f>#REF!</f>
        <v>#REF!</v>
      </c>
      <c r="D220" s="11" t="e">
        <f>#REF!</f>
        <v>#REF!</v>
      </c>
      <c r="E220" s="12" t="e">
        <f t="shared" si="40"/>
        <v>#REF!</v>
      </c>
      <c r="F220" s="49" t="e">
        <f t="shared" si="41"/>
        <v>#REF!</v>
      </c>
      <c r="G220" s="12" t="e">
        <f>B220+($D220*$H$1*2)</f>
        <v>#REF!</v>
      </c>
      <c r="H220" s="49" t="e">
        <f>C220+($D220*$H$1*2)</f>
        <v>#REF!</v>
      </c>
      <c r="I220" s="12" t="e">
        <f>$B220+($D220*$J$1*2)</f>
        <v>#REF!</v>
      </c>
      <c r="J220" s="49" t="e">
        <f>$C220+($D220*$J$1*2)</f>
        <v>#REF!</v>
      </c>
      <c r="K220" s="12" t="e">
        <f>$B220+($D220*$L$1*2)</f>
        <v>#REF!</v>
      </c>
      <c r="L220" s="12" t="e">
        <f>$C220+($D220*$L$1*2)</f>
        <v>#REF!</v>
      </c>
      <c r="O220" s="11" t="e">
        <f t="shared" si="44"/>
        <v>#REF!</v>
      </c>
      <c r="P220" s="80" t="e">
        <f>B220*#REF!</f>
        <v>#REF!</v>
      </c>
      <c r="Q220" s="71" t="e">
        <f>C220*#REF!</f>
        <v>#REF!</v>
      </c>
      <c r="R220" s="15" t="e">
        <f>E220*#REF!</f>
        <v>#REF!</v>
      </c>
      <c r="S220" s="50" t="e">
        <f>F220*#REF!</f>
        <v>#REF!</v>
      </c>
      <c r="T220" s="15" t="e">
        <f>G220*#REF!</f>
        <v>#REF!</v>
      </c>
      <c r="U220" s="50" t="e">
        <f>H220*#REF!</f>
        <v>#REF!</v>
      </c>
      <c r="V220" s="15" t="e">
        <f>I220*#REF!</f>
        <v>#REF!</v>
      </c>
      <c r="W220" s="50" t="e">
        <f>J220*#REF!</f>
        <v>#REF!</v>
      </c>
      <c r="X220" s="15" t="e">
        <f>K220*#REF!</f>
        <v>#REF!</v>
      </c>
      <c r="Y220" s="50" t="e">
        <f>L220*#REF!</f>
        <v>#REF!</v>
      </c>
    </row>
    <row r="221" spans="1:25" ht="13.5" thickBot="1" x14ac:dyDescent="0.25">
      <c r="A221" s="11" t="e">
        <f>#REF!</f>
        <v>#REF!</v>
      </c>
      <c r="B221" s="11" t="e">
        <f>#REF!</f>
        <v>#REF!</v>
      </c>
      <c r="C221" s="11" t="e">
        <f>#REF!</f>
        <v>#REF!</v>
      </c>
      <c r="D221" s="11" t="e">
        <f>#REF!</f>
        <v>#REF!</v>
      </c>
      <c r="E221" s="12" t="e">
        <f t="shared" si="40"/>
        <v>#REF!</v>
      </c>
      <c r="F221" s="49" t="e">
        <f t="shared" si="41"/>
        <v>#REF!</v>
      </c>
      <c r="G221" s="12" t="e">
        <f t="shared" si="42"/>
        <v>#REF!</v>
      </c>
      <c r="H221" s="49" t="e">
        <f t="shared" si="43"/>
        <v>#REF!</v>
      </c>
      <c r="I221" s="12" t="e">
        <f t="shared" si="46"/>
        <v>#REF!</v>
      </c>
      <c r="J221" s="49" t="e">
        <f t="shared" si="47"/>
        <v>#REF!</v>
      </c>
      <c r="K221" s="12" t="e">
        <f t="shared" si="45"/>
        <v>#REF!</v>
      </c>
      <c r="L221" s="12" t="e">
        <f t="shared" si="48"/>
        <v>#REF!</v>
      </c>
      <c r="O221" s="11" t="e">
        <f t="shared" si="44"/>
        <v>#REF!</v>
      </c>
      <c r="P221" s="79" t="e">
        <f>B221*#REF!</f>
        <v>#REF!</v>
      </c>
      <c r="Q221" s="71" t="e">
        <f>C221*#REF!</f>
        <v>#REF!</v>
      </c>
      <c r="R221" s="15" t="e">
        <f>E221*#REF!</f>
        <v>#REF!</v>
      </c>
      <c r="S221" s="50" t="e">
        <f>F221*#REF!</f>
        <v>#REF!</v>
      </c>
      <c r="T221" s="15" t="e">
        <f>G221*#REF!</f>
        <v>#REF!</v>
      </c>
      <c r="U221" s="50" t="e">
        <f>H221*#REF!</f>
        <v>#REF!</v>
      </c>
      <c r="V221" s="15" t="e">
        <f>I221*#REF!</f>
        <v>#REF!</v>
      </c>
      <c r="W221" s="50" t="e">
        <f>J221*#REF!</f>
        <v>#REF!</v>
      </c>
      <c r="X221" s="15" t="e">
        <f>K221*#REF!</f>
        <v>#REF!</v>
      </c>
      <c r="Y221" s="50" t="e">
        <f>L221*#REF!</f>
        <v>#REF!</v>
      </c>
    </row>
    <row r="222" spans="1:25" ht="13.5" thickBot="1" x14ac:dyDescent="0.25">
      <c r="A222" s="11" t="e">
        <f>#REF!</f>
        <v>#REF!</v>
      </c>
      <c r="B222" s="11" t="e">
        <f>#REF!</f>
        <v>#REF!</v>
      </c>
      <c r="C222" s="11" t="e">
        <f>#REF!</f>
        <v>#REF!</v>
      </c>
      <c r="D222" s="11" t="e">
        <f>#REF!</f>
        <v>#REF!</v>
      </c>
      <c r="E222" s="12" t="e">
        <f t="shared" si="40"/>
        <v>#REF!</v>
      </c>
      <c r="F222" s="49" t="e">
        <f t="shared" si="41"/>
        <v>#REF!</v>
      </c>
      <c r="G222" s="12" t="e">
        <f t="shared" si="42"/>
        <v>#REF!</v>
      </c>
      <c r="H222" s="49" t="e">
        <f t="shared" si="43"/>
        <v>#REF!</v>
      </c>
      <c r="I222" s="12" t="e">
        <f t="shared" si="46"/>
        <v>#REF!</v>
      </c>
      <c r="J222" s="49" t="e">
        <f t="shared" si="47"/>
        <v>#REF!</v>
      </c>
      <c r="K222" s="12" t="e">
        <f t="shared" si="45"/>
        <v>#REF!</v>
      </c>
      <c r="L222" s="12" t="e">
        <f t="shared" si="48"/>
        <v>#REF!</v>
      </c>
      <c r="O222" s="11" t="e">
        <f>A222</f>
        <v>#REF!</v>
      </c>
      <c r="P222" s="79" t="e">
        <f>B222*#REF!</f>
        <v>#REF!</v>
      </c>
      <c r="Q222" s="71" t="e">
        <f>C222*#REF!</f>
        <v>#REF!</v>
      </c>
      <c r="R222" s="15" t="e">
        <f>E222*#REF!</f>
        <v>#REF!</v>
      </c>
      <c r="S222" s="50" t="e">
        <f>F222*#REF!</f>
        <v>#REF!</v>
      </c>
      <c r="T222" s="15" t="e">
        <f>G222*#REF!</f>
        <v>#REF!</v>
      </c>
      <c r="U222" s="50" t="e">
        <f>H222*#REF!</f>
        <v>#REF!</v>
      </c>
      <c r="V222" s="15" t="e">
        <f>I222*#REF!</f>
        <v>#REF!</v>
      </c>
      <c r="W222" s="50" t="e">
        <f>J222*#REF!</f>
        <v>#REF!</v>
      </c>
      <c r="X222" s="15" t="e">
        <f>K222*#REF!</f>
        <v>#REF!</v>
      </c>
      <c r="Y222" s="50" t="e">
        <f>L222*#REF!</f>
        <v>#REF!</v>
      </c>
    </row>
    <row r="223" spans="1:25" ht="13.5" thickBot="1" x14ac:dyDescent="0.25">
      <c r="A223" s="11" t="e">
        <f>#REF!</f>
        <v>#REF!</v>
      </c>
      <c r="B223" s="11" t="e">
        <f>#REF!</f>
        <v>#REF!</v>
      </c>
      <c r="C223" s="11" t="e">
        <f>#REF!</f>
        <v>#REF!</v>
      </c>
      <c r="D223" s="11" t="e">
        <f>#REF!</f>
        <v>#REF!</v>
      </c>
      <c r="E223" s="12" t="e">
        <f t="shared" si="40"/>
        <v>#REF!</v>
      </c>
      <c r="F223" s="49" t="e">
        <f t="shared" si="41"/>
        <v>#REF!</v>
      </c>
      <c r="G223" s="12" t="e">
        <f t="shared" si="42"/>
        <v>#REF!</v>
      </c>
      <c r="H223" s="49" t="e">
        <f t="shared" si="43"/>
        <v>#REF!</v>
      </c>
      <c r="I223" s="12" t="e">
        <f t="shared" si="46"/>
        <v>#REF!</v>
      </c>
      <c r="J223" s="49" t="e">
        <f t="shared" si="47"/>
        <v>#REF!</v>
      </c>
      <c r="K223" s="12" t="e">
        <f t="shared" si="45"/>
        <v>#REF!</v>
      </c>
      <c r="L223" s="12" t="e">
        <f t="shared" si="48"/>
        <v>#REF!</v>
      </c>
      <c r="O223" s="11" t="e">
        <f>A223</f>
        <v>#REF!</v>
      </c>
      <c r="P223" s="79" t="e">
        <f>B223*#REF!</f>
        <v>#REF!</v>
      </c>
      <c r="Q223" s="71" t="e">
        <f>C223*#REF!</f>
        <v>#REF!</v>
      </c>
      <c r="R223" s="15" t="e">
        <f>E223*#REF!</f>
        <v>#REF!</v>
      </c>
      <c r="S223" s="50" t="e">
        <f>F223*#REF!</f>
        <v>#REF!</v>
      </c>
      <c r="T223" s="15" t="e">
        <f>G223*#REF!</f>
        <v>#REF!</v>
      </c>
      <c r="U223" s="50" t="e">
        <f>H223*#REF!</f>
        <v>#REF!</v>
      </c>
      <c r="V223" s="15" t="e">
        <f>I223*#REF!</f>
        <v>#REF!</v>
      </c>
      <c r="W223" s="50" t="e">
        <f>J223*#REF!</f>
        <v>#REF!</v>
      </c>
      <c r="X223" s="15" t="e">
        <f>K223*#REF!</f>
        <v>#REF!</v>
      </c>
      <c r="Y223" s="50" t="e">
        <f>L223*#REF!</f>
        <v>#REF!</v>
      </c>
    </row>
    <row r="224" spans="1:25" ht="13.5" thickBot="1" x14ac:dyDescent="0.25">
      <c r="A224" s="11" t="e">
        <f>#REF!</f>
        <v>#REF!</v>
      </c>
      <c r="B224" s="11" t="e">
        <f>#REF!</f>
        <v>#REF!</v>
      </c>
      <c r="C224" s="11" t="e">
        <f>#REF!</f>
        <v>#REF!</v>
      </c>
      <c r="D224" s="11" t="e">
        <f>#REF!</f>
        <v>#REF!</v>
      </c>
      <c r="E224" s="12" t="e">
        <f t="shared" si="40"/>
        <v>#REF!</v>
      </c>
      <c r="F224" s="49" t="e">
        <f t="shared" si="41"/>
        <v>#REF!</v>
      </c>
      <c r="G224" s="12" t="e">
        <f t="shared" si="42"/>
        <v>#REF!</v>
      </c>
      <c r="H224" s="49" t="e">
        <f t="shared" si="43"/>
        <v>#REF!</v>
      </c>
      <c r="I224" s="12" t="e">
        <f t="shared" si="46"/>
        <v>#REF!</v>
      </c>
      <c r="J224" s="49" t="e">
        <f t="shared" si="47"/>
        <v>#REF!</v>
      </c>
      <c r="K224" s="12" t="e">
        <f t="shared" si="45"/>
        <v>#REF!</v>
      </c>
      <c r="L224" s="12" t="e">
        <f t="shared" si="48"/>
        <v>#REF!</v>
      </c>
      <c r="O224" s="11" t="e">
        <f t="shared" si="44"/>
        <v>#REF!</v>
      </c>
      <c r="P224" s="80" t="e">
        <f>B224*#REF!</f>
        <v>#REF!</v>
      </c>
      <c r="Q224" s="71" t="e">
        <f>C224*#REF!</f>
        <v>#REF!</v>
      </c>
      <c r="R224" s="15" t="e">
        <f>E224*#REF!</f>
        <v>#REF!</v>
      </c>
      <c r="S224" s="50" t="e">
        <f>F224*#REF!</f>
        <v>#REF!</v>
      </c>
      <c r="T224" s="15" t="e">
        <f>G224*#REF!</f>
        <v>#REF!</v>
      </c>
      <c r="U224" s="50" t="e">
        <f>H224*#REF!</f>
        <v>#REF!</v>
      </c>
      <c r="V224" s="15" t="e">
        <f>I224*#REF!</f>
        <v>#REF!</v>
      </c>
      <c r="W224" s="50" t="e">
        <f>J224*#REF!</f>
        <v>#REF!</v>
      </c>
      <c r="X224" s="15" t="e">
        <f>K224*#REF!</f>
        <v>#REF!</v>
      </c>
      <c r="Y224" s="50" t="e">
        <f>L224*#REF!</f>
        <v>#REF!</v>
      </c>
    </row>
    <row r="225" spans="1:25" ht="13.5" thickBot="1" x14ac:dyDescent="0.25">
      <c r="A225" s="11" t="e">
        <f>#REF!</f>
        <v>#REF!</v>
      </c>
      <c r="B225" s="11" t="e">
        <f>#REF!</f>
        <v>#REF!</v>
      </c>
      <c r="C225" s="11" t="e">
        <f>#REF!</f>
        <v>#REF!</v>
      </c>
      <c r="D225" s="11" t="e">
        <f>#REF!</f>
        <v>#REF!</v>
      </c>
      <c r="E225" s="12" t="e">
        <f t="shared" si="40"/>
        <v>#REF!</v>
      </c>
      <c r="F225" s="49" t="e">
        <f t="shared" si="41"/>
        <v>#REF!</v>
      </c>
      <c r="G225" s="12" t="e">
        <f t="shared" si="42"/>
        <v>#REF!</v>
      </c>
      <c r="H225" s="49" t="e">
        <f t="shared" si="43"/>
        <v>#REF!</v>
      </c>
      <c r="I225" s="12" t="e">
        <f t="shared" si="46"/>
        <v>#REF!</v>
      </c>
      <c r="J225" s="49" t="e">
        <f t="shared" si="47"/>
        <v>#REF!</v>
      </c>
      <c r="K225" s="12" t="e">
        <f t="shared" si="45"/>
        <v>#REF!</v>
      </c>
      <c r="L225" s="12" t="e">
        <f t="shared" si="48"/>
        <v>#REF!</v>
      </c>
      <c r="O225" s="11" t="e">
        <f t="shared" si="44"/>
        <v>#REF!</v>
      </c>
      <c r="P225" s="77" t="e">
        <f>B225*#REF!</f>
        <v>#REF!</v>
      </c>
      <c r="Q225" s="71" t="e">
        <f>C225*#REF!</f>
        <v>#REF!</v>
      </c>
      <c r="R225" s="15" t="e">
        <f>E225*#REF!</f>
        <v>#REF!</v>
      </c>
      <c r="S225" s="50" t="e">
        <f>F225*#REF!</f>
        <v>#REF!</v>
      </c>
      <c r="T225" s="15" t="e">
        <f>G225*#REF!</f>
        <v>#REF!</v>
      </c>
      <c r="U225" s="50" t="e">
        <f>H225*#REF!</f>
        <v>#REF!</v>
      </c>
      <c r="V225" s="15" t="e">
        <f>I225*#REF!</f>
        <v>#REF!</v>
      </c>
      <c r="W225" s="50" t="e">
        <f>J225*#REF!</f>
        <v>#REF!</v>
      </c>
      <c r="X225" s="15" t="e">
        <f>K225*#REF!</f>
        <v>#REF!</v>
      </c>
      <c r="Y225" s="50" t="e">
        <f>L225*#REF!</f>
        <v>#REF!</v>
      </c>
    </row>
    <row r="226" spans="1:25" ht="13.5" thickBot="1" x14ac:dyDescent="0.25">
      <c r="A226" s="11" t="e">
        <f>#REF!</f>
        <v>#REF!</v>
      </c>
      <c r="B226" s="11" t="e">
        <f>#REF!</f>
        <v>#REF!</v>
      </c>
      <c r="C226" s="11" t="e">
        <f>#REF!</f>
        <v>#REF!</v>
      </c>
      <c r="D226" s="11" t="e">
        <f>#REF!</f>
        <v>#REF!</v>
      </c>
      <c r="E226" s="12" t="e">
        <f t="shared" si="40"/>
        <v>#REF!</v>
      </c>
      <c r="F226" s="49" t="e">
        <f t="shared" si="41"/>
        <v>#REF!</v>
      </c>
      <c r="G226" s="12" t="e">
        <f t="shared" si="42"/>
        <v>#REF!</v>
      </c>
      <c r="H226" s="49" t="e">
        <f t="shared" si="43"/>
        <v>#REF!</v>
      </c>
      <c r="I226" s="12" t="e">
        <f t="shared" si="46"/>
        <v>#REF!</v>
      </c>
      <c r="J226" s="49" t="e">
        <f t="shared" si="47"/>
        <v>#REF!</v>
      </c>
      <c r="K226" s="12" t="e">
        <f t="shared" si="45"/>
        <v>#REF!</v>
      </c>
      <c r="L226" s="12" t="e">
        <f t="shared" si="48"/>
        <v>#REF!</v>
      </c>
      <c r="O226" s="11" t="e">
        <f t="shared" si="44"/>
        <v>#REF!</v>
      </c>
      <c r="P226" s="75" t="e">
        <f>B226*#REF!</f>
        <v>#REF!</v>
      </c>
      <c r="Q226" s="71" t="e">
        <f>C226*#REF!</f>
        <v>#REF!</v>
      </c>
      <c r="R226" s="15" t="e">
        <f>E226*#REF!</f>
        <v>#REF!</v>
      </c>
      <c r="S226" s="50" t="e">
        <f>F226*#REF!</f>
        <v>#REF!</v>
      </c>
      <c r="T226" s="15" t="e">
        <f>G226*#REF!</f>
        <v>#REF!</v>
      </c>
      <c r="U226" s="50" t="e">
        <f>H226*#REF!</f>
        <v>#REF!</v>
      </c>
      <c r="V226" s="15" t="e">
        <f>I226*#REF!</f>
        <v>#REF!</v>
      </c>
      <c r="W226" s="50" t="e">
        <f>J226*#REF!</f>
        <v>#REF!</v>
      </c>
      <c r="X226" s="15" t="e">
        <f>K226*#REF!</f>
        <v>#REF!</v>
      </c>
      <c r="Y226" s="50" t="e">
        <f>L226*#REF!</f>
        <v>#REF!</v>
      </c>
    </row>
    <row r="227" spans="1:25" ht="13.5" thickBot="1" x14ac:dyDescent="0.25">
      <c r="A227" s="11" t="e">
        <f>#REF!</f>
        <v>#REF!</v>
      </c>
      <c r="B227" s="11" t="e">
        <f>#REF!</f>
        <v>#REF!</v>
      </c>
      <c r="C227" s="11" t="e">
        <f>#REF!</f>
        <v>#REF!</v>
      </c>
      <c r="D227" s="11" t="e">
        <f>#REF!</f>
        <v>#REF!</v>
      </c>
      <c r="E227" s="12" t="e">
        <f t="shared" si="40"/>
        <v>#REF!</v>
      </c>
      <c r="F227" s="49" t="e">
        <f t="shared" si="41"/>
        <v>#REF!</v>
      </c>
      <c r="G227" s="12" t="e">
        <f t="shared" si="42"/>
        <v>#REF!</v>
      </c>
      <c r="H227" s="49" t="e">
        <f t="shared" si="43"/>
        <v>#REF!</v>
      </c>
      <c r="I227" s="12" t="e">
        <f t="shared" si="46"/>
        <v>#REF!</v>
      </c>
      <c r="J227" s="49" t="e">
        <f t="shared" si="47"/>
        <v>#REF!</v>
      </c>
      <c r="K227" s="12" t="e">
        <f t="shared" si="45"/>
        <v>#REF!</v>
      </c>
      <c r="L227" s="12" t="e">
        <f t="shared" si="48"/>
        <v>#REF!</v>
      </c>
      <c r="O227" s="11" t="e">
        <f t="shared" si="44"/>
        <v>#REF!</v>
      </c>
      <c r="P227" s="75" t="e">
        <f>B227*#REF!</f>
        <v>#REF!</v>
      </c>
      <c r="Q227" s="71" t="e">
        <f>C227*#REF!</f>
        <v>#REF!</v>
      </c>
      <c r="R227" s="15" t="e">
        <f>E227*#REF!</f>
        <v>#REF!</v>
      </c>
      <c r="S227" s="50" t="e">
        <f>F227*#REF!</f>
        <v>#REF!</v>
      </c>
      <c r="T227" s="15" t="e">
        <f>G227*#REF!</f>
        <v>#REF!</v>
      </c>
      <c r="U227" s="50" t="e">
        <f>H227*#REF!</f>
        <v>#REF!</v>
      </c>
      <c r="V227" s="15" t="e">
        <f>I227*#REF!</f>
        <v>#REF!</v>
      </c>
      <c r="W227" s="50" t="e">
        <f>J227*#REF!</f>
        <v>#REF!</v>
      </c>
      <c r="X227" s="15" t="e">
        <f>K227*#REF!</f>
        <v>#REF!</v>
      </c>
      <c r="Y227" s="50" t="e">
        <f>L227*#REF!</f>
        <v>#REF!</v>
      </c>
    </row>
    <row r="228" spans="1:25" ht="13.5" thickBot="1" x14ac:dyDescent="0.25">
      <c r="A228" s="11" t="e">
        <f>#REF!</f>
        <v>#REF!</v>
      </c>
      <c r="B228" s="11" t="e">
        <f>#REF!</f>
        <v>#REF!</v>
      </c>
      <c r="C228" s="11" t="e">
        <f>#REF!</f>
        <v>#REF!</v>
      </c>
      <c r="D228" s="11" t="e">
        <f>#REF!</f>
        <v>#REF!</v>
      </c>
      <c r="E228" s="12" t="e">
        <f t="shared" si="40"/>
        <v>#REF!</v>
      </c>
      <c r="F228" s="49" t="e">
        <f t="shared" si="41"/>
        <v>#REF!</v>
      </c>
      <c r="G228" s="12" t="e">
        <f t="shared" si="42"/>
        <v>#REF!</v>
      </c>
      <c r="H228" s="49" t="e">
        <f t="shared" si="43"/>
        <v>#REF!</v>
      </c>
      <c r="I228" s="12" t="e">
        <f t="shared" si="46"/>
        <v>#REF!</v>
      </c>
      <c r="J228" s="49" t="e">
        <f t="shared" si="47"/>
        <v>#REF!</v>
      </c>
      <c r="K228" s="12" t="e">
        <f t="shared" si="45"/>
        <v>#REF!</v>
      </c>
      <c r="L228" s="12" t="e">
        <f t="shared" si="48"/>
        <v>#REF!</v>
      </c>
      <c r="O228" s="11" t="e">
        <f t="shared" si="44"/>
        <v>#REF!</v>
      </c>
      <c r="P228" s="75" t="e">
        <f>B228*#REF!</f>
        <v>#REF!</v>
      </c>
      <c r="Q228" s="71" t="e">
        <f>C228*#REF!</f>
        <v>#REF!</v>
      </c>
      <c r="R228" s="15" t="e">
        <f>E228*#REF!</f>
        <v>#REF!</v>
      </c>
      <c r="S228" s="50" t="e">
        <f>F228*#REF!</f>
        <v>#REF!</v>
      </c>
      <c r="T228" s="15" t="e">
        <f>G228*#REF!</f>
        <v>#REF!</v>
      </c>
      <c r="U228" s="50" t="e">
        <f>H228*#REF!</f>
        <v>#REF!</v>
      </c>
      <c r="V228" s="15" t="e">
        <f>I228*#REF!</f>
        <v>#REF!</v>
      </c>
      <c r="W228" s="50" t="e">
        <f>J228*#REF!</f>
        <v>#REF!</v>
      </c>
      <c r="X228" s="15" t="e">
        <f>K228*#REF!</f>
        <v>#REF!</v>
      </c>
      <c r="Y228" s="50" t="e">
        <f>L228*#REF!</f>
        <v>#REF!</v>
      </c>
    </row>
    <row r="229" spans="1:25" ht="13.5" thickBot="1" x14ac:dyDescent="0.25">
      <c r="A229" s="11" t="e">
        <f>#REF!</f>
        <v>#REF!</v>
      </c>
      <c r="B229" s="11" t="e">
        <f>#REF!</f>
        <v>#REF!</v>
      </c>
      <c r="C229" s="11" t="e">
        <f>#REF!</f>
        <v>#REF!</v>
      </c>
      <c r="D229" s="11" t="e">
        <f>#REF!</f>
        <v>#REF!</v>
      </c>
      <c r="E229" s="12" t="e">
        <f t="shared" si="40"/>
        <v>#REF!</v>
      </c>
      <c r="F229" s="49" t="e">
        <f t="shared" si="41"/>
        <v>#REF!</v>
      </c>
      <c r="G229" s="12" t="e">
        <f t="shared" si="42"/>
        <v>#REF!</v>
      </c>
      <c r="H229" s="49" t="e">
        <f t="shared" si="43"/>
        <v>#REF!</v>
      </c>
      <c r="I229" s="12" t="e">
        <f t="shared" si="46"/>
        <v>#REF!</v>
      </c>
      <c r="J229" s="49" t="e">
        <f t="shared" si="47"/>
        <v>#REF!</v>
      </c>
      <c r="K229" s="12" t="e">
        <f t="shared" si="45"/>
        <v>#REF!</v>
      </c>
      <c r="L229" s="12" t="e">
        <f t="shared" si="48"/>
        <v>#REF!</v>
      </c>
      <c r="O229" s="11" t="e">
        <f t="shared" si="44"/>
        <v>#REF!</v>
      </c>
      <c r="P229" s="75" t="e">
        <f>B229*#REF!</f>
        <v>#REF!</v>
      </c>
      <c r="Q229" s="71" t="e">
        <f>C229*#REF!</f>
        <v>#REF!</v>
      </c>
      <c r="R229" s="15" t="e">
        <f>E229*#REF!</f>
        <v>#REF!</v>
      </c>
      <c r="S229" s="50" t="e">
        <f>F229*#REF!</f>
        <v>#REF!</v>
      </c>
      <c r="T229" s="15" t="e">
        <f>G229*#REF!</f>
        <v>#REF!</v>
      </c>
      <c r="U229" s="50" t="e">
        <f>H229*#REF!</f>
        <v>#REF!</v>
      </c>
      <c r="V229" s="15" t="e">
        <f>I229*#REF!</f>
        <v>#REF!</v>
      </c>
      <c r="W229" s="50" t="e">
        <f>J229*#REF!</f>
        <v>#REF!</v>
      </c>
      <c r="X229" s="15" t="e">
        <f>K229*#REF!</f>
        <v>#REF!</v>
      </c>
      <c r="Y229" s="50" t="e">
        <f>L229*#REF!</f>
        <v>#REF!</v>
      </c>
    </row>
    <row r="230" spans="1:25" ht="13.5" thickBot="1" x14ac:dyDescent="0.25">
      <c r="A230" s="11" t="e">
        <f>#REF!</f>
        <v>#REF!</v>
      </c>
      <c r="B230" s="11" t="e">
        <f>#REF!</f>
        <v>#REF!</v>
      </c>
      <c r="C230" s="11" t="e">
        <f>#REF!</f>
        <v>#REF!</v>
      </c>
      <c r="D230" s="11" t="e">
        <f>#REF!</f>
        <v>#REF!</v>
      </c>
      <c r="E230" s="12" t="e">
        <f t="shared" si="40"/>
        <v>#REF!</v>
      </c>
      <c r="F230" s="49" t="e">
        <f t="shared" si="41"/>
        <v>#REF!</v>
      </c>
      <c r="G230" s="12" t="e">
        <f t="shared" si="42"/>
        <v>#REF!</v>
      </c>
      <c r="H230" s="49" t="e">
        <f t="shared" si="43"/>
        <v>#REF!</v>
      </c>
      <c r="I230" s="12" t="e">
        <f t="shared" si="46"/>
        <v>#REF!</v>
      </c>
      <c r="J230" s="49" t="e">
        <f t="shared" si="47"/>
        <v>#REF!</v>
      </c>
      <c r="K230" s="12" t="e">
        <f t="shared" si="45"/>
        <v>#REF!</v>
      </c>
      <c r="L230" s="12" t="e">
        <f t="shared" si="48"/>
        <v>#REF!</v>
      </c>
      <c r="O230" s="11" t="e">
        <f t="shared" si="44"/>
        <v>#REF!</v>
      </c>
      <c r="P230" s="75" t="e">
        <f>B230*#REF!</f>
        <v>#REF!</v>
      </c>
      <c r="Q230" s="71" t="e">
        <f>C230*#REF!</f>
        <v>#REF!</v>
      </c>
      <c r="R230" s="15" t="e">
        <f>E230*#REF!</f>
        <v>#REF!</v>
      </c>
      <c r="S230" s="50" t="e">
        <f>F230*#REF!</f>
        <v>#REF!</v>
      </c>
      <c r="T230" s="15" t="e">
        <f>G230*#REF!</f>
        <v>#REF!</v>
      </c>
      <c r="U230" s="50" t="e">
        <f>H230*#REF!</f>
        <v>#REF!</v>
      </c>
      <c r="V230" s="15" t="e">
        <f>I230*#REF!</f>
        <v>#REF!</v>
      </c>
      <c r="W230" s="50" t="e">
        <f>J230*#REF!</f>
        <v>#REF!</v>
      </c>
      <c r="X230" s="15" t="e">
        <f>K230*#REF!</f>
        <v>#REF!</v>
      </c>
      <c r="Y230" s="50" t="e">
        <f>L230*#REF!</f>
        <v>#REF!</v>
      </c>
    </row>
    <row r="231" spans="1:25" ht="13.5" thickBot="1" x14ac:dyDescent="0.25">
      <c r="A231" s="11" t="e">
        <f>#REF!</f>
        <v>#REF!</v>
      </c>
      <c r="B231" s="11" t="e">
        <f>#REF!</f>
        <v>#REF!</v>
      </c>
      <c r="C231" s="11" t="e">
        <f>#REF!</f>
        <v>#REF!</v>
      </c>
      <c r="D231" s="11" t="e">
        <f>#REF!</f>
        <v>#REF!</v>
      </c>
      <c r="E231" s="12" t="e">
        <f t="shared" si="40"/>
        <v>#REF!</v>
      </c>
      <c r="F231" s="49" t="e">
        <f t="shared" si="41"/>
        <v>#REF!</v>
      </c>
      <c r="G231" s="12" t="e">
        <f t="shared" si="42"/>
        <v>#REF!</v>
      </c>
      <c r="H231" s="49" t="e">
        <f t="shared" si="43"/>
        <v>#REF!</v>
      </c>
      <c r="I231" s="12" t="e">
        <f t="shared" si="46"/>
        <v>#REF!</v>
      </c>
      <c r="J231" s="49" t="e">
        <f t="shared" si="47"/>
        <v>#REF!</v>
      </c>
      <c r="K231" s="12" t="e">
        <f t="shared" si="45"/>
        <v>#REF!</v>
      </c>
      <c r="L231" s="12" t="e">
        <f t="shared" si="48"/>
        <v>#REF!</v>
      </c>
      <c r="O231" s="11" t="e">
        <f t="shared" si="44"/>
        <v>#REF!</v>
      </c>
      <c r="P231" s="75" t="e">
        <f>B231*#REF!</f>
        <v>#REF!</v>
      </c>
      <c r="Q231" s="71" t="e">
        <f>C231*#REF!</f>
        <v>#REF!</v>
      </c>
      <c r="R231" s="15" t="e">
        <f>E231*#REF!</f>
        <v>#REF!</v>
      </c>
      <c r="S231" s="50" t="e">
        <f>F231*#REF!</f>
        <v>#REF!</v>
      </c>
      <c r="T231" s="15" t="e">
        <f>G231*#REF!</f>
        <v>#REF!</v>
      </c>
      <c r="U231" s="50" t="e">
        <f>H231*#REF!</f>
        <v>#REF!</v>
      </c>
      <c r="V231" s="15" t="e">
        <f>I231*#REF!</f>
        <v>#REF!</v>
      </c>
      <c r="W231" s="50" t="e">
        <f>J231*#REF!</f>
        <v>#REF!</v>
      </c>
      <c r="X231" s="15" t="e">
        <f>K231*#REF!</f>
        <v>#REF!</v>
      </c>
      <c r="Y231" s="50" t="e">
        <f>L231*#REF!</f>
        <v>#REF!</v>
      </c>
    </row>
    <row r="232" spans="1:25" ht="13.5" thickBot="1" x14ac:dyDescent="0.25">
      <c r="A232" s="11" t="e">
        <f>#REF!</f>
        <v>#REF!</v>
      </c>
      <c r="B232" s="11" t="e">
        <f>#REF!</f>
        <v>#REF!</v>
      </c>
      <c r="C232" s="11" t="e">
        <f>#REF!</f>
        <v>#REF!</v>
      </c>
      <c r="D232" s="11" t="e">
        <f>#REF!</f>
        <v>#REF!</v>
      </c>
      <c r="E232" s="12" t="e">
        <f t="shared" si="40"/>
        <v>#REF!</v>
      </c>
      <c r="F232" s="49" t="e">
        <f t="shared" si="41"/>
        <v>#REF!</v>
      </c>
      <c r="G232" s="12" t="e">
        <f t="shared" si="42"/>
        <v>#REF!</v>
      </c>
      <c r="H232" s="49" t="e">
        <f t="shared" si="43"/>
        <v>#REF!</v>
      </c>
      <c r="I232" s="12" t="e">
        <f t="shared" si="46"/>
        <v>#REF!</v>
      </c>
      <c r="J232" s="49" t="e">
        <f t="shared" si="47"/>
        <v>#REF!</v>
      </c>
      <c r="K232" s="12" t="e">
        <f t="shared" si="45"/>
        <v>#REF!</v>
      </c>
      <c r="L232" s="12" t="e">
        <f t="shared" si="48"/>
        <v>#REF!</v>
      </c>
      <c r="O232" s="11" t="e">
        <f t="shared" si="44"/>
        <v>#REF!</v>
      </c>
      <c r="P232" s="75" t="e">
        <f>B232*#REF!</f>
        <v>#REF!</v>
      </c>
      <c r="Q232" s="71" t="e">
        <f>C232*#REF!</f>
        <v>#REF!</v>
      </c>
      <c r="R232" s="15" t="e">
        <f>E232*#REF!</f>
        <v>#REF!</v>
      </c>
      <c r="S232" s="50" t="e">
        <f>F232*#REF!</f>
        <v>#REF!</v>
      </c>
      <c r="T232" s="15" t="e">
        <f>G232*#REF!</f>
        <v>#REF!</v>
      </c>
      <c r="U232" s="50" t="e">
        <f>H232*#REF!</f>
        <v>#REF!</v>
      </c>
      <c r="V232" s="15" t="e">
        <f>I232*#REF!</f>
        <v>#REF!</v>
      </c>
      <c r="W232" s="50" t="e">
        <f>J232*#REF!</f>
        <v>#REF!</v>
      </c>
      <c r="X232" s="15" t="e">
        <f>K232*#REF!</f>
        <v>#REF!</v>
      </c>
      <c r="Y232" s="50" t="e">
        <f>L232*#REF!</f>
        <v>#REF!</v>
      </c>
    </row>
    <row r="233" spans="1:25" s="21" customFormat="1" ht="13.5" thickBot="1" x14ac:dyDescent="0.25">
      <c r="A233" s="11" t="e">
        <f>#REF!</f>
        <v>#REF!</v>
      </c>
      <c r="B233" s="11" t="e">
        <f>#REF!</f>
        <v>#REF!</v>
      </c>
      <c r="C233" s="11" t="e">
        <f>#REF!</f>
        <v>#REF!</v>
      </c>
      <c r="D233" s="11" t="e">
        <f>#REF!</f>
        <v>#REF!</v>
      </c>
      <c r="E233" s="12" t="e">
        <f t="shared" si="40"/>
        <v>#REF!</v>
      </c>
      <c r="F233" s="49" t="e">
        <f t="shared" si="41"/>
        <v>#REF!</v>
      </c>
      <c r="G233" s="12" t="e">
        <f t="shared" si="42"/>
        <v>#REF!</v>
      </c>
      <c r="H233" s="49" t="e">
        <f t="shared" si="43"/>
        <v>#REF!</v>
      </c>
      <c r="I233" s="12" t="e">
        <f t="shared" si="46"/>
        <v>#REF!</v>
      </c>
      <c r="J233" s="49" t="e">
        <f t="shared" si="47"/>
        <v>#REF!</v>
      </c>
      <c r="K233" s="12" t="e">
        <f t="shared" si="45"/>
        <v>#REF!</v>
      </c>
      <c r="L233" s="12" t="e">
        <f t="shared" si="48"/>
        <v>#REF!</v>
      </c>
      <c r="O233" s="11" t="e">
        <f t="shared" si="44"/>
        <v>#REF!</v>
      </c>
      <c r="P233" s="75" t="e">
        <f>B233*#REF!</f>
        <v>#REF!</v>
      </c>
      <c r="Q233" s="71" t="e">
        <f>C233*#REF!</f>
        <v>#REF!</v>
      </c>
      <c r="R233" s="15" t="e">
        <f>E233*#REF!</f>
        <v>#REF!</v>
      </c>
      <c r="S233" s="50" t="e">
        <f>F233*#REF!</f>
        <v>#REF!</v>
      </c>
      <c r="T233" s="15" t="e">
        <f>G233*#REF!</f>
        <v>#REF!</v>
      </c>
      <c r="U233" s="50" t="e">
        <f>H233*#REF!</f>
        <v>#REF!</v>
      </c>
      <c r="V233" s="15" t="e">
        <f>I233*#REF!</f>
        <v>#REF!</v>
      </c>
      <c r="W233" s="50" t="e">
        <f>J233*#REF!</f>
        <v>#REF!</v>
      </c>
      <c r="X233" s="15" t="e">
        <f>K233*#REF!</f>
        <v>#REF!</v>
      </c>
      <c r="Y233" s="50" t="e">
        <f>L233*#REF!</f>
        <v>#REF!</v>
      </c>
    </row>
    <row r="234" spans="1:25" ht="13.5" thickBot="1" x14ac:dyDescent="0.25">
      <c r="A234" s="11" t="e">
        <f>#REF!</f>
        <v>#REF!</v>
      </c>
      <c r="B234" s="11" t="e">
        <f>#REF!</f>
        <v>#REF!</v>
      </c>
      <c r="C234" s="11" t="e">
        <f>#REF!</f>
        <v>#REF!</v>
      </c>
      <c r="D234" s="11" t="e">
        <f>#REF!</f>
        <v>#REF!</v>
      </c>
      <c r="E234" s="12" t="e">
        <f t="shared" si="40"/>
        <v>#REF!</v>
      </c>
      <c r="F234" s="49" t="e">
        <f t="shared" si="41"/>
        <v>#REF!</v>
      </c>
      <c r="G234" s="12" t="e">
        <f t="shared" si="42"/>
        <v>#REF!</v>
      </c>
      <c r="H234" s="49" t="e">
        <f t="shared" si="43"/>
        <v>#REF!</v>
      </c>
      <c r="I234" s="12" t="e">
        <f t="shared" si="46"/>
        <v>#REF!</v>
      </c>
      <c r="J234" s="49" t="e">
        <f t="shared" si="47"/>
        <v>#REF!</v>
      </c>
      <c r="K234" s="12" t="e">
        <f t="shared" si="45"/>
        <v>#REF!</v>
      </c>
      <c r="L234" s="12" t="e">
        <f t="shared" si="48"/>
        <v>#REF!</v>
      </c>
      <c r="O234" s="11" t="e">
        <f t="shared" si="44"/>
        <v>#REF!</v>
      </c>
      <c r="P234" s="78" t="e">
        <f>B234*#REF!</f>
        <v>#REF!</v>
      </c>
      <c r="Q234" s="71" t="e">
        <f>C234*#REF!</f>
        <v>#REF!</v>
      </c>
      <c r="R234" s="15" t="e">
        <f>E234*#REF!</f>
        <v>#REF!</v>
      </c>
      <c r="S234" s="50" t="e">
        <f>F234*#REF!</f>
        <v>#REF!</v>
      </c>
      <c r="T234" s="15" t="e">
        <f>G234*#REF!</f>
        <v>#REF!</v>
      </c>
      <c r="U234" s="50" t="e">
        <f>H234*#REF!</f>
        <v>#REF!</v>
      </c>
      <c r="V234" s="15" t="e">
        <f>I234*#REF!</f>
        <v>#REF!</v>
      </c>
      <c r="W234" s="50" t="e">
        <f>J234*#REF!</f>
        <v>#REF!</v>
      </c>
      <c r="X234" s="15" t="e">
        <f>K234*#REF!</f>
        <v>#REF!</v>
      </c>
      <c r="Y234" s="50" t="e">
        <f>L234*#REF!</f>
        <v>#REF!</v>
      </c>
    </row>
    <row r="235" spans="1:25" ht="13.5" thickBot="1" x14ac:dyDescent="0.25">
      <c r="A235" s="11" t="e">
        <f>#REF!</f>
        <v>#REF!</v>
      </c>
      <c r="B235" s="11" t="e">
        <f>#REF!</f>
        <v>#REF!</v>
      </c>
      <c r="C235" s="11" t="e">
        <f>#REF!</f>
        <v>#REF!</v>
      </c>
      <c r="D235" s="11" t="e">
        <f>#REF!</f>
        <v>#REF!</v>
      </c>
      <c r="E235" s="12" t="e">
        <f t="shared" si="40"/>
        <v>#REF!</v>
      </c>
      <c r="F235" s="49" t="e">
        <f t="shared" si="41"/>
        <v>#REF!</v>
      </c>
      <c r="G235" s="12" t="e">
        <f t="shared" si="42"/>
        <v>#REF!</v>
      </c>
      <c r="H235" s="49" t="e">
        <f t="shared" si="43"/>
        <v>#REF!</v>
      </c>
      <c r="I235" s="12" t="e">
        <f t="shared" si="46"/>
        <v>#REF!</v>
      </c>
      <c r="J235" s="49" t="e">
        <f t="shared" si="47"/>
        <v>#REF!</v>
      </c>
      <c r="K235" s="12" t="e">
        <f t="shared" si="45"/>
        <v>#REF!</v>
      </c>
      <c r="L235" s="12" t="e">
        <f t="shared" si="48"/>
        <v>#REF!</v>
      </c>
      <c r="O235" s="11" t="e">
        <f t="shared" si="44"/>
        <v>#REF!</v>
      </c>
      <c r="P235" s="75" t="e">
        <f>B235*#REF!</f>
        <v>#REF!</v>
      </c>
      <c r="Q235" s="71" t="e">
        <f>C235*#REF!</f>
        <v>#REF!</v>
      </c>
      <c r="R235" s="15" t="e">
        <f>E235*#REF!</f>
        <v>#REF!</v>
      </c>
      <c r="S235" s="50" t="e">
        <f>F235*#REF!</f>
        <v>#REF!</v>
      </c>
      <c r="T235" s="15" t="e">
        <f>G235*#REF!</f>
        <v>#REF!</v>
      </c>
      <c r="U235" s="50" t="e">
        <f>H235*#REF!</f>
        <v>#REF!</v>
      </c>
      <c r="V235" s="15" t="e">
        <f>I235*#REF!</f>
        <v>#REF!</v>
      </c>
      <c r="W235" s="50" t="e">
        <f>J235*#REF!</f>
        <v>#REF!</v>
      </c>
      <c r="X235" s="15" t="e">
        <f>K235*#REF!</f>
        <v>#REF!</v>
      </c>
      <c r="Y235" s="50" t="e">
        <f>L235*#REF!</f>
        <v>#REF!</v>
      </c>
    </row>
    <row r="236" spans="1:25" ht="13.5" thickBot="1" x14ac:dyDescent="0.25">
      <c r="A236" s="11" t="e">
        <f>#REF!</f>
        <v>#REF!</v>
      </c>
      <c r="B236" s="11" t="e">
        <f>#REF!</f>
        <v>#REF!</v>
      </c>
      <c r="C236" s="11" t="e">
        <f>#REF!</f>
        <v>#REF!</v>
      </c>
      <c r="D236" s="11" t="e">
        <f>#REF!</f>
        <v>#REF!</v>
      </c>
      <c r="E236" s="12" t="e">
        <f t="shared" si="40"/>
        <v>#REF!</v>
      </c>
      <c r="F236" s="49" t="e">
        <f t="shared" si="41"/>
        <v>#REF!</v>
      </c>
      <c r="G236" s="12" t="e">
        <f t="shared" si="42"/>
        <v>#REF!</v>
      </c>
      <c r="H236" s="49" t="e">
        <f t="shared" si="43"/>
        <v>#REF!</v>
      </c>
      <c r="I236" s="12" t="e">
        <f t="shared" si="46"/>
        <v>#REF!</v>
      </c>
      <c r="J236" s="49" t="e">
        <f t="shared" si="47"/>
        <v>#REF!</v>
      </c>
      <c r="K236" s="12" t="e">
        <f t="shared" si="45"/>
        <v>#REF!</v>
      </c>
      <c r="L236" s="12" t="e">
        <f t="shared" si="48"/>
        <v>#REF!</v>
      </c>
      <c r="O236" s="11" t="e">
        <f t="shared" si="44"/>
        <v>#REF!</v>
      </c>
      <c r="P236" s="77" t="e">
        <f>B236*#REF!</f>
        <v>#REF!</v>
      </c>
      <c r="Q236" s="71" t="e">
        <f>C236*#REF!</f>
        <v>#REF!</v>
      </c>
      <c r="R236" s="15" t="e">
        <f>E236*#REF!</f>
        <v>#REF!</v>
      </c>
      <c r="S236" s="50" t="e">
        <f>F236*#REF!</f>
        <v>#REF!</v>
      </c>
      <c r="T236" s="15" t="e">
        <f>G236*#REF!</f>
        <v>#REF!</v>
      </c>
      <c r="U236" s="50" t="e">
        <f>H236*#REF!</f>
        <v>#REF!</v>
      </c>
      <c r="V236" s="15" t="e">
        <f>I236*#REF!</f>
        <v>#REF!</v>
      </c>
      <c r="W236" s="50" t="e">
        <f>J236*#REF!</f>
        <v>#REF!</v>
      </c>
      <c r="X236" s="15" t="e">
        <f>K236*#REF!</f>
        <v>#REF!</v>
      </c>
      <c r="Y236" s="50" t="e">
        <f>L236*#REF!</f>
        <v>#REF!</v>
      </c>
    </row>
    <row r="237" spans="1:25" ht="13.5" thickBot="1" x14ac:dyDescent="0.25">
      <c r="A237" s="11" t="e">
        <f>#REF!</f>
        <v>#REF!</v>
      </c>
      <c r="B237" s="11" t="e">
        <f>#REF!</f>
        <v>#REF!</v>
      </c>
      <c r="C237" s="11" t="e">
        <f>#REF!</f>
        <v>#REF!</v>
      </c>
      <c r="D237" s="11" t="e">
        <f>#REF!</f>
        <v>#REF!</v>
      </c>
      <c r="E237" s="12" t="e">
        <f t="shared" si="40"/>
        <v>#REF!</v>
      </c>
      <c r="F237" s="49" t="e">
        <f t="shared" si="41"/>
        <v>#REF!</v>
      </c>
      <c r="G237" s="12" t="e">
        <f t="shared" si="42"/>
        <v>#REF!</v>
      </c>
      <c r="H237" s="49" t="e">
        <f t="shared" si="43"/>
        <v>#REF!</v>
      </c>
      <c r="I237" s="12" t="e">
        <f t="shared" si="46"/>
        <v>#REF!</v>
      </c>
      <c r="J237" s="49" t="e">
        <f t="shared" si="47"/>
        <v>#REF!</v>
      </c>
      <c r="K237" s="12" t="e">
        <f t="shared" si="45"/>
        <v>#REF!</v>
      </c>
      <c r="L237" s="12" t="e">
        <f t="shared" si="48"/>
        <v>#REF!</v>
      </c>
      <c r="O237" s="11" t="e">
        <f t="shared" si="44"/>
        <v>#REF!</v>
      </c>
      <c r="P237" s="75" t="e">
        <f>B237*#REF!</f>
        <v>#REF!</v>
      </c>
      <c r="Q237" s="71" t="e">
        <f>C237*#REF!</f>
        <v>#REF!</v>
      </c>
      <c r="R237" s="15" t="e">
        <f>E237*#REF!</f>
        <v>#REF!</v>
      </c>
      <c r="S237" s="50" t="e">
        <f>F237*#REF!</f>
        <v>#REF!</v>
      </c>
      <c r="T237" s="15" t="e">
        <f>G237*#REF!</f>
        <v>#REF!</v>
      </c>
      <c r="U237" s="50" t="e">
        <f>H237*#REF!</f>
        <v>#REF!</v>
      </c>
      <c r="V237" s="15" t="e">
        <f>I237*#REF!</f>
        <v>#REF!</v>
      </c>
      <c r="W237" s="50" t="e">
        <f>J237*#REF!</f>
        <v>#REF!</v>
      </c>
      <c r="X237" s="15" t="e">
        <f>K237*#REF!</f>
        <v>#REF!</v>
      </c>
      <c r="Y237" s="50" t="e">
        <f>L237*#REF!</f>
        <v>#REF!</v>
      </c>
    </row>
    <row r="238" spans="1:25" ht="40.5" customHeight="1" thickBot="1" x14ac:dyDescent="0.25">
      <c r="A238" s="11" t="e">
        <f>#REF!</f>
        <v>#REF!</v>
      </c>
      <c r="B238" s="11" t="e">
        <f>#REF!</f>
        <v>#REF!</v>
      </c>
      <c r="C238" s="11" t="e">
        <f>#REF!</f>
        <v>#REF!</v>
      </c>
      <c r="D238" s="11" t="e">
        <f>#REF!</f>
        <v>#REF!</v>
      </c>
      <c r="E238" s="12" t="e">
        <f t="shared" si="40"/>
        <v>#REF!</v>
      </c>
      <c r="F238" s="49" t="e">
        <f t="shared" si="41"/>
        <v>#REF!</v>
      </c>
      <c r="G238" s="12" t="e">
        <f t="shared" ref="G238:H241" si="49">B238+($D238*$H$1*2)</f>
        <v>#REF!</v>
      </c>
      <c r="H238" s="49" t="e">
        <f t="shared" si="49"/>
        <v>#REF!</v>
      </c>
      <c r="I238" s="12" t="e">
        <f>$B238+($D238*$J$1*2)</f>
        <v>#REF!</v>
      </c>
      <c r="J238" s="49" t="e">
        <f>$C238+($D238*$J$1*2)</f>
        <v>#REF!</v>
      </c>
      <c r="K238" s="12" t="e">
        <f>$B238+($D238*$L$1*2)</f>
        <v>#REF!</v>
      </c>
      <c r="L238" s="12" t="e">
        <f>$C238+($D238*$L$1*2)</f>
        <v>#REF!</v>
      </c>
      <c r="O238" s="11" t="e">
        <f t="shared" si="44"/>
        <v>#REF!</v>
      </c>
      <c r="P238" s="75" t="e">
        <f>B238*#REF!</f>
        <v>#REF!</v>
      </c>
      <c r="Q238" s="71" t="e">
        <f>C238*#REF!</f>
        <v>#REF!</v>
      </c>
      <c r="R238" s="15" t="e">
        <f>E238*#REF!</f>
        <v>#REF!</v>
      </c>
      <c r="S238" s="50" t="e">
        <f>F238*#REF!</f>
        <v>#REF!</v>
      </c>
      <c r="T238" s="15" t="e">
        <f>G238*#REF!</f>
        <v>#REF!</v>
      </c>
      <c r="U238" s="50" t="e">
        <f>H238*#REF!</f>
        <v>#REF!</v>
      </c>
      <c r="V238" s="15" t="e">
        <f>I238*#REF!</f>
        <v>#REF!</v>
      </c>
      <c r="W238" s="50" t="e">
        <f>J238*#REF!</f>
        <v>#REF!</v>
      </c>
      <c r="X238" s="15" t="e">
        <f>K238*#REF!</f>
        <v>#REF!</v>
      </c>
      <c r="Y238" s="50" t="e">
        <f>L238*#REF!</f>
        <v>#REF!</v>
      </c>
    </row>
    <row r="239" spans="1:25" ht="40.5" customHeight="1" thickBot="1" x14ac:dyDescent="0.25">
      <c r="A239" s="11" t="e">
        <f>#REF!</f>
        <v>#REF!</v>
      </c>
      <c r="B239" s="11" t="e">
        <f>#REF!</f>
        <v>#REF!</v>
      </c>
      <c r="C239" s="11" t="e">
        <f>#REF!</f>
        <v>#REF!</v>
      </c>
      <c r="D239" s="11" t="e">
        <f>#REF!</f>
        <v>#REF!</v>
      </c>
      <c r="E239" s="12" t="e">
        <f t="shared" si="40"/>
        <v>#REF!</v>
      </c>
      <c r="F239" s="49" t="e">
        <f t="shared" si="41"/>
        <v>#REF!</v>
      </c>
      <c r="G239" s="12" t="e">
        <f t="shared" si="49"/>
        <v>#REF!</v>
      </c>
      <c r="H239" s="49" t="e">
        <f t="shared" si="49"/>
        <v>#REF!</v>
      </c>
      <c r="I239" s="12" t="e">
        <f>$B239+($D239*$J$1*2)</f>
        <v>#REF!</v>
      </c>
      <c r="J239" s="49" t="e">
        <f>$C239+($D239*$J$1*2)</f>
        <v>#REF!</v>
      </c>
      <c r="K239" s="12" t="e">
        <f>$B239+($D239*$L$1*2)</f>
        <v>#REF!</v>
      </c>
      <c r="L239" s="12" t="e">
        <f>$C239+($D239*$L$1*2)</f>
        <v>#REF!</v>
      </c>
      <c r="O239" s="11" t="e">
        <f t="shared" si="44"/>
        <v>#REF!</v>
      </c>
      <c r="P239" s="75" t="e">
        <f>B239*#REF!</f>
        <v>#REF!</v>
      </c>
      <c r="Q239" s="71" t="e">
        <f>C239*#REF!</f>
        <v>#REF!</v>
      </c>
      <c r="R239" s="15" t="e">
        <f>E239*#REF!</f>
        <v>#REF!</v>
      </c>
      <c r="S239" s="50" t="e">
        <f>F239*#REF!</f>
        <v>#REF!</v>
      </c>
      <c r="T239" s="15" t="e">
        <f>G239*#REF!</f>
        <v>#REF!</v>
      </c>
      <c r="U239" s="50" t="e">
        <f>H239*#REF!</f>
        <v>#REF!</v>
      </c>
      <c r="V239" s="15" t="e">
        <f>I239*#REF!</f>
        <v>#REF!</v>
      </c>
      <c r="W239" s="50" t="e">
        <f>J239*#REF!</f>
        <v>#REF!</v>
      </c>
      <c r="X239" s="15" t="e">
        <f>K239*#REF!</f>
        <v>#REF!</v>
      </c>
      <c r="Y239" s="50" t="e">
        <f>L239*#REF!</f>
        <v>#REF!</v>
      </c>
    </row>
    <row r="240" spans="1:25" ht="40.5" customHeight="1" thickBot="1" x14ac:dyDescent="0.25">
      <c r="A240" s="11" t="e">
        <f>#REF!</f>
        <v>#REF!</v>
      </c>
      <c r="B240" s="11" t="e">
        <f>#REF!</f>
        <v>#REF!</v>
      </c>
      <c r="C240" s="11" t="e">
        <f>#REF!</f>
        <v>#REF!</v>
      </c>
      <c r="D240" s="11" t="e">
        <f>#REF!</f>
        <v>#REF!</v>
      </c>
      <c r="E240" s="12" t="e">
        <f t="shared" si="40"/>
        <v>#REF!</v>
      </c>
      <c r="F240" s="49" t="e">
        <f t="shared" si="41"/>
        <v>#REF!</v>
      </c>
      <c r="G240" s="12" t="e">
        <f t="shared" si="49"/>
        <v>#REF!</v>
      </c>
      <c r="H240" s="49" t="e">
        <f t="shared" si="49"/>
        <v>#REF!</v>
      </c>
      <c r="I240" s="12" t="e">
        <f>$B240+($D240*$J$1*2)</f>
        <v>#REF!</v>
      </c>
      <c r="J240" s="49" t="e">
        <f>$C240+($D240*$J$1*2)</f>
        <v>#REF!</v>
      </c>
      <c r="K240" s="12" t="e">
        <f>$B240+($D240*$L$1*2)</f>
        <v>#REF!</v>
      </c>
      <c r="L240" s="12" t="e">
        <f>$C240+($D240*$L$1*2)</f>
        <v>#REF!</v>
      </c>
      <c r="O240" s="11" t="e">
        <f t="shared" si="44"/>
        <v>#REF!</v>
      </c>
      <c r="P240" s="75" t="e">
        <f>B240*#REF!</f>
        <v>#REF!</v>
      </c>
      <c r="Q240" s="71" t="e">
        <f>C240*#REF!</f>
        <v>#REF!</v>
      </c>
      <c r="R240" s="15" t="e">
        <f>E240*#REF!</f>
        <v>#REF!</v>
      </c>
      <c r="S240" s="50" t="e">
        <f>F240*#REF!</f>
        <v>#REF!</v>
      </c>
      <c r="T240" s="15" t="e">
        <f>G240*#REF!</f>
        <v>#REF!</v>
      </c>
      <c r="U240" s="50" t="e">
        <f>H240*#REF!</f>
        <v>#REF!</v>
      </c>
      <c r="V240" s="15" t="e">
        <f>I240*#REF!</f>
        <v>#REF!</v>
      </c>
      <c r="W240" s="50" t="e">
        <f>J240*#REF!</f>
        <v>#REF!</v>
      </c>
      <c r="X240" s="15" t="e">
        <f>K240*#REF!</f>
        <v>#REF!</v>
      </c>
      <c r="Y240" s="50" t="e">
        <f>L240*#REF!</f>
        <v>#REF!</v>
      </c>
    </row>
    <row r="241" spans="1:25" ht="105.75" customHeight="1" thickBot="1" x14ac:dyDescent="0.25">
      <c r="A241" s="11" t="e">
        <f>#REF!</f>
        <v>#REF!</v>
      </c>
      <c r="B241" s="11" t="e">
        <f>#REF!</f>
        <v>#REF!</v>
      </c>
      <c r="C241" s="11" t="e">
        <f>#REF!</f>
        <v>#REF!</v>
      </c>
      <c r="D241" s="11" t="e">
        <f>#REF!</f>
        <v>#REF!</v>
      </c>
      <c r="E241" s="12" t="e">
        <f t="shared" si="40"/>
        <v>#REF!</v>
      </c>
      <c r="F241" s="49" t="e">
        <f t="shared" si="41"/>
        <v>#REF!</v>
      </c>
      <c r="G241" s="12" t="e">
        <f t="shared" si="49"/>
        <v>#REF!</v>
      </c>
      <c r="H241" s="49" t="e">
        <f t="shared" si="49"/>
        <v>#REF!</v>
      </c>
      <c r="I241" s="12" t="e">
        <f>$B241+($D241*$J$1*2)</f>
        <v>#REF!</v>
      </c>
      <c r="J241" s="49" t="e">
        <f>$C241+($D241*$J$1*2)</f>
        <v>#REF!</v>
      </c>
      <c r="K241" s="12" t="e">
        <f>$B241+($D241*$L$1*2)</f>
        <v>#REF!</v>
      </c>
      <c r="L241" s="12" t="e">
        <f>$C241+($D241*$L$1*2)</f>
        <v>#REF!</v>
      </c>
      <c r="O241" s="11" t="e">
        <f t="shared" si="44"/>
        <v>#REF!</v>
      </c>
      <c r="P241" s="75" t="e">
        <f>B241*#REF!</f>
        <v>#REF!</v>
      </c>
      <c r="Q241" s="71" t="e">
        <f>C241*#REF!</f>
        <v>#REF!</v>
      </c>
      <c r="R241" s="15" t="e">
        <f>E241*#REF!</f>
        <v>#REF!</v>
      </c>
      <c r="S241" s="50" t="e">
        <f>F241*#REF!</f>
        <v>#REF!</v>
      </c>
      <c r="T241" s="15" t="e">
        <f>G241*#REF!</f>
        <v>#REF!</v>
      </c>
      <c r="U241" s="50" t="e">
        <f>H241*#REF!</f>
        <v>#REF!</v>
      </c>
      <c r="V241" s="15" t="e">
        <f>I241*#REF!</f>
        <v>#REF!</v>
      </c>
      <c r="W241" s="50" t="e">
        <f>J241*#REF!</f>
        <v>#REF!</v>
      </c>
      <c r="X241" s="15" t="e">
        <f>K241*#REF!</f>
        <v>#REF!</v>
      </c>
      <c r="Y241" s="50" t="e">
        <f>L241*#REF!</f>
        <v>#REF!</v>
      </c>
    </row>
    <row r="242" spans="1:25" ht="13.5" thickBot="1" x14ac:dyDescent="0.25">
      <c r="A242" s="11" t="e">
        <f>#REF!</f>
        <v>#REF!</v>
      </c>
      <c r="B242" s="11" t="e">
        <f>#REF!</f>
        <v>#REF!</v>
      </c>
      <c r="C242" s="11" t="e">
        <f>#REF!</f>
        <v>#REF!</v>
      </c>
      <c r="D242" s="11" t="e">
        <f>#REF!</f>
        <v>#REF!</v>
      </c>
      <c r="E242" s="12" t="e">
        <f t="shared" si="40"/>
        <v>#REF!</v>
      </c>
      <c r="F242" s="49" t="e">
        <f t="shared" si="41"/>
        <v>#REF!</v>
      </c>
      <c r="G242" s="12" t="e">
        <f t="shared" si="42"/>
        <v>#REF!</v>
      </c>
      <c r="H242" s="49" t="e">
        <f t="shared" si="43"/>
        <v>#REF!</v>
      </c>
      <c r="I242" s="12" t="e">
        <f t="shared" si="46"/>
        <v>#REF!</v>
      </c>
      <c r="J242" s="49" t="e">
        <f t="shared" si="47"/>
        <v>#REF!</v>
      </c>
      <c r="K242" s="12" t="e">
        <f t="shared" si="45"/>
        <v>#REF!</v>
      </c>
      <c r="L242" s="12" t="e">
        <f t="shared" si="48"/>
        <v>#REF!</v>
      </c>
      <c r="O242" s="11" t="e">
        <f t="shared" si="44"/>
        <v>#REF!</v>
      </c>
      <c r="P242" s="75" t="e">
        <f>B242*#REF!</f>
        <v>#REF!</v>
      </c>
      <c r="Q242" s="71" t="e">
        <f>C242*#REF!</f>
        <v>#REF!</v>
      </c>
      <c r="R242" s="15" t="e">
        <f>E242*#REF!</f>
        <v>#REF!</v>
      </c>
      <c r="S242" s="50" t="e">
        <f>F242*#REF!</f>
        <v>#REF!</v>
      </c>
      <c r="T242" s="15" t="e">
        <f>G242*#REF!</f>
        <v>#REF!</v>
      </c>
      <c r="U242" s="50" t="e">
        <f>H242*#REF!</f>
        <v>#REF!</v>
      </c>
      <c r="V242" s="15" t="e">
        <f>I242*#REF!</f>
        <v>#REF!</v>
      </c>
      <c r="W242" s="50" t="e">
        <f>J242*#REF!</f>
        <v>#REF!</v>
      </c>
      <c r="X242" s="15" t="e">
        <f>K242*#REF!</f>
        <v>#REF!</v>
      </c>
      <c r="Y242" s="50" t="e">
        <f>L242*#REF!</f>
        <v>#REF!</v>
      </c>
    </row>
    <row r="243" spans="1:25" ht="13.5" thickBot="1" x14ac:dyDescent="0.25">
      <c r="A243" s="11" t="e">
        <f>#REF!</f>
        <v>#REF!</v>
      </c>
      <c r="B243" s="11" t="e">
        <f>#REF!</f>
        <v>#REF!</v>
      </c>
      <c r="C243" s="11" t="e">
        <f>#REF!</f>
        <v>#REF!</v>
      </c>
      <c r="D243" s="11" t="e">
        <f>#REF!</f>
        <v>#REF!</v>
      </c>
      <c r="E243" s="12" t="e">
        <f t="shared" si="40"/>
        <v>#REF!</v>
      </c>
      <c r="F243" s="49" t="e">
        <f t="shared" si="41"/>
        <v>#REF!</v>
      </c>
      <c r="G243" s="12" t="e">
        <f t="shared" si="42"/>
        <v>#REF!</v>
      </c>
      <c r="H243" s="49" t="e">
        <f t="shared" si="43"/>
        <v>#REF!</v>
      </c>
      <c r="I243" s="12" t="e">
        <f t="shared" si="46"/>
        <v>#REF!</v>
      </c>
      <c r="J243" s="49" t="e">
        <f t="shared" si="47"/>
        <v>#REF!</v>
      </c>
      <c r="K243" s="12" t="e">
        <f t="shared" si="45"/>
        <v>#REF!</v>
      </c>
      <c r="L243" s="12" t="e">
        <f t="shared" si="48"/>
        <v>#REF!</v>
      </c>
      <c r="O243" s="11" t="e">
        <f t="shared" si="44"/>
        <v>#REF!</v>
      </c>
      <c r="P243" s="75" t="e">
        <f>B243*#REF!</f>
        <v>#REF!</v>
      </c>
      <c r="Q243" s="71" t="e">
        <f>C243*#REF!</f>
        <v>#REF!</v>
      </c>
      <c r="R243" s="15" t="e">
        <f>E243*#REF!</f>
        <v>#REF!</v>
      </c>
      <c r="S243" s="50" t="e">
        <f>F243*#REF!</f>
        <v>#REF!</v>
      </c>
      <c r="T243" s="15" t="e">
        <f>G243*#REF!</f>
        <v>#REF!</v>
      </c>
      <c r="U243" s="50" t="e">
        <f>H243*#REF!</f>
        <v>#REF!</v>
      </c>
      <c r="V243" s="15" t="e">
        <f>I243*#REF!</f>
        <v>#REF!</v>
      </c>
      <c r="W243" s="50" t="e">
        <f>J243*#REF!</f>
        <v>#REF!</v>
      </c>
      <c r="X243" s="15" t="e">
        <f>K243*#REF!</f>
        <v>#REF!</v>
      </c>
      <c r="Y243" s="50" t="e">
        <f>L243*#REF!</f>
        <v>#REF!</v>
      </c>
    </row>
    <row r="244" spans="1:25" ht="13.5" thickBot="1" x14ac:dyDescent="0.25">
      <c r="A244" s="11" t="e">
        <f>#REF!</f>
        <v>#REF!</v>
      </c>
      <c r="B244" s="11" t="e">
        <f>#REF!</f>
        <v>#REF!</v>
      </c>
      <c r="C244" s="11" t="e">
        <f>#REF!</f>
        <v>#REF!</v>
      </c>
      <c r="D244" s="11" t="e">
        <f>#REF!</f>
        <v>#REF!</v>
      </c>
      <c r="E244" s="12" t="e">
        <f t="shared" si="40"/>
        <v>#REF!</v>
      </c>
      <c r="F244" s="49" t="e">
        <f t="shared" si="41"/>
        <v>#REF!</v>
      </c>
      <c r="G244" s="12" t="e">
        <f t="shared" si="42"/>
        <v>#REF!</v>
      </c>
      <c r="H244" s="49" t="e">
        <f t="shared" si="43"/>
        <v>#REF!</v>
      </c>
      <c r="I244" s="12" t="e">
        <f t="shared" si="46"/>
        <v>#REF!</v>
      </c>
      <c r="J244" s="49" t="e">
        <f t="shared" si="47"/>
        <v>#REF!</v>
      </c>
      <c r="K244" s="12" t="e">
        <f t="shared" si="45"/>
        <v>#REF!</v>
      </c>
      <c r="L244" s="12" t="e">
        <f t="shared" si="48"/>
        <v>#REF!</v>
      </c>
      <c r="N244" s="26"/>
      <c r="O244" s="11" t="e">
        <f t="shared" si="44"/>
        <v>#REF!</v>
      </c>
      <c r="P244" s="79" t="e">
        <f>B244*#REF!</f>
        <v>#REF!</v>
      </c>
      <c r="Q244" s="71" t="e">
        <f>C244*#REF!</f>
        <v>#REF!</v>
      </c>
      <c r="R244" s="15" t="e">
        <f>E244*#REF!</f>
        <v>#REF!</v>
      </c>
      <c r="S244" s="50" t="e">
        <f>F244*#REF!</f>
        <v>#REF!</v>
      </c>
      <c r="T244" s="15" t="e">
        <f>G244*#REF!</f>
        <v>#REF!</v>
      </c>
      <c r="U244" s="50" t="e">
        <f>H244*#REF!</f>
        <v>#REF!</v>
      </c>
      <c r="V244" s="15" t="e">
        <f>I244*#REF!</f>
        <v>#REF!</v>
      </c>
      <c r="W244" s="50" t="e">
        <f>J244*#REF!</f>
        <v>#REF!</v>
      </c>
      <c r="X244" s="15" t="e">
        <f>K244*#REF!</f>
        <v>#REF!</v>
      </c>
      <c r="Y244" s="50" t="e">
        <f>L244*#REF!</f>
        <v>#REF!</v>
      </c>
    </row>
    <row r="245" spans="1:25" ht="13.5" thickBot="1" x14ac:dyDescent="0.25">
      <c r="A245" s="11" t="e">
        <f>#REF!</f>
        <v>#REF!</v>
      </c>
      <c r="B245" s="11" t="e">
        <f>#REF!</f>
        <v>#REF!</v>
      </c>
      <c r="C245" s="11" t="e">
        <f>#REF!</f>
        <v>#REF!</v>
      </c>
      <c r="D245" s="11" t="e">
        <f>#REF!</f>
        <v>#REF!</v>
      </c>
      <c r="E245" s="12" t="e">
        <f t="shared" si="40"/>
        <v>#REF!</v>
      </c>
      <c r="F245" s="49" t="e">
        <f t="shared" si="41"/>
        <v>#REF!</v>
      </c>
      <c r="G245" s="12" t="e">
        <f t="shared" si="42"/>
        <v>#REF!</v>
      </c>
      <c r="H245" s="49" t="e">
        <f t="shared" si="43"/>
        <v>#REF!</v>
      </c>
      <c r="I245" s="12" t="e">
        <f t="shared" si="46"/>
        <v>#REF!</v>
      </c>
      <c r="J245" s="49" t="e">
        <f t="shared" si="47"/>
        <v>#REF!</v>
      </c>
      <c r="K245" s="12" t="e">
        <f t="shared" si="45"/>
        <v>#REF!</v>
      </c>
      <c r="L245" s="12" t="e">
        <f t="shared" si="48"/>
        <v>#REF!</v>
      </c>
      <c r="O245" s="11" t="e">
        <f t="shared" si="44"/>
        <v>#REF!</v>
      </c>
      <c r="P245" s="80" t="e">
        <f>B245*#REF!</f>
        <v>#REF!</v>
      </c>
      <c r="Q245" s="71" t="e">
        <f>C245*#REF!</f>
        <v>#REF!</v>
      </c>
      <c r="R245" s="15" t="e">
        <f>E245*#REF!</f>
        <v>#REF!</v>
      </c>
      <c r="S245" s="50" t="e">
        <f>F245*#REF!</f>
        <v>#REF!</v>
      </c>
      <c r="T245" s="15" t="e">
        <f>G245*#REF!</f>
        <v>#REF!</v>
      </c>
      <c r="U245" s="50" t="e">
        <f>H245*#REF!</f>
        <v>#REF!</v>
      </c>
      <c r="V245" s="15" t="e">
        <f>I245*#REF!</f>
        <v>#REF!</v>
      </c>
      <c r="W245" s="50" t="e">
        <f>J245*#REF!</f>
        <v>#REF!</v>
      </c>
      <c r="X245" s="15" t="e">
        <f>K245*#REF!</f>
        <v>#REF!</v>
      </c>
      <c r="Y245" s="50" t="e">
        <f>L245*#REF!</f>
        <v>#REF!</v>
      </c>
    </row>
    <row r="246" spans="1:25" ht="13.5" thickBot="1" x14ac:dyDescent="0.25">
      <c r="A246" s="11" t="e">
        <f>#REF!</f>
        <v>#REF!</v>
      </c>
      <c r="B246" s="11" t="e">
        <f>#REF!</f>
        <v>#REF!</v>
      </c>
      <c r="C246" s="11" t="e">
        <f>#REF!</f>
        <v>#REF!</v>
      </c>
      <c r="D246" s="11" t="e">
        <f>#REF!</f>
        <v>#REF!</v>
      </c>
      <c r="E246" s="12" t="e">
        <f t="shared" si="40"/>
        <v>#REF!</v>
      </c>
      <c r="F246" s="49" t="e">
        <f t="shared" si="41"/>
        <v>#REF!</v>
      </c>
      <c r="G246" s="12" t="e">
        <f t="shared" si="42"/>
        <v>#REF!</v>
      </c>
      <c r="H246" s="49" t="e">
        <f t="shared" si="43"/>
        <v>#REF!</v>
      </c>
      <c r="I246" s="12" t="e">
        <f t="shared" si="46"/>
        <v>#REF!</v>
      </c>
      <c r="J246" s="49" t="e">
        <f t="shared" si="47"/>
        <v>#REF!</v>
      </c>
      <c r="K246" s="12" t="e">
        <f t="shared" si="45"/>
        <v>#REF!</v>
      </c>
      <c r="L246" s="12" t="e">
        <f t="shared" si="48"/>
        <v>#REF!</v>
      </c>
      <c r="O246" s="11" t="e">
        <f t="shared" si="44"/>
        <v>#REF!</v>
      </c>
      <c r="P246" s="77" t="e">
        <f>B246*#REF!</f>
        <v>#REF!</v>
      </c>
      <c r="Q246" s="71" t="e">
        <f>C246*#REF!</f>
        <v>#REF!</v>
      </c>
      <c r="R246" s="15" t="e">
        <f>E246*#REF!</f>
        <v>#REF!</v>
      </c>
      <c r="S246" s="50" t="e">
        <f>F246*#REF!</f>
        <v>#REF!</v>
      </c>
      <c r="T246" s="15" t="e">
        <f>G246*#REF!</f>
        <v>#REF!</v>
      </c>
      <c r="U246" s="50" t="e">
        <f>H246*#REF!</f>
        <v>#REF!</v>
      </c>
      <c r="V246" s="15" t="e">
        <f>I246*#REF!</f>
        <v>#REF!</v>
      </c>
      <c r="W246" s="50" t="e">
        <f>J246*#REF!</f>
        <v>#REF!</v>
      </c>
      <c r="X246" s="15" t="e">
        <f>K246*#REF!</f>
        <v>#REF!</v>
      </c>
      <c r="Y246" s="50" t="e">
        <f>L246*#REF!</f>
        <v>#REF!</v>
      </c>
    </row>
    <row r="247" spans="1:25" ht="13.5" thickBot="1" x14ac:dyDescent="0.25">
      <c r="A247" s="11" t="e">
        <f>#REF!</f>
        <v>#REF!</v>
      </c>
      <c r="B247" s="11" t="e">
        <f>#REF!</f>
        <v>#REF!</v>
      </c>
      <c r="C247" s="11" t="e">
        <f>#REF!</f>
        <v>#REF!</v>
      </c>
      <c r="D247" s="11" t="e">
        <f>#REF!</f>
        <v>#REF!</v>
      </c>
      <c r="E247" s="12" t="e">
        <f t="shared" si="40"/>
        <v>#REF!</v>
      </c>
      <c r="F247" s="49" t="e">
        <f t="shared" si="41"/>
        <v>#REF!</v>
      </c>
      <c r="G247" s="12" t="e">
        <f t="shared" si="42"/>
        <v>#REF!</v>
      </c>
      <c r="H247" s="49" t="e">
        <f t="shared" si="43"/>
        <v>#REF!</v>
      </c>
      <c r="I247" s="12" t="e">
        <f t="shared" si="46"/>
        <v>#REF!</v>
      </c>
      <c r="J247" s="49" t="e">
        <f t="shared" si="47"/>
        <v>#REF!</v>
      </c>
      <c r="K247" s="12" t="e">
        <f t="shared" si="45"/>
        <v>#REF!</v>
      </c>
      <c r="L247" s="12" t="e">
        <f t="shared" si="48"/>
        <v>#REF!</v>
      </c>
      <c r="O247" s="11" t="e">
        <f t="shared" si="44"/>
        <v>#REF!</v>
      </c>
      <c r="P247" s="77" t="e">
        <f>B247*#REF!</f>
        <v>#REF!</v>
      </c>
      <c r="Q247" s="71" t="e">
        <f>C247*#REF!</f>
        <v>#REF!</v>
      </c>
      <c r="R247" s="15" t="e">
        <f>E247*#REF!</f>
        <v>#REF!</v>
      </c>
      <c r="S247" s="50" t="e">
        <f>F247*#REF!</f>
        <v>#REF!</v>
      </c>
      <c r="T247" s="15" t="e">
        <f>G247*#REF!</f>
        <v>#REF!</v>
      </c>
      <c r="U247" s="50" t="e">
        <f>H247*#REF!</f>
        <v>#REF!</v>
      </c>
      <c r="V247" s="15" t="e">
        <f>I247*#REF!</f>
        <v>#REF!</v>
      </c>
      <c r="W247" s="50" t="e">
        <f>J247*#REF!</f>
        <v>#REF!</v>
      </c>
      <c r="X247" s="15" t="e">
        <f>K247*#REF!</f>
        <v>#REF!</v>
      </c>
      <c r="Y247" s="50" t="e">
        <f>L247*#REF!</f>
        <v>#REF!</v>
      </c>
    </row>
    <row r="248" spans="1:25" ht="13.5" thickBot="1" x14ac:dyDescent="0.25">
      <c r="A248" s="11" t="e">
        <f>#REF!</f>
        <v>#REF!</v>
      </c>
      <c r="B248" s="11" t="e">
        <f>#REF!</f>
        <v>#REF!</v>
      </c>
      <c r="C248" s="11" t="e">
        <f>#REF!</f>
        <v>#REF!</v>
      </c>
      <c r="D248" s="11" t="e">
        <f>#REF!</f>
        <v>#REF!</v>
      </c>
      <c r="E248" s="12" t="e">
        <f t="shared" si="40"/>
        <v>#REF!</v>
      </c>
      <c r="F248" s="49" t="e">
        <f t="shared" si="41"/>
        <v>#REF!</v>
      </c>
      <c r="G248" s="12" t="e">
        <f t="shared" si="42"/>
        <v>#REF!</v>
      </c>
      <c r="H248" s="49" t="e">
        <f t="shared" si="43"/>
        <v>#REF!</v>
      </c>
      <c r="I248" s="12" t="e">
        <f t="shared" si="46"/>
        <v>#REF!</v>
      </c>
      <c r="J248" s="49" t="e">
        <f t="shared" si="47"/>
        <v>#REF!</v>
      </c>
      <c r="K248" s="12" t="e">
        <f t="shared" si="45"/>
        <v>#REF!</v>
      </c>
      <c r="L248" s="12" t="e">
        <f t="shared" si="48"/>
        <v>#REF!</v>
      </c>
      <c r="O248" s="11" t="e">
        <f t="shared" si="44"/>
        <v>#REF!</v>
      </c>
      <c r="P248" s="77" t="e">
        <f>B248*#REF!</f>
        <v>#REF!</v>
      </c>
      <c r="Q248" s="71" t="e">
        <f>C248*#REF!</f>
        <v>#REF!</v>
      </c>
      <c r="R248" s="15" t="e">
        <f>E248*#REF!</f>
        <v>#REF!</v>
      </c>
      <c r="S248" s="50" t="e">
        <f>F248*#REF!</f>
        <v>#REF!</v>
      </c>
      <c r="T248" s="15" t="e">
        <f>G248*#REF!</f>
        <v>#REF!</v>
      </c>
      <c r="U248" s="50" t="e">
        <f>H248*#REF!</f>
        <v>#REF!</v>
      </c>
      <c r="V248" s="15" t="e">
        <f>I248*#REF!</f>
        <v>#REF!</v>
      </c>
      <c r="W248" s="50" t="e">
        <f>J248*#REF!</f>
        <v>#REF!</v>
      </c>
      <c r="X248" s="15" t="e">
        <f>K248*#REF!</f>
        <v>#REF!</v>
      </c>
      <c r="Y248" s="50" t="e">
        <f>L248*#REF!</f>
        <v>#REF!</v>
      </c>
    </row>
    <row r="249" spans="1:25" ht="13.5" thickBot="1" x14ac:dyDescent="0.25">
      <c r="A249" s="11" t="e">
        <f>#REF!</f>
        <v>#REF!</v>
      </c>
      <c r="B249" s="11" t="e">
        <f>#REF!</f>
        <v>#REF!</v>
      </c>
      <c r="C249" s="11" t="e">
        <f>#REF!</f>
        <v>#REF!</v>
      </c>
      <c r="D249" s="11" t="e">
        <f>#REF!</f>
        <v>#REF!</v>
      </c>
      <c r="E249" s="12" t="e">
        <f t="shared" si="40"/>
        <v>#REF!</v>
      </c>
      <c r="F249" s="49" t="e">
        <f t="shared" si="41"/>
        <v>#REF!</v>
      </c>
      <c r="G249" s="12" t="e">
        <f t="shared" si="42"/>
        <v>#REF!</v>
      </c>
      <c r="H249" s="49" t="e">
        <f t="shared" si="43"/>
        <v>#REF!</v>
      </c>
      <c r="I249" s="12" t="e">
        <f t="shared" si="46"/>
        <v>#REF!</v>
      </c>
      <c r="J249" s="49" t="e">
        <f t="shared" si="47"/>
        <v>#REF!</v>
      </c>
      <c r="K249" s="12" t="e">
        <f t="shared" si="45"/>
        <v>#REF!</v>
      </c>
      <c r="L249" s="12" t="e">
        <f t="shared" si="48"/>
        <v>#REF!</v>
      </c>
      <c r="O249" s="11" t="e">
        <f t="shared" si="44"/>
        <v>#REF!</v>
      </c>
      <c r="P249" s="77" t="e">
        <f>B249*#REF!</f>
        <v>#REF!</v>
      </c>
      <c r="Q249" s="71" t="e">
        <f>C249*#REF!</f>
        <v>#REF!</v>
      </c>
      <c r="R249" s="15" t="e">
        <f>E249*#REF!</f>
        <v>#REF!</v>
      </c>
      <c r="S249" s="50" t="e">
        <f>F249*#REF!</f>
        <v>#REF!</v>
      </c>
      <c r="T249" s="15" t="e">
        <f>G249*#REF!</f>
        <v>#REF!</v>
      </c>
      <c r="U249" s="50" t="e">
        <f>H249*#REF!</f>
        <v>#REF!</v>
      </c>
      <c r="V249" s="15" t="e">
        <f>I249*#REF!</f>
        <v>#REF!</v>
      </c>
      <c r="W249" s="50" t="e">
        <f>J249*#REF!</f>
        <v>#REF!</v>
      </c>
      <c r="X249" s="15" t="e">
        <f>K249*#REF!</f>
        <v>#REF!</v>
      </c>
      <c r="Y249" s="50" t="e">
        <f>L249*#REF!</f>
        <v>#REF!</v>
      </c>
    </row>
    <row r="250" spans="1:25" ht="13.5" thickBot="1" x14ac:dyDescent="0.25">
      <c r="A250" s="11" t="e">
        <f>#REF!</f>
        <v>#REF!</v>
      </c>
      <c r="B250" s="11" t="e">
        <f>#REF!</f>
        <v>#REF!</v>
      </c>
      <c r="C250" s="11" t="e">
        <f>#REF!</f>
        <v>#REF!</v>
      </c>
      <c r="D250" s="11" t="e">
        <f>#REF!</f>
        <v>#REF!</v>
      </c>
      <c r="E250" s="12" t="e">
        <f t="shared" si="40"/>
        <v>#REF!</v>
      </c>
      <c r="F250" s="49" t="e">
        <f t="shared" si="41"/>
        <v>#REF!</v>
      </c>
      <c r="G250" s="12" t="e">
        <f t="shared" si="42"/>
        <v>#REF!</v>
      </c>
      <c r="H250" s="49" t="e">
        <f t="shared" si="43"/>
        <v>#REF!</v>
      </c>
      <c r="I250" s="12" t="e">
        <f t="shared" si="46"/>
        <v>#REF!</v>
      </c>
      <c r="J250" s="49" t="e">
        <f t="shared" si="47"/>
        <v>#REF!</v>
      </c>
      <c r="K250" s="12" t="e">
        <f t="shared" si="45"/>
        <v>#REF!</v>
      </c>
      <c r="L250" s="12" t="e">
        <f t="shared" si="48"/>
        <v>#REF!</v>
      </c>
      <c r="O250" s="11" t="e">
        <f t="shared" si="44"/>
        <v>#REF!</v>
      </c>
      <c r="P250" s="77" t="e">
        <f>B250*#REF!</f>
        <v>#REF!</v>
      </c>
      <c r="Q250" s="71" t="e">
        <f>C250*#REF!</f>
        <v>#REF!</v>
      </c>
      <c r="R250" s="15" t="e">
        <f>E250*#REF!</f>
        <v>#REF!</v>
      </c>
      <c r="S250" s="50" t="e">
        <f>F250*#REF!</f>
        <v>#REF!</v>
      </c>
      <c r="T250" s="15" t="e">
        <f>G250*#REF!</f>
        <v>#REF!</v>
      </c>
      <c r="U250" s="50" t="e">
        <f>H250*#REF!</f>
        <v>#REF!</v>
      </c>
      <c r="V250" s="15" t="e">
        <f>I250*#REF!</f>
        <v>#REF!</v>
      </c>
      <c r="W250" s="50" t="e">
        <f>J250*#REF!</f>
        <v>#REF!</v>
      </c>
      <c r="X250" s="15" t="e">
        <f>K250*#REF!</f>
        <v>#REF!</v>
      </c>
      <c r="Y250" s="50" t="e">
        <f>L250*#REF!</f>
        <v>#REF!</v>
      </c>
    </row>
    <row r="251" spans="1:25" ht="13.5" thickBot="1" x14ac:dyDescent="0.25">
      <c r="A251" s="11" t="e">
        <f>#REF!</f>
        <v>#REF!</v>
      </c>
      <c r="B251" s="11" t="e">
        <f>#REF!</f>
        <v>#REF!</v>
      </c>
      <c r="C251" s="11" t="e">
        <f>#REF!</f>
        <v>#REF!</v>
      </c>
      <c r="D251" s="11" t="e">
        <f>#REF!</f>
        <v>#REF!</v>
      </c>
      <c r="E251" s="12" t="e">
        <f t="shared" ref="E251:E294" si="50">B251+(D251*$F$1)</f>
        <v>#REF!</v>
      </c>
      <c r="F251" s="49" t="e">
        <f t="shared" ref="F251:F294" si="51">C251+($D251*$F$1)</f>
        <v>#REF!</v>
      </c>
      <c r="G251" s="12" t="e">
        <f t="shared" ref="G251:G294" si="52">B251+($D251*$H$1)</f>
        <v>#REF!</v>
      </c>
      <c r="H251" s="49" t="e">
        <f t="shared" ref="H251:H294" si="53">C251+($D251*$H$1)</f>
        <v>#REF!</v>
      </c>
      <c r="I251" s="12" t="e">
        <f t="shared" si="46"/>
        <v>#REF!</v>
      </c>
      <c r="J251" s="49" t="e">
        <f t="shared" si="47"/>
        <v>#REF!</v>
      </c>
      <c r="K251" s="12" t="e">
        <f t="shared" si="45"/>
        <v>#REF!</v>
      </c>
      <c r="L251" s="12" t="e">
        <f t="shared" si="48"/>
        <v>#REF!</v>
      </c>
      <c r="O251" s="11" t="e">
        <f t="shared" si="44"/>
        <v>#REF!</v>
      </c>
      <c r="P251" s="77" t="e">
        <f>B251*#REF!</f>
        <v>#REF!</v>
      </c>
      <c r="Q251" s="71" t="e">
        <f>C251*#REF!</f>
        <v>#REF!</v>
      </c>
      <c r="R251" s="15" t="e">
        <f>E251*#REF!</f>
        <v>#REF!</v>
      </c>
      <c r="S251" s="50" t="e">
        <f>F251*#REF!</f>
        <v>#REF!</v>
      </c>
      <c r="T251" s="15" t="e">
        <f>G251*#REF!</f>
        <v>#REF!</v>
      </c>
      <c r="U251" s="50" t="e">
        <f>H251*#REF!</f>
        <v>#REF!</v>
      </c>
      <c r="V251" s="15" t="e">
        <f>I251*#REF!</f>
        <v>#REF!</v>
      </c>
      <c r="W251" s="50" t="e">
        <f>J251*#REF!</f>
        <v>#REF!</v>
      </c>
      <c r="X251" s="15" t="e">
        <f>K251*#REF!</f>
        <v>#REF!</v>
      </c>
      <c r="Y251" s="50" t="e">
        <f>L251*#REF!</f>
        <v>#REF!</v>
      </c>
    </row>
    <row r="252" spans="1:25" ht="13.5" thickBot="1" x14ac:dyDescent="0.25">
      <c r="A252" s="11" t="e">
        <f>#REF!</f>
        <v>#REF!</v>
      </c>
      <c r="B252" s="11" t="e">
        <f>#REF!</f>
        <v>#REF!</v>
      </c>
      <c r="C252" s="11" t="e">
        <f>#REF!</f>
        <v>#REF!</v>
      </c>
      <c r="D252" s="11" t="e">
        <f>#REF!</f>
        <v>#REF!</v>
      </c>
      <c r="E252" s="12" t="e">
        <f t="shared" si="50"/>
        <v>#REF!</v>
      </c>
      <c r="F252" s="49" t="e">
        <f t="shared" si="51"/>
        <v>#REF!</v>
      </c>
      <c r="G252" s="12" t="e">
        <f t="shared" si="52"/>
        <v>#REF!</v>
      </c>
      <c r="H252" s="49" t="e">
        <f t="shared" si="53"/>
        <v>#REF!</v>
      </c>
      <c r="I252" s="12" t="e">
        <f t="shared" si="46"/>
        <v>#REF!</v>
      </c>
      <c r="J252" s="49" t="e">
        <f t="shared" si="47"/>
        <v>#REF!</v>
      </c>
      <c r="K252" s="12" t="e">
        <f t="shared" si="45"/>
        <v>#REF!</v>
      </c>
      <c r="L252" s="12" t="e">
        <f t="shared" si="48"/>
        <v>#REF!</v>
      </c>
      <c r="O252" s="11" t="e">
        <f t="shared" si="44"/>
        <v>#REF!</v>
      </c>
      <c r="P252" s="81" t="e">
        <f>B252*#REF!</f>
        <v>#REF!</v>
      </c>
      <c r="Q252" s="71" t="e">
        <f>C252*#REF!</f>
        <v>#REF!</v>
      </c>
      <c r="R252" s="15" t="e">
        <f>E252*#REF!</f>
        <v>#REF!</v>
      </c>
      <c r="S252" s="50" t="e">
        <f>F252*#REF!</f>
        <v>#REF!</v>
      </c>
      <c r="T252" s="15" t="e">
        <f>G252*#REF!</f>
        <v>#REF!</v>
      </c>
      <c r="U252" s="50" t="e">
        <f>H252*#REF!</f>
        <v>#REF!</v>
      </c>
      <c r="V252" s="15" t="e">
        <f>I252*#REF!</f>
        <v>#REF!</v>
      </c>
      <c r="W252" s="50" t="e">
        <f>J252*#REF!</f>
        <v>#REF!</v>
      </c>
      <c r="X252" s="15" t="e">
        <f>K252*#REF!</f>
        <v>#REF!</v>
      </c>
      <c r="Y252" s="50" t="e">
        <f>L252*#REF!</f>
        <v>#REF!</v>
      </c>
    </row>
    <row r="253" spans="1:25" s="21" customFormat="1" ht="13.5" thickBot="1" x14ac:dyDescent="0.25">
      <c r="A253" s="11" t="e">
        <f>#REF!</f>
        <v>#REF!</v>
      </c>
      <c r="B253" s="11" t="e">
        <f>#REF!</f>
        <v>#REF!</v>
      </c>
      <c r="C253" s="11" t="e">
        <f>#REF!</f>
        <v>#REF!</v>
      </c>
      <c r="D253" s="11" t="e">
        <f>#REF!</f>
        <v>#REF!</v>
      </c>
      <c r="E253" s="12" t="e">
        <f t="shared" si="50"/>
        <v>#REF!</v>
      </c>
      <c r="F253" s="49" t="e">
        <f t="shared" si="51"/>
        <v>#REF!</v>
      </c>
      <c r="G253" s="12" t="e">
        <f t="shared" si="52"/>
        <v>#REF!</v>
      </c>
      <c r="H253" s="49" t="e">
        <f t="shared" si="53"/>
        <v>#REF!</v>
      </c>
      <c r="I253" s="12" t="e">
        <f t="shared" si="46"/>
        <v>#REF!</v>
      </c>
      <c r="J253" s="49" t="e">
        <f t="shared" si="47"/>
        <v>#REF!</v>
      </c>
      <c r="K253" s="12" t="e">
        <f t="shared" si="45"/>
        <v>#REF!</v>
      </c>
      <c r="L253" s="12" t="e">
        <f t="shared" si="48"/>
        <v>#REF!</v>
      </c>
      <c r="N253" s="2"/>
      <c r="O253" s="40" t="e">
        <f t="shared" si="44"/>
        <v>#REF!</v>
      </c>
      <c r="P253" s="91" t="e">
        <f>B253*#REF!</f>
        <v>#REF!</v>
      </c>
      <c r="Q253" s="86" t="e">
        <f>C253*#REF!</f>
        <v>#REF!</v>
      </c>
      <c r="R253" s="53" t="e">
        <f>E253*#REF!</f>
        <v>#REF!</v>
      </c>
      <c r="S253" s="54" t="e">
        <f>F253*#REF!</f>
        <v>#REF!</v>
      </c>
      <c r="T253" s="53" t="e">
        <f>G253*#REF!</f>
        <v>#REF!</v>
      </c>
      <c r="U253" s="54" t="e">
        <f>H253*#REF!</f>
        <v>#REF!</v>
      </c>
      <c r="V253" s="53" t="e">
        <f>I253*#REF!</f>
        <v>#REF!</v>
      </c>
      <c r="W253" s="54" t="e">
        <f>J253*#REF!</f>
        <v>#REF!</v>
      </c>
      <c r="X253" s="53" t="e">
        <f>K253*#REF!</f>
        <v>#REF!</v>
      </c>
      <c r="Y253" s="54" t="e">
        <f>L253*#REF!</f>
        <v>#REF!</v>
      </c>
    </row>
    <row r="254" spans="1:25" ht="13.5" thickBot="1" x14ac:dyDescent="0.25">
      <c r="A254" s="11" t="e">
        <f>#REF!</f>
        <v>#REF!</v>
      </c>
      <c r="B254" s="11" t="e">
        <f>#REF!</f>
        <v>#REF!</v>
      </c>
      <c r="C254" s="11" t="e">
        <f>#REF!</f>
        <v>#REF!</v>
      </c>
      <c r="D254" s="11" t="e">
        <f>#REF!</f>
        <v>#REF!</v>
      </c>
      <c r="E254" s="12" t="e">
        <f t="shared" si="50"/>
        <v>#REF!</v>
      </c>
      <c r="F254" s="49" t="e">
        <f t="shared" si="51"/>
        <v>#REF!</v>
      </c>
      <c r="G254" s="12" t="e">
        <f t="shared" si="52"/>
        <v>#REF!</v>
      </c>
      <c r="H254" s="49" t="e">
        <f t="shared" si="53"/>
        <v>#REF!</v>
      </c>
      <c r="I254" s="12" t="e">
        <f t="shared" si="46"/>
        <v>#REF!</v>
      </c>
      <c r="J254" s="49" t="e">
        <f t="shared" si="47"/>
        <v>#REF!</v>
      </c>
      <c r="K254" s="12" t="e">
        <f t="shared" si="45"/>
        <v>#REF!</v>
      </c>
      <c r="L254" s="12" t="e">
        <f t="shared" si="48"/>
        <v>#REF!</v>
      </c>
      <c r="N254" s="55"/>
      <c r="O254" s="87" t="e">
        <f t="shared" si="44"/>
        <v>#REF!</v>
      </c>
      <c r="P254" s="88"/>
      <c r="Q254" s="89"/>
      <c r="R254" s="59"/>
      <c r="S254" s="59"/>
      <c r="T254" s="59"/>
      <c r="U254" s="59"/>
      <c r="V254" s="59"/>
      <c r="W254" s="59"/>
      <c r="X254" s="59"/>
      <c r="Y254" s="59"/>
    </row>
    <row r="255" spans="1:25" s="21" customFormat="1" ht="49.5" customHeight="1" thickBot="1" x14ac:dyDescent="0.25">
      <c r="A255" s="11" t="e">
        <f>#REF!</f>
        <v>#REF!</v>
      </c>
      <c r="B255" s="11" t="e">
        <f>#REF!</f>
        <v>#REF!</v>
      </c>
      <c r="C255" s="11" t="e">
        <f>#REF!</f>
        <v>#REF!</v>
      </c>
      <c r="D255" s="11">
        <v>1.46</v>
      </c>
      <c r="E255" s="12" t="e">
        <f t="shared" si="50"/>
        <v>#REF!</v>
      </c>
      <c r="F255" s="49" t="e">
        <f t="shared" si="51"/>
        <v>#REF!</v>
      </c>
      <c r="G255" s="12" t="e">
        <f t="shared" si="52"/>
        <v>#REF!</v>
      </c>
      <c r="H255" s="49" t="e">
        <f t="shared" si="53"/>
        <v>#REF!</v>
      </c>
      <c r="I255" s="12" t="e">
        <f t="shared" si="46"/>
        <v>#REF!</v>
      </c>
      <c r="J255" s="49" t="e">
        <f t="shared" si="47"/>
        <v>#REF!</v>
      </c>
      <c r="K255" s="12" t="e">
        <f t="shared" si="45"/>
        <v>#REF!</v>
      </c>
      <c r="L255" s="12" t="e">
        <f t="shared" si="48"/>
        <v>#REF!</v>
      </c>
      <c r="O255" s="17" t="e">
        <f t="shared" si="44"/>
        <v>#REF!</v>
      </c>
      <c r="P255" s="81" t="e">
        <f>B255*#REF!</f>
        <v>#REF!</v>
      </c>
      <c r="Q255" s="71" t="e">
        <f>C255*#REF!</f>
        <v>#REF!</v>
      </c>
      <c r="R255" s="19" t="e">
        <f>E255*#REF!</f>
        <v>#REF!</v>
      </c>
      <c r="S255" s="61" t="e">
        <f>F255*#REF!</f>
        <v>#REF!</v>
      </c>
      <c r="T255" s="19" t="e">
        <f>G255*#REF!</f>
        <v>#REF!</v>
      </c>
      <c r="U255" s="61" t="e">
        <f>H255*#REF!</f>
        <v>#REF!</v>
      </c>
      <c r="V255" s="19" t="e">
        <f>I255*#REF!</f>
        <v>#REF!</v>
      </c>
      <c r="W255" s="61" t="e">
        <f>J255*#REF!</f>
        <v>#REF!</v>
      </c>
      <c r="X255" s="19" t="e">
        <f>K255*#REF!</f>
        <v>#REF!</v>
      </c>
      <c r="Y255" s="61" t="e">
        <f>L255*#REF!</f>
        <v>#REF!</v>
      </c>
    </row>
    <row r="256" spans="1:25" ht="49.5" customHeight="1" thickBot="1" x14ac:dyDescent="0.25">
      <c r="A256" s="11" t="e">
        <f>#REF!</f>
        <v>#REF!</v>
      </c>
      <c r="B256" s="11" t="e">
        <f>#REF!</f>
        <v>#REF!</v>
      </c>
      <c r="C256" s="11" t="e">
        <f>#REF!</f>
        <v>#REF!</v>
      </c>
      <c r="D256" s="11">
        <v>1.49</v>
      </c>
      <c r="E256" s="12" t="e">
        <f t="shared" si="50"/>
        <v>#REF!</v>
      </c>
      <c r="F256" s="49" t="e">
        <f t="shared" si="51"/>
        <v>#REF!</v>
      </c>
      <c r="G256" s="12" t="e">
        <f t="shared" si="52"/>
        <v>#REF!</v>
      </c>
      <c r="H256" s="49" t="e">
        <f t="shared" si="53"/>
        <v>#REF!</v>
      </c>
      <c r="I256" s="12" t="e">
        <f t="shared" si="46"/>
        <v>#REF!</v>
      </c>
      <c r="J256" s="49" t="e">
        <f t="shared" si="47"/>
        <v>#REF!</v>
      </c>
      <c r="K256" s="12" t="e">
        <f t="shared" si="45"/>
        <v>#REF!</v>
      </c>
      <c r="L256" s="12" t="e">
        <f t="shared" si="48"/>
        <v>#REF!</v>
      </c>
      <c r="O256" s="11" t="e">
        <f t="shared" si="44"/>
        <v>#REF!</v>
      </c>
      <c r="P256" s="75" t="e">
        <f>B256*#REF!</f>
        <v>#REF!</v>
      </c>
      <c r="Q256" s="71" t="e">
        <f>C256*#REF!</f>
        <v>#REF!</v>
      </c>
      <c r="R256" s="15" t="e">
        <f>E256*#REF!</f>
        <v>#REF!</v>
      </c>
      <c r="S256" s="50" t="e">
        <f>F256*#REF!</f>
        <v>#REF!</v>
      </c>
      <c r="T256" s="15" t="e">
        <f>G256*#REF!</f>
        <v>#REF!</v>
      </c>
      <c r="U256" s="50" t="e">
        <f>H256*#REF!</f>
        <v>#REF!</v>
      </c>
      <c r="V256" s="15" t="e">
        <f>I256*#REF!</f>
        <v>#REF!</v>
      </c>
      <c r="W256" s="50" t="e">
        <f>J256*#REF!</f>
        <v>#REF!</v>
      </c>
      <c r="X256" s="15" t="e">
        <f>K256*#REF!</f>
        <v>#REF!</v>
      </c>
      <c r="Y256" s="50" t="e">
        <f>L256*#REF!</f>
        <v>#REF!</v>
      </c>
    </row>
    <row r="257" spans="1:25" ht="49.5" customHeight="1" thickBot="1" x14ac:dyDescent="0.25">
      <c r="A257" s="11" t="e">
        <f>#REF!</f>
        <v>#REF!</v>
      </c>
      <c r="B257" s="11" t="e">
        <f>#REF!</f>
        <v>#REF!</v>
      </c>
      <c r="C257" s="11" t="e">
        <f>#REF!</f>
        <v>#REF!</v>
      </c>
      <c r="D257" s="11">
        <v>1.8</v>
      </c>
      <c r="E257" s="12" t="e">
        <f t="shared" si="50"/>
        <v>#REF!</v>
      </c>
      <c r="F257" s="49" t="e">
        <f t="shared" si="51"/>
        <v>#REF!</v>
      </c>
      <c r="G257" s="12" t="e">
        <f t="shared" si="52"/>
        <v>#REF!</v>
      </c>
      <c r="H257" s="49" t="e">
        <f t="shared" si="53"/>
        <v>#REF!</v>
      </c>
      <c r="I257" s="12" t="e">
        <f t="shared" si="46"/>
        <v>#REF!</v>
      </c>
      <c r="J257" s="49" t="e">
        <f t="shared" si="47"/>
        <v>#REF!</v>
      </c>
      <c r="K257" s="12" t="e">
        <f t="shared" si="45"/>
        <v>#REF!</v>
      </c>
      <c r="L257" s="12" t="e">
        <f t="shared" si="48"/>
        <v>#REF!</v>
      </c>
      <c r="O257" s="11" t="e">
        <f t="shared" ref="O257:O320" si="54">A257</f>
        <v>#REF!</v>
      </c>
      <c r="P257" s="80" t="e">
        <f>B257*#REF!</f>
        <v>#REF!</v>
      </c>
      <c r="Q257" s="71" t="e">
        <f>C257*#REF!</f>
        <v>#REF!</v>
      </c>
      <c r="R257" s="15" t="e">
        <f>E257*#REF!</f>
        <v>#REF!</v>
      </c>
      <c r="S257" s="50" t="e">
        <f>F257*#REF!</f>
        <v>#REF!</v>
      </c>
      <c r="T257" s="15" t="e">
        <f>G257*#REF!</f>
        <v>#REF!</v>
      </c>
      <c r="U257" s="50" t="e">
        <f>H257*#REF!</f>
        <v>#REF!</v>
      </c>
      <c r="V257" s="15" t="e">
        <f>I257*#REF!</f>
        <v>#REF!</v>
      </c>
      <c r="W257" s="50" t="e">
        <f>J257*#REF!</f>
        <v>#REF!</v>
      </c>
      <c r="X257" s="15" t="e">
        <f>K257*#REF!</f>
        <v>#REF!</v>
      </c>
      <c r="Y257" s="50" t="e">
        <f>L257*#REF!</f>
        <v>#REF!</v>
      </c>
    </row>
    <row r="258" spans="1:25" s="21" customFormat="1" ht="120.75" customHeight="1" thickBot="1" x14ac:dyDescent="0.25">
      <c r="A258" s="11" t="e">
        <f>#REF!</f>
        <v>#REF!</v>
      </c>
      <c r="B258" s="11" t="e">
        <f>#REF!</f>
        <v>#REF!</v>
      </c>
      <c r="C258" s="11" t="e">
        <f>#REF!</f>
        <v>#REF!</v>
      </c>
      <c r="D258" s="11" t="e">
        <f>#REF!</f>
        <v>#REF!</v>
      </c>
      <c r="E258" s="12"/>
      <c r="F258" s="49"/>
      <c r="G258" s="12"/>
      <c r="H258" s="49"/>
      <c r="I258" s="12"/>
      <c r="J258" s="49"/>
      <c r="K258" s="12"/>
      <c r="L258" s="12" t="e">
        <f t="shared" si="48"/>
        <v>#REF!</v>
      </c>
      <c r="O258" s="40" t="e">
        <f t="shared" si="54"/>
        <v>#REF!</v>
      </c>
      <c r="P258" s="90" t="e">
        <f>B258*#REF!</f>
        <v>#REF!</v>
      </c>
      <c r="Q258" s="86" t="e">
        <f>C258*#REF!</f>
        <v>#REF!</v>
      </c>
      <c r="R258" s="92" t="e">
        <f>E258*#REF!</f>
        <v>#REF!</v>
      </c>
      <c r="S258" s="92" t="e">
        <f>F258*#REF!</f>
        <v>#REF!</v>
      </c>
      <c r="T258" s="92" t="e">
        <f>G258*#REF!</f>
        <v>#REF!</v>
      </c>
      <c r="U258" s="92" t="e">
        <f>H258*#REF!</f>
        <v>#REF!</v>
      </c>
      <c r="V258" s="92" t="e">
        <f>I258*#REF!</f>
        <v>#REF!</v>
      </c>
      <c r="W258" s="92" t="e">
        <f>J258*#REF!</f>
        <v>#REF!</v>
      </c>
      <c r="X258" s="92" t="e">
        <f>K258*#REF!</f>
        <v>#REF!</v>
      </c>
      <c r="Y258" s="92" t="e">
        <f>L258*#REF!</f>
        <v>#REF!</v>
      </c>
    </row>
    <row r="259" spans="1:25" ht="13.5" thickBot="1" x14ac:dyDescent="0.25">
      <c r="A259" s="11" t="e">
        <f>#REF!</f>
        <v>#REF!</v>
      </c>
      <c r="B259" s="11" t="e">
        <f>#REF!</f>
        <v>#REF!</v>
      </c>
      <c r="C259" s="11" t="e">
        <f>#REF!</f>
        <v>#REF!</v>
      </c>
      <c r="D259" s="11" t="e">
        <f>#REF!</f>
        <v>#REF!</v>
      </c>
      <c r="E259" s="12" t="e">
        <f t="shared" si="50"/>
        <v>#REF!</v>
      </c>
      <c r="F259" s="49" t="e">
        <f t="shared" si="51"/>
        <v>#REF!</v>
      </c>
      <c r="G259" s="12" t="e">
        <f t="shared" si="52"/>
        <v>#REF!</v>
      </c>
      <c r="H259" s="49" t="e">
        <f t="shared" si="53"/>
        <v>#REF!</v>
      </c>
      <c r="I259" s="12" t="e">
        <f t="shared" si="46"/>
        <v>#REF!</v>
      </c>
      <c r="J259" s="49" t="e">
        <f t="shared" si="47"/>
        <v>#REF!</v>
      </c>
      <c r="K259" s="12" t="e">
        <f t="shared" si="45"/>
        <v>#REF!</v>
      </c>
      <c r="L259" s="12" t="e">
        <f t="shared" si="48"/>
        <v>#REF!</v>
      </c>
      <c r="N259" s="55"/>
      <c r="O259" s="87" t="e">
        <f t="shared" si="54"/>
        <v>#REF!</v>
      </c>
      <c r="P259" s="88"/>
      <c r="Q259" s="89"/>
      <c r="R259" s="59"/>
      <c r="S259" s="59"/>
      <c r="T259" s="59"/>
      <c r="U259" s="59"/>
      <c r="V259" s="59"/>
      <c r="W259" s="59"/>
      <c r="X259" s="59"/>
      <c r="Y259" s="59"/>
    </row>
    <row r="260" spans="1:25" ht="28.5" customHeight="1" thickBot="1" x14ac:dyDescent="0.25">
      <c r="A260" s="11" t="e">
        <f>#REF!</f>
        <v>#REF!</v>
      </c>
      <c r="B260" s="11" t="e">
        <f>#REF!</f>
        <v>#REF!</v>
      </c>
      <c r="C260" s="11" t="e">
        <f>#REF!</f>
        <v>#REF!</v>
      </c>
      <c r="D260" s="11" t="e">
        <f>#REF!</f>
        <v>#REF!</v>
      </c>
      <c r="E260" s="12" t="e">
        <f t="shared" si="50"/>
        <v>#REF!</v>
      </c>
      <c r="F260" s="49" t="e">
        <f t="shared" si="51"/>
        <v>#REF!</v>
      </c>
      <c r="G260" s="12" t="e">
        <f t="shared" si="52"/>
        <v>#REF!</v>
      </c>
      <c r="H260" s="49" t="e">
        <f t="shared" si="53"/>
        <v>#REF!</v>
      </c>
      <c r="I260" s="12" t="e">
        <f t="shared" si="46"/>
        <v>#REF!</v>
      </c>
      <c r="J260" s="49" t="e">
        <f t="shared" si="47"/>
        <v>#REF!</v>
      </c>
      <c r="K260" s="12" t="e">
        <f t="shared" ref="K260:K323" si="55">$B260+($D260*$L$1)</f>
        <v>#REF!</v>
      </c>
      <c r="L260" s="12" t="e">
        <f t="shared" si="48"/>
        <v>#REF!</v>
      </c>
      <c r="O260" s="17" t="e">
        <f t="shared" si="54"/>
        <v>#REF!</v>
      </c>
      <c r="P260" s="77" t="e">
        <f>B260*#REF!</f>
        <v>#REF!</v>
      </c>
      <c r="Q260" s="71" t="e">
        <f>C260*#REF!</f>
        <v>#REF!</v>
      </c>
      <c r="R260" s="19" t="e">
        <f>E260*#REF!</f>
        <v>#REF!</v>
      </c>
      <c r="S260" s="61" t="e">
        <f>F260*#REF!</f>
        <v>#REF!</v>
      </c>
      <c r="T260" s="19" t="e">
        <f>G260*#REF!</f>
        <v>#REF!</v>
      </c>
      <c r="U260" s="61" t="e">
        <f>H260*#REF!</f>
        <v>#REF!</v>
      </c>
      <c r="V260" s="19" t="e">
        <f>I260*#REF!</f>
        <v>#REF!</v>
      </c>
      <c r="W260" s="61" t="e">
        <f>J260*#REF!</f>
        <v>#REF!</v>
      </c>
      <c r="X260" s="19" t="e">
        <f>K260*#REF!</f>
        <v>#REF!</v>
      </c>
      <c r="Y260" s="61" t="e">
        <f>L260*#REF!</f>
        <v>#REF!</v>
      </c>
    </row>
    <row r="261" spans="1:25" ht="28.5" customHeight="1" thickBot="1" x14ac:dyDescent="0.25">
      <c r="A261" s="11" t="e">
        <f>#REF!</f>
        <v>#REF!</v>
      </c>
      <c r="B261" s="11" t="e">
        <f>#REF!</f>
        <v>#REF!</v>
      </c>
      <c r="C261" s="11" t="e">
        <f>#REF!</f>
        <v>#REF!</v>
      </c>
      <c r="D261" s="11" t="e">
        <f>#REF!</f>
        <v>#REF!</v>
      </c>
      <c r="E261" s="12" t="e">
        <f t="shared" si="50"/>
        <v>#REF!</v>
      </c>
      <c r="F261" s="49" t="e">
        <f t="shared" si="51"/>
        <v>#REF!</v>
      </c>
      <c r="G261" s="12" t="e">
        <f t="shared" si="52"/>
        <v>#REF!</v>
      </c>
      <c r="H261" s="49" t="e">
        <f t="shared" si="53"/>
        <v>#REF!</v>
      </c>
      <c r="I261" s="12" t="e">
        <f t="shared" si="46"/>
        <v>#REF!</v>
      </c>
      <c r="J261" s="49" t="e">
        <f t="shared" si="47"/>
        <v>#REF!</v>
      </c>
      <c r="K261" s="12" t="e">
        <f t="shared" si="55"/>
        <v>#REF!</v>
      </c>
      <c r="L261" s="12" t="e">
        <f t="shared" si="48"/>
        <v>#REF!</v>
      </c>
      <c r="O261" s="11" t="e">
        <f t="shared" si="54"/>
        <v>#REF!</v>
      </c>
      <c r="P261" s="75" t="e">
        <f>B261*#REF!</f>
        <v>#REF!</v>
      </c>
      <c r="Q261" s="71" t="e">
        <f>C261*#REF!</f>
        <v>#REF!</v>
      </c>
      <c r="R261" s="15" t="e">
        <f>E261*#REF!</f>
        <v>#REF!</v>
      </c>
      <c r="S261" s="50" t="e">
        <f>F261*#REF!</f>
        <v>#REF!</v>
      </c>
      <c r="T261" s="15" t="e">
        <f>G261*#REF!</f>
        <v>#REF!</v>
      </c>
      <c r="U261" s="50" t="e">
        <f>H261*#REF!</f>
        <v>#REF!</v>
      </c>
      <c r="V261" s="15" t="e">
        <f>I261*#REF!</f>
        <v>#REF!</v>
      </c>
      <c r="W261" s="50" t="e">
        <f>J261*#REF!</f>
        <v>#REF!</v>
      </c>
      <c r="X261" s="15" t="e">
        <f>K261*#REF!</f>
        <v>#REF!</v>
      </c>
      <c r="Y261" s="50" t="e">
        <f>L261*#REF!</f>
        <v>#REF!</v>
      </c>
    </row>
    <row r="262" spans="1:25" ht="28.5" customHeight="1" thickBot="1" x14ac:dyDescent="0.25">
      <c r="A262" s="11" t="e">
        <f>#REF!</f>
        <v>#REF!</v>
      </c>
      <c r="B262" s="11" t="e">
        <f>#REF!</f>
        <v>#REF!</v>
      </c>
      <c r="C262" s="11" t="e">
        <f>#REF!</f>
        <v>#REF!</v>
      </c>
      <c r="D262" s="11" t="e">
        <f>#REF!</f>
        <v>#REF!</v>
      </c>
      <c r="E262" s="12" t="e">
        <f t="shared" si="50"/>
        <v>#REF!</v>
      </c>
      <c r="F262" s="49" t="e">
        <f t="shared" si="51"/>
        <v>#REF!</v>
      </c>
      <c r="G262" s="12" t="e">
        <f t="shared" si="52"/>
        <v>#REF!</v>
      </c>
      <c r="H262" s="49" t="e">
        <f t="shared" si="53"/>
        <v>#REF!</v>
      </c>
      <c r="I262" s="12" t="e">
        <f t="shared" ref="I262:I325" si="56">$B262+($D262*$J$1)</f>
        <v>#REF!</v>
      </c>
      <c r="J262" s="49" t="e">
        <f t="shared" ref="J262:J325" si="57">$C262+($D262*$J$1)</f>
        <v>#REF!</v>
      </c>
      <c r="K262" s="12" t="e">
        <f t="shared" si="55"/>
        <v>#REF!</v>
      </c>
      <c r="L262" s="12" t="e">
        <f t="shared" ref="L262:L325" si="58">$C262+($D262*$L$1)</f>
        <v>#REF!</v>
      </c>
      <c r="O262" s="11" t="e">
        <f t="shared" si="54"/>
        <v>#REF!</v>
      </c>
      <c r="P262" s="79" t="e">
        <f>B262*#REF!</f>
        <v>#REF!</v>
      </c>
      <c r="Q262" s="71" t="e">
        <f>C262*#REF!</f>
        <v>#REF!</v>
      </c>
      <c r="R262" s="15" t="e">
        <f>E262*#REF!</f>
        <v>#REF!</v>
      </c>
      <c r="S262" s="50" t="e">
        <f>F262*#REF!</f>
        <v>#REF!</v>
      </c>
      <c r="T262" s="15" t="e">
        <f>G262*#REF!</f>
        <v>#REF!</v>
      </c>
      <c r="U262" s="50" t="e">
        <f>H262*#REF!</f>
        <v>#REF!</v>
      </c>
      <c r="V262" s="15" t="e">
        <f>I262*#REF!</f>
        <v>#REF!</v>
      </c>
      <c r="W262" s="50" t="e">
        <f>J262*#REF!</f>
        <v>#REF!</v>
      </c>
      <c r="X262" s="15" t="e">
        <f>K262*#REF!</f>
        <v>#REF!</v>
      </c>
      <c r="Y262" s="50" t="e">
        <f>L262*#REF!</f>
        <v>#REF!</v>
      </c>
    </row>
    <row r="263" spans="1:25" ht="28.5" customHeight="1" thickBot="1" x14ac:dyDescent="0.25">
      <c r="A263" s="11" t="e">
        <f>#REF!</f>
        <v>#REF!</v>
      </c>
      <c r="B263" s="11" t="e">
        <f>#REF!</f>
        <v>#REF!</v>
      </c>
      <c r="C263" s="11" t="e">
        <f>#REF!</f>
        <v>#REF!</v>
      </c>
      <c r="D263" s="11" t="e">
        <f>#REF!</f>
        <v>#REF!</v>
      </c>
      <c r="E263" s="12" t="e">
        <f t="shared" si="50"/>
        <v>#REF!</v>
      </c>
      <c r="F263" s="49" t="e">
        <f t="shared" si="51"/>
        <v>#REF!</v>
      </c>
      <c r="G263" s="12" t="e">
        <f t="shared" si="52"/>
        <v>#REF!</v>
      </c>
      <c r="H263" s="49" t="e">
        <f t="shared" si="53"/>
        <v>#REF!</v>
      </c>
      <c r="I263" s="12" t="e">
        <f t="shared" si="56"/>
        <v>#REF!</v>
      </c>
      <c r="J263" s="49" t="e">
        <f t="shared" si="57"/>
        <v>#REF!</v>
      </c>
      <c r="K263" s="12" t="e">
        <f t="shared" si="55"/>
        <v>#REF!</v>
      </c>
      <c r="L263" s="12" t="e">
        <f t="shared" si="58"/>
        <v>#REF!</v>
      </c>
      <c r="O263" s="11" t="e">
        <f t="shared" si="54"/>
        <v>#REF!</v>
      </c>
      <c r="P263" s="77" t="e">
        <f>B263*#REF!</f>
        <v>#REF!</v>
      </c>
      <c r="Q263" s="71" t="e">
        <f>C263*#REF!</f>
        <v>#REF!</v>
      </c>
      <c r="R263" s="15" t="e">
        <f>E263*#REF!</f>
        <v>#REF!</v>
      </c>
      <c r="S263" s="50" t="e">
        <f>F263*#REF!</f>
        <v>#REF!</v>
      </c>
      <c r="T263" s="15" t="e">
        <f>G263*#REF!</f>
        <v>#REF!</v>
      </c>
      <c r="U263" s="50" t="e">
        <f>H263*#REF!</f>
        <v>#REF!</v>
      </c>
      <c r="V263" s="15" t="e">
        <f>I263*#REF!</f>
        <v>#REF!</v>
      </c>
      <c r="W263" s="50" t="e">
        <f>J263*#REF!</f>
        <v>#REF!</v>
      </c>
      <c r="X263" s="15" t="e">
        <f>K263*#REF!</f>
        <v>#REF!</v>
      </c>
      <c r="Y263" s="50" t="e">
        <f>L263*#REF!</f>
        <v>#REF!</v>
      </c>
    </row>
    <row r="264" spans="1:25" ht="28.5" customHeight="1" thickBot="1" x14ac:dyDescent="0.25">
      <c r="A264" s="11" t="e">
        <f>#REF!</f>
        <v>#REF!</v>
      </c>
      <c r="B264" s="11" t="e">
        <f>#REF!</f>
        <v>#REF!</v>
      </c>
      <c r="C264" s="11" t="e">
        <f>#REF!</f>
        <v>#REF!</v>
      </c>
      <c r="D264" s="11" t="e">
        <f>#REF!</f>
        <v>#REF!</v>
      </c>
      <c r="E264" s="12" t="e">
        <f t="shared" si="50"/>
        <v>#REF!</v>
      </c>
      <c r="F264" s="49" t="e">
        <f t="shared" si="51"/>
        <v>#REF!</v>
      </c>
      <c r="G264" s="12" t="e">
        <f t="shared" si="52"/>
        <v>#REF!</v>
      </c>
      <c r="H264" s="49" t="e">
        <f t="shared" si="53"/>
        <v>#REF!</v>
      </c>
      <c r="I264" s="12" t="e">
        <f t="shared" si="56"/>
        <v>#REF!</v>
      </c>
      <c r="J264" s="49" t="e">
        <f t="shared" si="57"/>
        <v>#REF!</v>
      </c>
      <c r="K264" s="12" t="e">
        <f t="shared" si="55"/>
        <v>#REF!</v>
      </c>
      <c r="L264" s="12" t="e">
        <f t="shared" si="58"/>
        <v>#REF!</v>
      </c>
      <c r="O264" s="11" t="e">
        <f t="shared" si="54"/>
        <v>#REF!</v>
      </c>
      <c r="P264" s="75" t="e">
        <f>B264*#REF!</f>
        <v>#REF!</v>
      </c>
      <c r="Q264" s="71" t="e">
        <f>C264*#REF!</f>
        <v>#REF!</v>
      </c>
      <c r="R264" s="15" t="e">
        <f>E264*#REF!</f>
        <v>#REF!</v>
      </c>
      <c r="S264" s="50" t="e">
        <f>F264*#REF!</f>
        <v>#REF!</v>
      </c>
      <c r="T264" s="15" t="e">
        <f>G264*#REF!</f>
        <v>#REF!</v>
      </c>
      <c r="U264" s="50" t="e">
        <f>H264*#REF!</f>
        <v>#REF!</v>
      </c>
      <c r="V264" s="15" t="e">
        <f>I264*#REF!</f>
        <v>#REF!</v>
      </c>
      <c r="W264" s="50" t="e">
        <f>J264*#REF!</f>
        <v>#REF!</v>
      </c>
      <c r="X264" s="15" t="e">
        <f>K264*#REF!</f>
        <v>#REF!</v>
      </c>
      <c r="Y264" s="50" t="e">
        <f>L264*#REF!</f>
        <v>#REF!</v>
      </c>
    </row>
    <row r="265" spans="1:25" ht="28.5" customHeight="1" thickBot="1" x14ac:dyDescent="0.25">
      <c r="A265" s="11" t="e">
        <f>#REF!</f>
        <v>#REF!</v>
      </c>
      <c r="B265" s="11" t="e">
        <f>#REF!</f>
        <v>#REF!</v>
      </c>
      <c r="C265" s="11" t="e">
        <f>#REF!</f>
        <v>#REF!</v>
      </c>
      <c r="D265" s="11" t="e">
        <f>#REF!</f>
        <v>#REF!</v>
      </c>
      <c r="E265" s="12" t="e">
        <f t="shared" si="50"/>
        <v>#REF!</v>
      </c>
      <c r="F265" s="49" t="e">
        <f t="shared" si="51"/>
        <v>#REF!</v>
      </c>
      <c r="G265" s="12" t="e">
        <f t="shared" si="52"/>
        <v>#REF!</v>
      </c>
      <c r="H265" s="49" t="e">
        <f t="shared" si="53"/>
        <v>#REF!</v>
      </c>
      <c r="I265" s="12" t="e">
        <f t="shared" si="56"/>
        <v>#REF!</v>
      </c>
      <c r="J265" s="49" t="e">
        <f t="shared" si="57"/>
        <v>#REF!</v>
      </c>
      <c r="K265" s="12" t="e">
        <f t="shared" si="55"/>
        <v>#REF!</v>
      </c>
      <c r="L265" s="12" t="e">
        <f t="shared" si="58"/>
        <v>#REF!</v>
      </c>
      <c r="O265" s="11" t="e">
        <f t="shared" si="54"/>
        <v>#REF!</v>
      </c>
      <c r="P265" s="78" t="e">
        <f>B265*#REF!</f>
        <v>#REF!</v>
      </c>
      <c r="Q265" s="71" t="e">
        <f>C265*#REF!</f>
        <v>#REF!</v>
      </c>
      <c r="R265" s="15" t="e">
        <f>E265*#REF!</f>
        <v>#REF!</v>
      </c>
      <c r="S265" s="50" t="e">
        <f>F265*#REF!</f>
        <v>#REF!</v>
      </c>
      <c r="T265" s="15" t="e">
        <f>G265*#REF!</f>
        <v>#REF!</v>
      </c>
      <c r="U265" s="50" t="e">
        <f>H265*#REF!</f>
        <v>#REF!</v>
      </c>
      <c r="V265" s="15" t="e">
        <f>I265*#REF!</f>
        <v>#REF!</v>
      </c>
      <c r="W265" s="50" t="e">
        <f>J265*#REF!</f>
        <v>#REF!</v>
      </c>
      <c r="X265" s="15" t="e">
        <f>K265*#REF!</f>
        <v>#REF!</v>
      </c>
      <c r="Y265" s="50" t="e">
        <f>L265*#REF!</f>
        <v>#REF!</v>
      </c>
    </row>
    <row r="266" spans="1:25" ht="28.5" customHeight="1" thickBot="1" x14ac:dyDescent="0.25">
      <c r="A266" s="11" t="e">
        <f>#REF!</f>
        <v>#REF!</v>
      </c>
      <c r="B266" s="11" t="e">
        <f>#REF!</f>
        <v>#REF!</v>
      </c>
      <c r="C266" s="11" t="e">
        <f>#REF!</f>
        <v>#REF!</v>
      </c>
      <c r="D266" s="11" t="e">
        <f>#REF!</f>
        <v>#REF!</v>
      </c>
      <c r="E266" s="12" t="e">
        <f t="shared" si="50"/>
        <v>#REF!</v>
      </c>
      <c r="F266" s="49" t="e">
        <f t="shared" si="51"/>
        <v>#REF!</v>
      </c>
      <c r="G266" s="12" t="e">
        <f t="shared" si="52"/>
        <v>#REF!</v>
      </c>
      <c r="H266" s="49" t="e">
        <f t="shared" si="53"/>
        <v>#REF!</v>
      </c>
      <c r="I266" s="12" t="e">
        <f t="shared" si="56"/>
        <v>#REF!</v>
      </c>
      <c r="J266" s="49" t="e">
        <f t="shared" si="57"/>
        <v>#REF!</v>
      </c>
      <c r="K266" s="12" t="e">
        <f t="shared" si="55"/>
        <v>#REF!</v>
      </c>
      <c r="L266" s="12" t="e">
        <f t="shared" si="58"/>
        <v>#REF!</v>
      </c>
      <c r="O266" s="11" t="e">
        <f t="shared" si="54"/>
        <v>#REF!</v>
      </c>
      <c r="P266" s="80" t="e">
        <f>B266*#REF!</f>
        <v>#REF!</v>
      </c>
      <c r="Q266" s="71" t="e">
        <f>C266*#REF!</f>
        <v>#REF!</v>
      </c>
      <c r="R266" s="15" t="e">
        <f>E266*#REF!</f>
        <v>#REF!</v>
      </c>
      <c r="S266" s="50" t="e">
        <f>F266*#REF!</f>
        <v>#REF!</v>
      </c>
      <c r="T266" s="15" t="e">
        <f>G266*#REF!</f>
        <v>#REF!</v>
      </c>
      <c r="U266" s="50" t="e">
        <f>H266*#REF!</f>
        <v>#REF!</v>
      </c>
      <c r="V266" s="15" t="e">
        <f>I266*#REF!</f>
        <v>#REF!</v>
      </c>
      <c r="W266" s="50" t="e">
        <f>J266*#REF!</f>
        <v>#REF!</v>
      </c>
      <c r="X266" s="15" t="e">
        <f>K266*#REF!</f>
        <v>#REF!</v>
      </c>
      <c r="Y266" s="50" t="e">
        <f>L266*#REF!</f>
        <v>#REF!</v>
      </c>
    </row>
    <row r="267" spans="1:25" ht="115.5" customHeight="1" thickBot="1" x14ac:dyDescent="0.25">
      <c r="A267" s="11" t="e">
        <f>#REF!</f>
        <v>#REF!</v>
      </c>
      <c r="B267" s="11" t="e">
        <f>#REF!</f>
        <v>#REF!</v>
      </c>
      <c r="C267" s="11" t="e">
        <f>#REF!</f>
        <v>#REF!</v>
      </c>
      <c r="D267" s="11" t="e">
        <f>#REF!</f>
        <v>#REF!</v>
      </c>
      <c r="E267" s="12" t="e">
        <f t="shared" si="50"/>
        <v>#REF!</v>
      </c>
      <c r="F267" s="49" t="e">
        <f t="shared" si="51"/>
        <v>#REF!</v>
      </c>
      <c r="G267" s="12" t="e">
        <f t="shared" si="52"/>
        <v>#REF!</v>
      </c>
      <c r="H267" s="49" t="e">
        <f t="shared" si="53"/>
        <v>#REF!</v>
      </c>
      <c r="I267" s="12" t="e">
        <f t="shared" si="56"/>
        <v>#REF!</v>
      </c>
      <c r="J267" s="49" t="e">
        <f t="shared" si="57"/>
        <v>#REF!</v>
      </c>
      <c r="K267" s="12" t="e">
        <f t="shared" si="55"/>
        <v>#REF!</v>
      </c>
      <c r="L267" s="12" t="e">
        <f t="shared" si="58"/>
        <v>#REF!</v>
      </c>
      <c r="O267" s="11" t="e">
        <f t="shared" si="54"/>
        <v>#REF!</v>
      </c>
      <c r="P267" s="75" t="e">
        <f>B267*#REF!</f>
        <v>#REF!</v>
      </c>
      <c r="Q267" s="71" t="e">
        <f>C267*#REF!</f>
        <v>#REF!</v>
      </c>
      <c r="R267" s="15" t="e">
        <f>E267*#REF!</f>
        <v>#REF!</v>
      </c>
      <c r="S267" s="50" t="e">
        <f>F267*#REF!</f>
        <v>#REF!</v>
      </c>
      <c r="T267" s="15" t="e">
        <f>G267*#REF!</f>
        <v>#REF!</v>
      </c>
      <c r="U267" s="50" t="e">
        <f>H267*#REF!</f>
        <v>#REF!</v>
      </c>
      <c r="V267" s="15" t="e">
        <f>I267*#REF!</f>
        <v>#REF!</v>
      </c>
      <c r="W267" s="50" t="e">
        <f>J267*#REF!</f>
        <v>#REF!</v>
      </c>
      <c r="X267" s="15" t="e">
        <f>K267*#REF!</f>
        <v>#REF!</v>
      </c>
      <c r="Y267" s="50" t="e">
        <f>L267*#REF!</f>
        <v>#REF!</v>
      </c>
    </row>
    <row r="268" spans="1:25" ht="115.5" customHeight="1" thickBot="1" x14ac:dyDescent="0.25">
      <c r="A268" s="11" t="e">
        <f>#REF!</f>
        <v>#REF!</v>
      </c>
      <c r="B268" s="11" t="e">
        <f>#REF!</f>
        <v>#REF!</v>
      </c>
      <c r="C268" s="11" t="e">
        <f>#REF!</f>
        <v>#REF!</v>
      </c>
      <c r="D268" s="11" t="e">
        <f>#REF!</f>
        <v>#REF!</v>
      </c>
      <c r="E268" s="12" t="e">
        <f t="shared" si="50"/>
        <v>#REF!</v>
      </c>
      <c r="F268" s="49" t="e">
        <f t="shared" si="51"/>
        <v>#REF!</v>
      </c>
      <c r="G268" s="12" t="e">
        <f t="shared" si="52"/>
        <v>#REF!</v>
      </c>
      <c r="H268" s="49" t="e">
        <f t="shared" si="53"/>
        <v>#REF!</v>
      </c>
      <c r="I268" s="12" t="e">
        <f t="shared" si="56"/>
        <v>#REF!</v>
      </c>
      <c r="J268" s="49" t="e">
        <f t="shared" si="57"/>
        <v>#REF!</v>
      </c>
      <c r="K268" s="12" t="e">
        <f t="shared" si="55"/>
        <v>#REF!</v>
      </c>
      <c r="L268" s="12" t="e">
        <f t="shared" si="58"/>
        <v>#REF!</v>
      </c>
      <c r="N268" s="26"/>
      <c r="O268" s="11" t="e">
        <f t="shared" si="54"/>
        <v>#REF!</v>
      </c>
      <c r="P268" s="79" t="e">
        <f>B268*#REF!</f>
        <v>#REF!</v>
      </c>
      <c r="Q268" s="71" t="e">
        <f>C268*#REF!</f>
        <v>#REF!</v>
      </c>
      <c r="R268" s="15" t="e">
        <f>E268*#REF!</f>
        <v>#REF!</v>
      </c>
      <c r="S268" s="50" t="e">
        <f>F268*#REF!</f>
        <v>#REF!</v>
      </c>
      <c r="T268" s="15" t="e">
        <f>G268*#REF!</f>
        <v>#REF!</v>
      </c>
      <c r="U268" s="50" t="e">
        <f>H268*#REF!</f>
        <v>#REF!</v>
      </c>
      <c r="V268" s="15" t="e">
        <f>I268*#REF!</f>
        <v>#REF!</v>
      </c>
      <c r="W268" s="50" t="e">
        <f>J268*#REF!</f>
        <v>#REF!</v>
      </c>
      <c r="X268" s="15" t="e">
        <f>K268*#REF!</f>
        <v>#REF!</v>
      </c>
      <c r="Y268" s="50" t="e">
        <f>L268*#REF!</f>
        <v>#REF!</v>
      </c>
    </row>
    <row r="269" spans="1:25" ht="13.5" thickBot="1" x14ac:dyDescent="0.25">
      <c r="A269" s="11" t="e">
        <f>#REF!</f>
        <v>#REF!</v>
      </c>
      <c r="B269" s="11" t="e">
        <f>#REF!</f>
        <v>#REF!</v>
      </c>
      <c r="C269" s="11" t="e">
        <f>#REF!</f>
        <v>#REF!</v>
      </c>
      <c r="D269" s="11" t="e">
        <f>#REF!</f>
        <v>#REF!</v>
      </c>
      <c r="E269" s="12" t="e">
        <f t="shared" si="50"/>
        <v>#REF!</v>
      </c>
      <c r="F269" s="49" t="e">
        <f t="shared" si="51"/>
        <v>#REF!</v>
      </c>
      <c r="G269" s="12" t="e">
        <f t="shared" si="52"/>
        <v>#REF!</v>
      </c>
      <c r="H269" s="49" t="e">
        <f t="shared" si="53"/>
        <v>#REF!</v>
      </c>
      <c r="I269" s="12" t="e">
        <f t="shared" si="56"/>
        <v>#REF!</v>
      </c>
      <c r="J269" s="49" t="e">
        <f t="shared" si="57"/>
        <v>#REF!</v>
      </c>
      <c r="K269" s="12" t="e">
        <f t="shared" si="55"/>
        <v>#REF!</v>
      </c>
      <c r="L269" s="12" t="e">
        <f t="shared" si="58"/>
        <v>#REF!</v>
      </c>
      <c r="N269" s="38"/>
      <c r="O269" s="82" t="e">
        <f t="shared" si="54"/>
        <v>#REF!</v>
      </c>
      <c r="P269" s="9"/>
      <c r="Q269" s="9"/>
      <c r="R269" s="28"/>
      <c r="S269" s="28"/>
      <c r="T269" s="28"/>
      <c r="U269" s="28"/>
      <c r="V269" s="28"/>
      <c r="W269" s="28"/>
      <c r="X269" s="28"/>
      <c r="Y269" s="28"/>
    </row>
    <row r="270" spans="1:25" s="21" customFormat="1" ht="13.5" thickBot="1" x14ac:dyDescent="0.25">
      <c r="A270" s="11" t="e">
        <f>#REF!</f>
        <v>#REF!</v>
      </c>
      <c r="B270" s="11" t="e">
        <f>#REF!</f>
        <v>#REF!</v>
      </c>
      <c r="C270" s="11" t="e">
        <f>#REF!</f>
        <v>#REF!</v>
      </c>
      <c r="D270" s="11" t="e">
        <f>#REF!</f>
        <v>#REF!</v>
      </c>
      <c r="E270" s="12" t="e">
        <f t="shared" si="50"/>
        <v>#REF!</v>
      </c>
      <c r="F270" s="49" t="e">
        <f t="shared" si="51"/>
        <v>#REF!</v>
      </c>
      <c r="G270" s="12" t="e">
        <f t="shared" si="52"/>
        <v>#REF!</v>
      </c>
      <c r="H270" s="49" t="e">
        <f t="shared" si="53"/>
        <v>#REF!</v>
      </c>
      <c r="I270" s="12" t="e">
        <f t="shared" si="56"/>
        <v>#REF!</v>
      </c>
      <c r="J270" s="49" t="e">
        <f t="shared" si="57"/>
        <v>#REF!</v>
      </c>
      <c r="K270" s="12" t="e">
        <f t="shared" si="55"/>
        <v>#REF!</v>
      </c>
      <c r="L270" s="12" t="e">
        <f t="shared" si="58"/>
        <v>#REF!</v>
      </c>
      <c r="O270" s="11" t="e">
        <f t="shared" si="54"/>
        <v>#REF!</v>
      </c>
      <c r="P270" s="77" t="e">
        <f>B270*#REF!</f>
        <v>#REF!</v>
      </c>
      <c r="Q270" s="71" t="e">
        <f>C270*#REF!</f>
        <v>#REF!</v>
      </c>
      <c r="R270" s="15" t="e">
        <f>E270*#REF!</f>
        <v>#REF!</v>
      </c>
      <c r="S270" s="50" t="e">
        <f>F270*#REF!</f>
        <v>#REF!</v>
      </c>
      <c r="T270" s="15" t="e">
        <f>G270*#REF!</f>
        <v>#REF!</v>
      </c>
      <c r="U270" s="50" t="e">
        <f>H270*#REF!</f>
        <v>#REF!</v>
      </c>
      <c r="V270" s="15" t="e">
        <f>I270*#REF!</f>
        <v>#REF!</v>
      </c>
      <c r="W270" s="50" t="e">
        <f>J270*#REF!</f>
        <v>#REF!</v>
      </c>
      <c r="X270" s="15" t="e">
        <f>K270*#REF!</f>
        <v>#REF!</v>
      </c>
      <c r="Y270" s="50" t="e">
        <f>L270*#REF!</f>
        <v>#REF!</v>
      </c>
    </row>
    <row r="271" spans="1:25" s="21" customFormat="1" ht="13.5" thickBot="1" x14ac:dyDescent="0.25">
      <c r="A271" s="11" t="e">
        <f>#REF!</f>
        <v>#REF!</v>
      </c>
      <c r="B271" s="11" t="e">
        <f>#REF!</f>
        <v>#REF!</v>
      </c>
      <c r="C271" s="11" t="e">
        <f>#REF!</f>
        <v>#REF!</v>
      </c>
      <c r="D271" s="11" t="e">
        <f>#REF!</f>
        <v>#REF!</v>
      </c>
      <c r="E271" s="12" t="e">
        <f t="shared" si="50"/>
        <v>#REF!</v>
      </c>
      <c r="F271" s="49" t="e">
        <f t="shared" si="51"/>
        <v>#REF!</v>
      </c>
      <c r="G271" s="12" t="e">
        <f>B271+($D271*$H$1*2)</f>
        <v>#REF!</v>
      </c>
      <c r="H271" s="12" t="e">
        <f>C271+($D271*$H$1*2)</f>
        <v>#REF!</v>
      </c>
      <c r="I271" s="12" t="e">
        <f>D271+($D271*$H$1*2)</f>
        <v>#REF!</v>
      </c>
      <c r="J271" s="12" t="e">
        <f>E271+($D271*$H$1*2)</f>
        <v>#REF!</v>
      </c>
      <c r="K271" s="12" t="e">
        <f>F271+($D271*$H$1*2)</f>
        <v>#REF!</v>
      </c>
      <c r="L271" s="12" t="e">
        <f t="shared" si="58"/>
        <v>#REF!</v>
      </c>
      <c r="O271" s="11" t="e">
        <f t="shared" si="54"/>
        <v>#REF!</v>
      </c>
      <c r="P271" s="77" t="e">
        <f>B271*#REF!</f>
        <v>#REF!</v>
      </c>
      <c r="Q271" s="71" t="e">
        <f>C271*#REF!</f>
        <v>#REF!</v>
      </c>
      <c r="R271" s="15" t="e">
        <f>E271*#REF!</f>
        <v>#REF!</v>
      </c>
      <c r="S271" s="50" t="e">
        <f>F271*#REF!</f>
        <v>#REF!</v>
      </c>
      <c r="T271" s="15" t="e">
        <f>G271*#REF!</f>
        <v>#REF!</v>
      </c>
      <c r="U271" s="50" t="e">
        <f>H271*#REF!</f>
        <v>#REF!</v>
      </c>
      <c r="V271" s="15" t="e">
        <f>I271*#REF!</f>
        <v>#REF!</v>
      </c>
      <c r="W271" s="50" t="e">
        <f>J271*#REF!</f>
        <v>#REF!</v>
      </c>
      <c r="X271" s="15" t="e">
        <f>K271*#REF!</f>
        <v>#REF!</v>
      </c>
      <c r="Y271" s="50" t="e">
        <f>L271*#REF!</f>
        <v>#REF!</v>
      </c>
    </row>
    <row r="272" spans="1:25" s="21" customFormat="1" ht="13.5" thickBot="1" x14ac:dyDescent="0.25">
      <c r="A272" s="11" t="e">
        <f>#REF!</f>
        <v>#REF!</v>
      </c>
      <c r="B272" s="11" t="e">
        <f>#REF!</f>
        <v>#REF!</v>
      </c>
      <c r="C272" s="11" t="e">
        <f>#REF!</f>
        <v>#REF!</v>
      </c>
      <c r="D272" s="11" t="e">
        <f>#REF!</f>
        <v>#REF!</v>
      </c>
      <c r="E272" s="12" t="e">
        <f t="shared" si="50"/>
        <v>#REF!</v>
      </c>
      <c r="F272" s="49" t="e">
        <f t="shared" si="51"/>
        <v>#REF!</v>
      </c>
      <c r="G272" s="12" t="e">
        <f t="shared" si="52"/>
        <v>#REF!</v>
      </c>
      <c r="H272" s="49" t="e">
        <f t="shared" si="53"/>
        <v>#REF!</v>
      </c>
      <c r="I272" s="12" t="e">
        <f t="shared" si="56"/>
        <v>#REF!</v>
      </c>
      <c r="J272" s="49" t="e">
        <f t="shared" si="57"/>
        <v>#REF!</v>
      </c>
      <c r="K272" s="12" t="e">
        <f t="shared" si="55"/>
        <v>#REF!</v>
      </c>
      <c r="L272" s="12" t="e">
        <f t="shared" si="58"/>
        <v>#REF!</v>
      </c>
      <c r="O272" s="11" t="e">
        <f t="shared" si="54"/>
        <v>#REF!</v>
      </c>
      <c r="P272" s="75" t="e">
        <f>B272*#REF!</f>
        <v>#REF!</v>
      </c>
      <c r="Q272" s="71" t="e">
        <f>C272*#REF!</f>
        <v>#REF!</v>
      </c>
      <c r="R272" s="15" t="e">
        <f>E272*#REF!</f>
        <v>#REF!</v>
      </c>
      <c r="S272" s="50" t="e">
        <f>F272*#REF!</f>
        <v>#REF!</v>
      </c>
      <c r="T272" s="15" t="e">
        <f>G272*#REF!</f>
        <v>#REF!</v>
      </c>
      <c r="U272" s="50" t="e">
        <f>H272*#REF!</f>
        <v>#REF!</v>
      </c>
      <c r="V272" s="15" t="e">
        <f>I272*#REF!</f>
        <v>#REF!</v>
      </c>
      <c r="W272" s="50" t="e">
        <f>J272*#REF!</f>
        <v>#REF!</v>
      </c>
      <c r="X272" s="15" t="e">
        <f>K272*#REF!</f>
        <v>#REF!</v>
      </c>
      <c r="Y272" s="50" t="e">
        <f>L272*#REF!</f>
        <v>#REF!</v>
      </c>
    </row>
    <row r="273" spans="1:25" s="21" customFormat="1" ht="13.5" thickBot="1" x14ac:dyDescent="0.25">
      <c r="A273" s="11" t="e">
        <f>#REF!</f>
        <v>#REF!</v>
      </c>
      <c r="B273" s="11" t="e">
        <f>#REF!</f>
        <v>#REF!</v>
      </c>
      <c r="C273" s="11" t="e">
        <f>#REF!</f>
        <v>#REF!</v>
      </c>
      <c r="D273" s="11" t="e">
        <f>#REF!</f>
        <v>#REF!</v>
      </c>
      <c r="E273" s="12" t="e">
        <f t="shared" si="50"/>
        <v>#REF!</v>
      </c>
      <c r="F273" s="49" t="e">
        <f t="shared" si="51"/>
        <v>#REF!</v>
      </c>
      <c r="G273" s="12" t="e">
        <f t="shared" si="52"/>
        <v>#REF!</v>
      </c>
      <c r="H273" s="49" t="e">
        <f t="shared" si="53"/>
        <v>#REF!</v>
      </c>
      <c r="I273" s="12" t="e">
        <f t="shared" si="56"/>
        <v>#REF!</v>
      </c>
      <c r="J273" s="49" t="e">
        <f t="shared" si="57"/>
        <v>#REF!</v>
      </c>
      <c r="K273" s="12" t="e">
        <f t="shared" si="55"/>
        <v>#REF!</v>
      </c>
      <c r="L273" s="12" t="e">
        <f t="shared" si="58"/>
        <v>#REF!</v>
      </c>
      <c r="O273" s="11" t="e">
        <f t="shared" si="54"/>
        <v>#REF!</v>
      </c>
      <c r="P273" s="75" t="e">
        <f>B273*#REF!</f>
        <v>#REF!</v>
      </c>
      <c r="Q273" s="71" t="e">
        <f>C273*#REF!</f>
        <v>#REF!</v>
      </c>
      <c r="R273" s="15" t="e">
        <f>E273*#REF!</f>
        <v>#REF!</v>
      </c>
      <c r="S273" s="50" t="e">
        <f>F273*#REF!</f>
        <v>#REF!</v>
      </c>
      <c r="T273" s="15" t="e">
        <f>G273*#REF!</f>
        <v>#REF!</v>
      </c>
      <c r="U273" s="50" t="e">
        <f>H273*#REF!</f>
        <v>#REF!</v>
      </c>
      <c r="V273" s="15" t="e">
        <f>I273*#REF!</f>
        <v>#REF!</v>
      </c>
      <c r="W273" s="50" t="e">
        <f>J273*#REF!</f>
        <v>#REF!</v>
      </c>
      <c r="X273" s="15" t="e">
        <f>K273*#REF!</f>
        <v>#REF!</v>
      </c>
      <c r="Y273" s="50" t="e">
        <f>L273*#REF!</f>
        <v>#REF!</v>
      </c>
    </row>
    <row r="274" spans="1:25" s="21" customFormat="1" ht="13.5" thickBot="1" x14ac:dyDescent="0.25">
      <c r="A274" s="11" t="e">
        <f>#REF!</f>
        <v>#REF!</v>
      </c>
      <c r="B274" s="11" t="e">
        <f>#REF!</f>
        <v>#REF!</v>
      </c>
      <c r="C274" s="11" t="e">
        <f>#REF!</f>
        <v>#REF!</v>
      </c>
      <c r="D274" s="11" t="e">
        <f>#REF!</f>
        <v>#REF!</v>
      </c>
      <c r="E274" s="12" t="e">
        <f t="shared" si="50"/>
        <v>#REF!</v>
      </c>
      <c r="F274" s="49" t="e">
        <f t="shared" si="51"/>
        <v>#REF!</v>
      </c>
      <c r="G274" s="12" t="e">
        <f t="shared" si="52"/>
        <v>#REF!</v>
      </c>
      <c r="H274" s="49" t="e">
        <f t="shared" si="53"/>
        <v>#REF!</v>
      </c>
      <c r="I274" s="12" t="e">
        <f t="shared" si="56"/>
        <v>#REF!</v>
      </c>
      <c r="J274" s="49" t="e">
        <f t="shared" si="57"/>
        <v>#REF!</v>
      </c>
      <c r="K274" s="12" t="e">
        <f t="shared" si="55"/>
        <v>#REF!</v>
      </c>
      <c r="L274" s="12" t="e">
        <f t="shared" si="58"/>
        <v>#REF!</v>
      </c>
      <c r="O274" s="11" t="e">
        <f t="shared" si="54"/>
        <v>#REF!</v>
      </c>
      <c r="P274" s="75" t="e">
        <f>B274*#REF!</f>
        <v>#REF!</v>
      </c>
      <c r="Q274" s="71" t="e">
        <f>C274*#REF!</f>
        <v>#REF!</v>
      </c>
      <c r="R274" s="15" t="e">
        <f>E274*#REF!</f>
        <v>#REF!</v>
      </c>
      <c r="S274" s="50" t="e">
        <f>F274*#REF!</f>
        <v>#REF!</v>
      </c>
      <c r="T274" s="15" t="e">
        <f>G274*#REF!</f>
        <v>#REF!</v>
      </c>
      <c r="U274" s="50" t="e">
        <f>H274*#REF!</f>
        <v>#REF!</v>
      </c>
      <c r="V274" s="15" t="e">
        <f>I274*#REF!</f>
        <v>#REF!</v>
      </c>
      <c r="W274" s="50" t="e">
        <f>J274*#REF!</f>
        <v>#REF!</v>
      </c>
      <c r="X274" s="15" t="e">
        <f>K274*#REF!</f>
        <v>#REF!</v>
      </c>
      <c r="Y274" s="50" t="e">
        <f>L274*#REF!</f>
        <v>#REF!</v>
      </c>
    </row>
    <row r="275" spans="1:25" s="21" customFormat="1" ht="13.5" thickBot="1" x14ac:dyDescent="0.25">
      <c r="A275" s="11" t="e">
        <f>#REF!</f>
        <v>#REF!</v>
      </c>
      <c r="B275" s="11" t="e">
        <f>#REF!</f>
        <v>#REF!</v>
      </c>
      <c r="C275" s="11" t="e">
        <f>#REF!</f>
        <v>#REF!</v>
      </c>
      <c r="D275" s="11" t="e">
        <f>#REF!</f>
        <v>#REF!</v>
      </c>
      <c r="E275" s="12" t="e">
        <f t="shared" si="50"/>
        <v>#REF!</v>
      </c>
      <c r="F275" s="49" t="e">
        <f t="shared" si="51"/>
        <v>#REF!</v>
      </c>
      <c r="G275" s="12" t="e">
        <f t="shared" si="52"/>
        <v>#REF!</v>
      </c>
      <c r="H275" s="49" t="e">
        <f t="shared" si="53"/>
        <v>#REF!</v>
      </c>
      <c r="I275" s="12" t="e">
        <f t="shared" si="56"/>
        <v>#REF!</v>
      </c>
      <c r="J275" s="49" t="e">
        <f t="shared" si="57"/>
        <v>#REF!</v>
      </c>
      <c r="K275" s="12" t="e">
        <f t="shared" si="55"/>
        <v>#REF!</v>
      </c>
      <c r="L275" s="12" t="e">
        <f t="shared" si="58"/>
        <v>#REF!</v>
      </c>
      <c r="O275" s="11" t="e">
        <f t="shared" si="54"/>
        <v>#REF!</v>
      </c>
      <c r="P275" s="90" t="e">
        <f>B275*#REF!</f>
        <v>#REF!</v>
      </c>
      <c r="Q275" s="71" t="e">
        <f>C275*#REF!</f>
        <v>#REF!</v>
      </c>
      <c r="R275" s="15" t="e">
        <f>E275*#REF!</f>
        <v>#REF!</v>
      </c>
      <c r="S275" s="50" t="e">
        <f>F275*#REF!</f>
        <v>#REF!</v>
      </c>
      <c r="T275" s="15" t="e">
        <f>G275*#REF!</f>
        <v>#REF!</v>
      </c>
      <c r="U275" s="50" t="e">
        <f>H275*#REF!</f>
        <v>#REF!</v>
      </c>
      <c r="V275" s="15" t="e">
        <f>I275*#REF!</f>
        <v>#REF!</v>
      </c>
      <c r="W275" s="50" t="e">
        <f>J275*#REF!</f>
        <v>#REF!</v>
      </c>
      <c r="X275" s="15" t="e">
        <f>K275*#REF!</f>
        <v>#REF!</v>
      </c>
      <c r="Y275" s="50" t="e">
        <f>L275*#REF!</f>
        <v>#REF!</v>
      </c>
    </row>
    <row r="276" spans="1:25" ht="13.5" thickBot="1" x14ac:dyDescent="0.25">
      <c r="A276" s="11" t="e">
        <f>#REF!</f>
        <v>#REF!</v>
      </c>
      <c r="B276" s="11" t="e">
        <f>#REF!</f>
        <v>#REF!</v>
      </c>
      <c r="C276" s="11" t="e">
        <f>#REF!</f>
        <v>#REF!</v>
      </c>
      <c r="D276" s="11" t="e">
        <f>#REF!</f>
        <v>#REF!</v>
      </c>
      <c r="E276" s="12" t="e">
        <f t="shared" si="50"/>
        <v>#REF!</v>
      </c>
      <c r="F276" s="49" t="e">
        <f t="shared" si="51"/>
        <v>#REF!</v>
      </c>
      <c r="G276" s="12" t="e">
        <f t="shared" si="52"/>
        <v>#REF!</v>
      </c>
      <c r="H276" s="49" t="e">
        <f t="shared" si="53"/>
        <v>#REF!</v>
      </c>
      <c r="I276" s="12" t="e">
        <f t="shared" si="56"/>
        <v>#REF!</v>
      </c>
      <c r="J276" s="49" t="e">
        <f t="shared" si="57"/>
        <v>#REF!</v>
      </c>
      <c r="K276" s="12" t="e">
        <f t="shared" si="55"/>
        <v>#REF!</v>
      </c>
      <c r="L276" s="12" t="e">
        <f t="shared" si="58"/>
        <v>#REF!</v>
      </c>
      <c r="O276" s="11" t="e">
        <f t="shared" si="54"/>
        <v>#REF!</v>
      </c>
      <c r="P276" s="80" t="e">
        <f>B276*#REF!</f>
        <v>#REF!</v>
      </c>
      <c r="Q276" s="71" t="e">
        <f>C276*#REF!</f>
        <v>#REF!</v>
      </c>
      <c r="R276" s="15" t="e">
        <f>E276*#REF!</f>
        <v>#REF!</v>
      </c>
      <c r="S276" s="50" t="e">
        <f>F276*#REF!</f>
        <v>#REF!</v>
      </c>
      <c r="T276" s="15" t="e">
        <f>G276*#REF!</f>
        <v>#REF!</v>
      </c>
      <c r="U276" s="50" t="e">
        <f>H276*#REF!</f>
        <v>#REF!</v>
      </c>
      <c r="V276" s="15" t="e">
        <f>I276*#REF!</f>
        <v>#REF!</v>
      </c>
      <c r="W276" s="50" t="e">
        <f>J276*#REF!</f>
        <v>#REF!</v>
      </c>
      <c r="X276" s="15" t="e">
        <f>K276*#REF!</f>
        <v>#REF!</v>
      </c>
      <c r="Y276" s="50" t="e">
        <f>L276*#REF!</f>
        <v>#REF!</v>
      </c>
    </row>
    <row r="277" spans="1:25" s="21" customFormat="1" ht="13.5" thickBot="1" x14ac:dyDescent="0.25">
      <c r="A277" s="11" t="e">
        <f>#REF!</f>
        <v>#REF!</v>
      </c>
      <c r="B277" s="11" t="e">
        <f>#REF!</f>
        <v>#REF!</v>
      </c>
      <c r="C277" s="11" t="e">
        <f>#REF!</f>
        <v>#REF!</v>
      </c>
      <c r="D277" s="11" t="e">
        <f>#REF!</f>
        <v>#REF!</v>
      </c>
      <c r="E277" s="12" t="e">
        <f t="shared" si="50"/>
        <v>#REF!</v>
      </c>
      <c r="F277" s="49" t="e">
        <f t="shared" si="51"/>
        <v>#REF!</v>
      </c>
      <c r="G277" s="12" t="e">
        <f t="shared" si="52"/>
        <v>#REF!</v>
      </c>
      <c r="H277" s="49" t="e">
        <f t="shared" si="53"/>
        <v>#REF!</v>
      </c>
      <c r="I277" s="12" t="e">
        <f t="shared" si="56"/>
        <v>#REF!</v>
      </c>
      <c r="J277" s="49" t="e">
        <f t="shared" si="57"/>
        <v>#REF!</v>
      </c>
      <c r="K277" s="12" t="e">
        <f t="shared" si="55"/>
        <v>#REF!</v>
      </c>
      <c r="L277" s="12" t="e">
        <f t="shared" si="58"/>
        <v>#REF!</v>
      </c>
      <c r="O277" s="11" t="e">
        <f t="shared" si="54"/>
        <v>#REF!</v>
      </c>
      <c r="P277" s="77" t="e">
        <f>B277*#REF!</f>
        <v>#REF!</v>
      </c>
      <c r="Q277" s="71" t="e">
        <f>C277*#REF!</f>
        <v>#REF!</v>
      </c>
      <c r="R277" s="15" t="e">
        <f>E277*#REF!</f>
        <v>#REF!</v>
      </c>
      <c r="S277" s="50" t="e">
        <f>F277*#REF!</f>
        <v>#REF!</v>
      </c>
      <c r="T277" s="15" t="e">
        <f>G277*#REF!</f>
        <v>#REF!</v>
      </c>
      <c r="U277" s="50" t="e">
        <f>H277*#REF!</f>
        <v>#REF!</v>
      </c>
      <c r="V277" s="15" t="e">
        <f>I277*#REF!</f>
        <v>#REF!</v>
      </c>
      <c r="W277" s="50" t="e">
        <f>J277*#REF!</f>
        <v>#REF!</v>
      </c>
      <c r="X277" s="15" t="e">
        <f>K277*#REF!</f>
        <v>#REF!</v>
      </c>
      <c r="Y277" s="50" t="e">
        <f>L277*#REF!</f>
        <v>#REF!</v>
      </c>
    </row>
    <row r="278" spans="1:25" ht="13.5" thickBot="1" x14ac:dyDescent="0.25">
      <c r="A278" s="11" t="e">
        <f>#REF!</f>
        <v>#REF!</v>
      </c>
      <c r="B278" s="11" t="e">
        <f>#REF!</f>
        <v>#REF!</v>
      </c>
      <c r="C278" s="11" t="e">
        <f>#REF!</f>
        <v>#REF!</v>
      </c>
      <c r="D278" s="11" t="e">
        <f>#REF!</f>
        <v>#REF!</v>
      </c>
      <c r="E278" s="12" t="e">
        <f t="shared" si="50"/>
        <v>#REF!</v>
      </c>
      <c r="F278" s="49" t="e">
        <f t="shared" si="51"/>
        <v>#REF!</v>
      </c>
      <c r="G278" s="12" t="e">
        <f t="shared" si="52"/>
        <v>#REF!</v>
      </c>
      <c r="H278" s="49" t="e">
        <f t="shared" si="53"/>
        <v>#REF!</v>
      </c>
      <c r="I278" s="12" t="e">
        <f t="shared" si="56"/>
        <v>#REF!</v>
      </c>
      <c r="J278" s="49" t="e">
        <f t="shared" si="57"/>
        <v>#REF!</v>
      </c>
      <c r="K278" s="12" t="e">
        <f t="shared" si="55"/>
        <v>#REF!</v>
      </c>
      <c r="L278" s="12" t="e">
        <f t="shared" si="58"/>
        <v>#REF!</v>
      </c>
      <c r="O278" s="11" t="e">
        <f t="shared" si="54"/>
        <v>#REF!</v>
      </c>
      <c r="P278" s="75" t="e">
        <f>B278*#REF!</f>
        <v>#REF!</v>
      </c>
      <c r="Q278" s="71" t="e">
        <f>C278*#REF!</f>
        <v>#REF!</v>
      </c>
      <c r="R278" s="15" t="e">
        <f>E278*#REF!</f>
        <v>#REF!</v>
      </c>
      <c r="S278" s="50" t="e">
        <f>F278*#REF!</f>
        <v>#REF!</v>
      </c>
      <c r="T278" s="15" t="e">
        <f>G278*#REF!</f>
        <v>#REF!</v>
      </c>
      <c r="U278" s="50" t="e">
        <f>H278*#REF!</f>
        <v>#REF!</v>
      </c>
      <c r="V278" s="15" t="e">
        <f>I278*#REF!</f>
        <v>#REF!</v>
      </c>
      <c r="W278" s="50" t="e">
        <f>J278*#REF!</f>
        <v>#REF!</v>
      </c>
      <c r="X278" s="15" t="e">
        <f>K278*#REF!</f>
        <v>#REF!</v>
      </c>
      <c r="Y278" s="50" t="e">
        <f>L278*#REF!</f>
        <v>#REF!</v>
      </c>
    </row>
    <row r="279" spans="1:25" ht="13.5" thickBot="1" x14ac:dyDescent="0.25">
      <c r="A279" s="11" t="e">
        <f>#REF!</f>
        <v>#REF!</v>
      </c>
      <c r="B279" s="11" t="e">
        <f>#REF!</f>
        <v>#REF!</v>
      </c>
      <c r="C279" s="11" t="e">
        <f>#REF!</f>
        <v>#REF!</v>
      </c>
      <c r="D279" s="11" t="e">
        <f>#REF!</f>
        <v>#REF!</v>
      </c>
      <c r="E279" s="12" t="e">
        <f t="shared" si="50"/>
        <v>#REF!</v>
      </c>
      <c r="F279" s="49" t="e">
        <f t="shared" si="51"/>
        <v>#REF!</v>
      </c>
      <c r="G279" s="12" t="e">
        <f t="shared" si="52"/>
        <v>#REF!</v>
      </c>
      <c r="H279" s="49" t="e">
        <f t="shared" si="53"/>
        <v>#REF!</v>
      </c>
      <c r="I279" s="12" t="e">
        <f t="shared" si="56"/>
        <v>#REF!</v>
      </c>
      <c r="J279" s="49" t="e">
        <f t="shared" si="57"/>
        <v>#REF!</v>
      </c>
      <c r="K279" s="12" t="e">
        <f t="shared" si="55"/>
        <v>#REF!</v>
      </c>
      <c r="L279" s="12" t="e">
        <f t="shared" si="58"/>
        <v>#REF!</v>
      </c>
      <c r="O279" s="11" t="e">
        <f t="shared" si="54"/>
        <v>#REF!</v>
      </c>
      <c r="P279" s="75" t="e">
        <f>B279*#REF!</f>
        <v>#REF!</v>
      </c>
      <c r="Q279" s="71" t="e">
        <f>C279*#REF!</f>
        <v>#REF!</v>
      </c>
      <c r="R279" s="15" t="e">
        <f>E279*#REF!</f>
        <v>#REF!</v>
      </c>
      <c r="S279" s="50" t="e">
        <f>F279*#REF!</f>
        <v>#REF!</v>
      </c>
      <c r="T279" s="15" t="e">
        <f>G279*#REF!</f>
        <v>#REF!</v>
      </c>
      <c r="U279" s="50" t="e">
        <f>H279*#REF!</f>
        <v>#REF!</v>
      </c>
      <c r="V279" s="15" t="e">
        <f>I279*#REF!</f>
        <v>#REF!</v>
      </c>
      <c r="W279" s="50" t="e">
        <f>J279*#REF!</f>
        <v>#REF!</v>
      </c>
      <c r="X279" s="15" t="e">
        <f>K279*#REF!</f>
        <v>#REF!</v>
      </c>
      <c r="Y279" s="50" t="e">
        <f>L279*#REF!</f>
        <v>#REF!</v>
      </c>
    </row>
    <row r="280" spans="1:25" ht="13.5" thickBot="1" x14ac:dyDescent="0.25">
      <c r="A280" s="11" t="e">
        <f>#REF!</f>
        <v>#REF!</v>
      </c>
      <c r="B280" s="11" t="e">
        <f>#REF!</f>
        <v>#REF!</v>
      </c>
      <c r="C280" s="11" t="e">
        <f>#REF!</f>
        <v>#REF!</v>
      </c>
      <c r="D280" s="11" t="e">
        <f>#REF!</f>
        <v>#REF!</v>
      </c>
      <c r="E280" s="12" t="e">
        <f t="shared" si="50"/>
        <v>#REF!</v>
      </c>
      <c r="F280" s="49" t="e">
        <f t="shared" si="51"/>
        <v>#REF!</v>
      </c>
      <c r="G280" s="12" t="e">
        <f t="shared" si="52"/>
        <v>#REF!</v>
      </c>
      <c r="H280" s="49" t="e">
        <f t="shared" si="53"/>
        <v>#REF!</v>
      </c>
      <c r="I280" s="12" t="e">
        <f t="shared" si="56"/>
        <v>#REF!</v>
      </c>
      <c r="J280" s="49" t="e">
        <f t="shared" si="57"/>
        <v>#REF!</v>
      </c>
      <c r="K280" s="12" t="e">
        <f t="shared" si="55"/>
        <v>#REF!</v>
      </c>
      <c r="L280" s="12" t="e">
        <f t="shared" si="58"/>
        <v>#REF!</v>
      </c>
      <c r="O280" s="11" t="e">
        <f t="shared" si="54"/>
        <v>#REF!</v>
      </c>
      <c r="P280" s="75" t="e">
        <f>B280*#REF!</f>
        <v>#REF!</v>
      </c>
      <c r="Q280" s="71" t="e">
        <f>C280*#REF!</f>
        <v>#REF!</v>
      </c>
      <c r="R280" s="15" t="e">
        <f>E280*#REF!</f>
        <v>#REF!</v>
      </c>
      <c r="S280" s="50" t="e">
        <f>F280*#REF!</f>
        <v>#REF!</v>
      </c>
      <c r="T280" s="15" t="e">
        <f>G280*#REF!</f>
        <v>#REF!</v>
      </c>
      <c r="U280" s="50" t="e">
        <f>H280*#REF!</f>
        <v>#REF!</v>
      </c>
      <c r="V280" s="15" t="e">
        <f>I280*#REF!</f>
        <v>#REF!</v>
      </c>
      <c r="W280" s="50" t="e">
        <f>J280*#REF!</f>
        <v>#REF!</v>
      </c>
      <c r="X280" s="15" t="e">
        <f>K280*#REF!</f>
        <v>#REF!</v>
      </c>
      <c r="Y280" s="50" t="e">
        <f>L280*#REF!</f>
        <v>#REF!</v>
      </c>
    </row>
    <row r="281" spans="1:25" ht="13.5" thickBot="1" x14ac:dyDescent="0.25">
      <c r="A281" s="11" t="e">
        <f>#REF!</f>
        <v>#REF!</v>
      </c>
      <c r="B281" s="11" t="e">
        <f>#REF!</f>
        <v>#REF!</v>
      </c>
      <c r="C281" s="11" t="e">
        <f>#REF!</f>
        <v>#REF!</v>
      </c>
      <c r="D281" s="11" t="e">
        <f>#REF!</f>
        <v>#REF!</v>
      </c>
      <c r="E281" s="12" t="e">
        <f t="shared" si="50"/>
        <v>#REF!</v>
      </c>
      <c r="F281" s="49" t="e">
        <f t="shared" si="51"/>
        <v>#REF!</v>
      </c>
      <c r="G281" s="12" t="e">
        <f t="shared" si="52"/>
        <v>#REF!</v>
      </c>
      <c r="H281" s="49" t="e">
        <f t="shared" si="53"/>
        <v>#REF!</v>
      </c>
      <c r="I281" s="12" t="e">
        <f t="shared" si="56"/>
        <v>#REF!</v>
      </c>
      <c r="J281" s="49" t="e">
        <f t="shared" si="57"/>
        <v>#REF!</v>
      </c>
      <c r="K281" s="12" t="e">
        <f t="shared" si="55"/>
        <v>#REF!</v>
      </c>
      <c r="L281" s="12" t="e">
        <f t="shared" si="58"/>
        <v>#REF!</v>
      </c>
      <c r="O281" s="11" t="e">
        <f t="shared" si="54"/>
        <v>#REF!</v>
      </c>
      <c r="P281" s="90" t="e">
        <f>B281*#REF!</f>
        <v>#REF!</v>
      </c>
      <c r="Q281" s="71" t="e">
        <f>C281*#REF!</f>
        <v>#REF!</v>
      </c>
      <c r="R281" s="15" t="e">
        <f>E281*#REF!</f>
        <v>#REF!</v>
      </c>
      <c r="S281" s="50" t="e">
        <f>F281*#REF!</f>
        <v>#REF!</v>
      </c>
      <c r="T281" s="15" t="e">
        <f>G281*#REF!</f>
        <v>#REF!</v>
      </c>
      <c r="U281" s="50" t="e">
        <f>H281*#REF!</f>
        <v>#REF!</v>
      </c>
      <c r="V281" s="15" t="e">
        <f>I281*#REF!</f>
        <v>#REF!</v>
      </c>
      <c r="W281" s="50" t="e">
        <f>J281*#REF!</f>
        <v>#REF!</v>
      </c>
      <c r="X281" s="15" t="e">
        <f>K281*#REF!</f>
        <v>#REF!</v>
      </c>
      <c r="Y281" s="50" t="e">
        <f>L281*#REF!</f>
        <v>#REF!</v>
      </c>
    </row>
    <row r="282" spans="1:25" ht="13.5" thickBot="1" x14ac:dyDescent="0.25">
      <c r="A282" s="11" t="e">
        <f>#REF!</f>
        <v>#REF!</v>
      </c>
      <c r="B282" s="11" t="e">
        <f>#REF!</f>
        <v>#REF!</v>
      </c>
      <c r="C282" s="11" t="e">
        <f>#REF!</f>
        <v>#REF!</v>
      </c>
      <c r="D282" s="11" t="e">
        <f>#REF!</f>
        <v>#REF!</v>
      </c>
      <c r="E282" s="12" t="e">
        <f t="shared" si="50"/>
        <v>#REF!</v>
      </c>
      <c r="F282" s="49" t="e">
        <f t="shared" si="51"/>
        <v>#REF!</v>
      </c>
      <c r="G282" s="12" t="e">
        <f t="shared" si="52"/>
        <v>#REF!</v>
      </c>
      <c r="H282" s="49" t="e">
        <f t="shared" si="53"/>
        <v>#REF!</v>
      </c>
      <c r="I282" s="12" t="e">
        <f t="shared" si="56"/>
        <v>#REF!</v>
      </c>
      <c r="J282" s="49" t="e">
        <f t="shared" si="57"/>
        <v>#REF!</v>
      </c>
      <c r="K282" s="12" t="e">
        <f t="shared" si="55"/>
        <v>#REF!</v>
      </c>
      <c r="L282" s="12" t="e">
        <f t="shared" si="58"/>
        <v>#REF!</v>
      </c>
      <c r="O282" s="11" t="e">
        <f t="shared" si="54"/>
        <v>#REF!</v>
      </c>
      <c r="P282" s="80" t="e">
        <f>B282*#REF!</f>
        <v>#REF!</v>
      </c>
      <c r="Q282" s="71" t="e">
        <f>C282*#REF!</f>
        <v>#REF!</v>
      </c>
      <c r="R282" s="15" t="e">
        <f>E282*#REF!</f>
        <v>#REF!</v>
      </c>
      <c r="S282" s="50" t="e">
        <f>F282*#REF!</f>
        <v>#REF!</v>
      </c>
      <c r="T282" s="15" t="e">
        <f>G282*#REF!</f>
        <v>#REF!</v>
      </c>
      <c r="U282" s="50" t="e">
        <f>H282*#REF!</f>
        <v>#REF!</v>
      </c>
      <c r="V282" s="15" t="e">
        <f>I282*#REF!</f>
        <v>#REF!</v>
      </c>
      <c r="W282" s="50" t="e">
        <f>J282*#REF!</f>
        <v>#REF!</v>
      </c>
      <c r="X282" s="15" t="e">
        <f>K282*#REF!</f>
        <v>#REF!</v>
      </c>
      <c r="Y282" s="50" t="e">
        <f>L282*#REF!</f>
        <v>#REF!</v>
      </c>
    </row>
    <row r="283" spans="1:25" ht="13.5" thickBot="1" x14ac:dyDescent="0.25">
      <c r="A283" s="11" t="e">
        <f>#REF!</f>
        <v>#REF!</v>
      </c>
      <c r="B283" s="11" t="e">
        <f>#REF!</f>
        <v>#REF!</v>
      </c>
      <c r="C283" s="11" t="e">
        <f>#REF!</f>
        <v>#REF!</v>
      </c>
      <c r="D283" s="11" t="e">
        <f>#REF!</f>
        <v>#REF!</v>
      </c>
      <c r="E283" s="12" t="e">
        <f t="shared" si="50"/>
        <v>#REF!</v>
      </c>
      <c r="F283" s="49" t="e">
        <f t="shared" si="51"/>
        <v>#REF!</v>
      </c>
      <c r="G283" s="12" t="e">
        <f t="shared" si="52"/>
        <v>#REF!</v>
      </c>
      <c r="H283" s="49" t="e">
        <f t="shared" si="53"/>
        <v>#REF!</v>
      </c>
      <c r="I283" s="12" t="e">
        <f t="shared" si="56"/>
        <v>#REF!</v>
      </c>
      <c r="J283" s="49" t="e">
        <f t="shared" si="57"/>
        <v>#REF!</v>
      </c>
      <c r="K283" s="12" t="e">
        <f t="shared" si="55"/>
        <v>#REF!</v>
      </c>
      <c r="L283" s="12" t="e">
        <f t="shared" si="58"/>
        <v>#REF!</v>
      </c>
      <c r="O283" s="11" t="e">
        <f t="shared" si="54"/>
        <v>#REF!</v>
      </c>
      <c r="P283" s="75" t="e">
        <f>B283*#REF!</f>
        <v>#REF!</v>
      </c>
      <c r="Q283" s="71" t="e">
        <f>C283*#REF!</f>
        <v>#REF!</v>
      </c>
      <c r="R283" s="15" t="e">
        <f>E283*#REF!</f>
        <v>#REF!</v>
      </c>
      <c r="S283" s="50" t="e">
        <f>F283*#REF!</f>
        <v>#REF!</v>
      </c>
      <c r="T283" s="15" t="e">
        <f>G283*#REF!</f>
        <v>#REF!</v>
      </c>
      <c r="U283" s="50" t="e">
        <f>H283*#REF!</f>
        <v>#REF!</v>
      </c>
      <c r="V283" s="15" t="e">
        <f>I283*#REF!</f>
        <v>#REF!</v>
      </c>
      <c r="W283" s="50" t="e">
        <f>J283*#REF!</f>
        <v>#REF!</v>
      </c>
      <c r="X283" s="15" t="e">
        <f>K283*#REF!</f>
        <v>#REF!</v>
      </c>
      <c r="Y283" s="50" t="e">
        <f>L283*#REF!</f>
        <v>#REF!</v>
      </c>
    </row>
    <row r="284" spans="1:25" ht="13.5" thickBot="1" x14ac:dyDescent="0.25">
      <c r="A284" s="11" t="e">
        <f>#REF!</f>
        <v>#REF!</v>
      </c>
      <c r="B284" s="11" t="e">
        <f>#REF!</f>
        <v>#REF!</v>
      </c>
      <c r="C284" s="11" t="e">
        <f>#REF!</f>
        <v>#REF!</v>
      </c>
      <c r="D284" s="11" t="e">
        <f>#REF!</f>
        <v>#REF!</v>
      </c>
      <c r="E284" s="12" t="e">
        <f t="shared" si="50"/>
        <v>#REF!</v>
      </c>
      <c r="F284" s="49" t="e">
        <f t="shared" si="51"/>
        <v>#REF!</v>
      </c>
      <c r="G284" s="12" t="e">
        <f t="shared" si="52"/>
        <v>#REF!</v>
      </c>
      <c r="H284" s="49" t="e">
        <f t="shared" si="53"/>
        <v>#REF!</v>
      </c>
      <c r="I284" s="12" t="e">
        <f t="shared" si="56"/>
        <v>#REF!</v>
      </c>
      <c r="J284" s="49" t="e">
        <f t="shared" si="57"/>
        <v>#REF!</v>
      </c>
      <c r="K284" s="12" t="e">
        <f t="shared" si="55"/>
        <v>#REF!</v>
      </c>
      <c r="L284" s="12" t="e">
        <f t="shared" si="58"/>
        <v>#REF!</v>
      </c>
      <c r="O284" s="11" t="e">
        <f t="shared" si="54"/>
        <v>#REF!</v>
      </c>
      <c r="P284" s="75" t="e">
        <f>B284*#REF!</f>
        <v>#REF!</v>
      </c>
      <c r="Q284" s="71" t="e">
        <f>C284*#REF!</f>
        <v>#REF!</v>
      </c>
      <c r="R284" s="15" t="e">
        <f>E284*#REF!</f>
        <v>#REF!</v>
      </c>
      <c r="S284" s="50" t="e">
        <f>F284*#REF!</f>
        <v>#REF!</v>
      </c>
      <c r="T284" s="15" t="e">
        <f>G284*#REF!</f>
        <v>#REF!</v>
      </c>
      <c r="U284" s="50" t="e">
        <f>H284*#REF!</f>
        <v>#REF!</v>
      </c>
      <c r="V284" s="15" t="e">
        <f>I284*#REF!</f>
        <v>#REF!</v>
      </c>
      <c r="W284" s="50" t="e">
        <f>J284*#REF!</f>
        <v>#REF!</v>
      </c>
      <c r="X284" s="15" t="e">
        <f>K284*#REF!</f>
        <v>#REF!</v>
      </c>
      <c r="Y284" s="50" t="e">
        <f>L284*#REF!</f>
        <v>#REF!</v>
      </c>
    </row>
    <row r="285" spans="1:25" ht="13.5" thickBot="1" x14ac:dyDescent="0.25">
      <c r="A285" s="11" t="e">
        <f>#REF!</f>
        <v>#REF!</v>
      </c>
      <c r="B285" s="11" t="e">
        <f>#REF!</f>
        <v>#REF!</v>
      </c>
      <c r="C285" s="11" t="e">
        <f>#REF!</f>
        <v>#REF!</v>
      </c>
      <c r="D285" s="11" t="e">
        <f>#REF!</f>
        <v>#REF!</v>
      </c>
      <c r="E285" s="12" t="e">
        <f t="shared" si="50"/>
        <v>#REF!</v>
      </c>
      <c r="F285" s="49" t="e">
        <f t="shared" si="51"/>
        <v>#REF!</v>
      </c>
      <c r="G285" s="12" t="e">
        <f t="shared" si="52"/>
        <v>#REF!</v>
      </c>
      <c r="H285" s="49" t="e">
        <f t="shared" si="53"/>
        <v>#REF!</v>
      </c>
      <c r="I285" s="12" t="e">
        <f t="shared" si="56"/>
        <v>#REF!</v>
      </c>
      <c r="J285" s="49" t="e">
        <f t="shared" si="57"/>
        <v>#REF!</v>
      </c>
      <c r="K285" s="12" t="e">
        <f t="shared" si="55"/>
        <v>#REF!</v>
      </c>
      <c r="L285" s="12" t="e">
        <f t="shared" si="58"/>
        <v>#REF!</v>
      </c>
      <c r="O285" s="11" t="e">
        <f t="shared" si="54"/>
        <v>#REF!</v>
      </c>
      <c r="P285" s="75" t="e">
        <f>B285*#REF!</f>
        <v>#REF!</v>
      </c>
      <c r="Q285" s="71" t="e">
        <f>C285*#REF!</f>
        <v>#REF!</v>
      </c>
      <c r="R285" s="15" t="e">
        <f>E285*#REF!</f>
        <v>#REF!</v>
      </c>
      <c r="S285" s="50" t="e">
        <f>F285*#REF!</f>
        <v>#REF!</v>
      </c>
      <c r="T285" s="15" t="e">
        <f>G285*#REF!</f>
        <v>#REF!</v>
      </c>
      <c r="U285" s="50" t="e">
        <f>H285*#REF!</f>
        <v>#REF!</v>
      </c>
      <c r="V285" s="15" t="e">
        <f>I285*#REF!</f>
        <v>#REF!</v>
      </c>
      <c r="W285" s="50" t="e">
        <f>J285*#REF!</f>
        <v>#REF!</v>
      </c>
      <c r="X285" s="15" t="e">
        <f>K285*#REF!</f>
        <v>#REF!</v>
      </c>
      <c r="Y285" s="50" t="e">
        <f>L285*#REF!</f>
        <v>#REF!</v>
      </c>
    </row>
    <row r="286" spans="1:25" ht="13.5" thickBot="1" x14ac:dyDescent="0.25">
      <c r="A286" s="11" t="e">
        <f>#REF!</f>
        <v>#REF!</v>
      </c>
      <c r="B286" s="11" t="e">
        <f>#REF!</f>
        <v>#REF!</v>
      </c>
      <c r="C286" s="11" t="e">
        <f>#REF!</f>
        <v>#REF!</v>
      </c>
      <c r="D286" s="11" t="e">
        <f>#REF!</f>
        <v>#REF!</v>
      </c>
      <c r="E286" s="12" t="e">
        <f t="shared" si="50"/>
        <v>#REF!</v>
      </c>
      <c r="F286" s="49" t="e">
        <f t="shared" si="51"/>
        <v>#REF!</v>
      </c>
      <c r="G286" s="12" t="e">
        <f t="shared" si="52"/>
        <v>#REF!</v>
      </c>
      <c r="H286" s="49" t="e">
        <f t="shared" si="53"/>
        <v>#REF!</v>
      </c>
      <c r="I286" s="12" t="e">
        <f t="shared" si="56"/>
        <v>#REF!</v>
      </c>
      <c r="J286" s="49" t="e">
        <f t="shared" si="57"/>
        <v>#REF!</v>
      </c>
      <c r="K286" s="12" t="e">
        <f t="shared" si="55"/>
        <v>#REF!</v>
      </c>
      <c r="L286" s="12" t="e">
        <f t="shared" si="58"/>
        <v>#REF!</v>
      </c>
      <c r="O286" s="11" t="e">
        <f t="shared" si="54"/>
        <v>#REF!</v>
      </c>
      <c r="P286" s="75" t="e">
        <f>B286*#REF!</f>
        <v>#REF!</v>
      </c>
      <c r="Q286" s="71" t="e">
        <f>C286*#REF!</f>
        <v>#REF!</v>
      </c>
      <c r="R286" s="15" t="e">
        <f>E286*#REF!</f>
        <v>#REF!</v>
      </c>
      <c r="S286" s="50" t="e">
        <f>F286*#REF!</f>
        <v>#REF!</v>
      </c>
      <c r="T286" s="15" t="e">
        <f>G286*#REF!</f>
        <v>#REF!</v>
      </c>
      <c r="U286" s="50" t="e">
        <f>H286*#REF!</f>
        <v>#REF!</v>
      </c>
      <c r="V286" s="15" t="e">
        <f>I286*#REF!</f>
        <v>#REF!</v>
      </c>
      <c r="W286" s="50" t="e">
        <f>J286*#REF!</f>
        <v>#REF!</v>
      </c>
      <c r="X286" s="15" t="e">
        <f>K286*#REF!</f>
        <v>#REF!</v>
      </c>
      <c r="Y286" s="50" t="e">
        <f>L286*#REF!</f>
        <v>#REF!</v>
      </c>
    </row>
    <row r="287" spans="1:25" ht="13.5" thickBot="1" x14ac:dyDescent="0.25">
      <c r="A287" s="11" t="e">
        <f>#REF!</f>
        <v>#REF!</v>
      </c>
      <c r="B287" s="11" t="e">
        <f>#REF!</f>
        <v>#REF!</v>
      </c>
      <c r="C287" s="11" t="e">
        <f>#REF!</f>
        <v>#REF!</v>
      </c>
      <c r="D287" s="11" t="e">
        <f>#REF!</f>
        <v>#REF!</v>
      </c>
      <c r="E287" s="12" t="e">
        <f t="shared" si="50"/>
        <v>#REF!</v>
      </c>
      <c r="F287" s="49" t="e">
        <f t="shared" si="51"/>
        <v>#REF!</v>
      </c>
      <c r="G287" s="12" t="e">
        <f t="shared" si="52"/>
        <v>#REF!</v>
      </c>
      <c r="H287" s="49" t="e">
        <f t="shared" si="53"/>
        <v>#REF!</v>
      </c>
      <c r="I287" s="12" t="e">
        <f t="shared" si="56"/>
        <v>#REF!</v>
      </c>
      <c r="J287" s="49" t="e">
        <f t="shared" si="57"/>
        <v>#REF!</v>
      </c>
      <c r="K287" s="12" t="e">
        <f t="shared" si="55"/>
        <v>#REF!</v>
      </c>
      <c r="L287" s="12" t="e">
        <f t="shared" si="58"/>
        <v>#REF!</v>
      </c>
      <c r="O287" s="11" t="e">
        <f t="shared" si="54"/>
        <v>#REF!</v>
      </c>
      <c r="P287" s="79" t="e">
        <f>B287*#REF!</f>
        <v>#REF!</v>
      </c>
      <c r="Q287" s="71" t="e">
        <f>C287*#REF!</f>
        <v>#REF!</v>
      </c>
      <c r="R287" s="15" t="e">
        <f>E287*#REF!</f>
        <v>#REF!</v>
      </c>
      <c r="S287" s="50" t="e">
        <f>F287*#REF!</f>
        <v>#REF!</v>
      </c>
      <c r="T287" s="15" t="e">
        <f>G287*#REF!</f>
        <v>#REF!</v>
      </c>
      <c r="U287" s="50" t="e">
        <f>H287*#REF!</f>
        <v>#REF!</v>
      </c>
      <c r="V287" s="15" t="e">
        <f>I287*#REF!</f>
        <v>#REF!</v>
      </c>
      <c r="W287" s="50" t="e">
        <f>J287*#REF!</f>
        <v>#REF!</v>
      </c>
      <c r="X287" s="15" t="e">
        <f>K287*#REF!</f>
        <v>#REF!</v>
      </c>
      <c r="Y287" s="50" t="e">
        <f>L287*#REF!</f>
        <v>#REF!</v>
      </c>
    </row>
    <row r="288" spans="1:25" s="21" customFormat="1" ht="13.5" thickBot="1" x14ac:dyDescent="0.25">
      <c r="A288" s="11" t="e">
        <f>#REF!</f>
        <v>#REF!</v>
      </c>
      <c r="B288" s="11" t="e">
        <f>#REF!</f>
        <v>#REF!</v>
      </c>
      <c r="C288" s="11" t="e">
        <f>#REF!</f>
        <v>#REF!</v>
      </c>
      <c r="D288" s="11" t="e">
        <f>#REF!</f>
        <v>#REF!</v>
      </c>
      <c r="E288" s="12" t="e">
        <f t="shared" si="50"/>
        <v>#REF!</v>
      </c>
      <c r="F288" s="49" t="e">
        <f t="shared" si="51"/>
        <v>#REF!</v>
      </c>
      <c r="G288" s="12" t="e">
        <f t="shared" si="52"/>
        <v>#REF!</v>
      </c>
      <c r="H288" s="49" t="e">
        <f t="shared" si="53"/>
        <v>#REF!</v>
      </c>
      <c r="I288" s="12" t="e">
        <f t="shared" si="56"/>
        <v>#REF!</v>
      </c>
      <c r="J288" s="49" t="e">
        <f t="shared" si="57"/>
        <v>#REF!</v>
      </c>
      <c r="K288" s="12" t="e">
        <f t="shared" si="55"/>
        <v>#REF!</v>
      </c>
      <c r="L288" s="12" t="e">
        <f t="shared" si="58"/>
        <v>#REF!</v>
      </c>
      <c r="O288" s="11" t="e">
        <f t="shared" si="54"/>
        <v>#REF!</v>
      </c>
      <c r="P288" s="77" t="e">
        <f>B288*#REF!</f>
        <v>#REF!</v>
      </c>
      <c r="Q288" s="71" t="e">
        <f>C288*#REF!</f>
        <v>#REF!</v>
      </c>
      <c r="R288" s="15" t="e">
        <f>E288*#REF!</f>
        <v>#REF!</v>
      </c>
      <c r="S288" s="50" t="e">
        <f>F288*#REF!</f>
        <v>#REF!</v>
      </c>
      <c r="T288" s="15" t="e">
        <f>G288*#REF!</f>
        <v>#REF!</v>
      </c>
      <c r="U288" s="50" t="e">
        <f>H288*#REF!</f>
        <v>#REF!</v>
      </c>
      <c r="V288" s="15" t="e">
        <f>I288*#REF!</f>
        <v>#REF!</v>
      </c>
      <c r="W288" s="50" t="e">
        <f>J288*#REF!</f>
        <v>#REF!</v>
      </c>
      <c r="X288" s="15" t="e">
        <f>K288*#REF!</f>
        <v>#REF!</v>
      </c>
      <c r="Y288" s="50" t="e">
        <f>L288*#REF!</f>
        <v>#REF!</v>
      </c>
    </row>
    <row r="289" spans="1:25" ht="13.5" thickBot="1" x14ac:dyDescent="0.25">
      <c r="A289" s="11" t="e">
        <f>#REF!</f>
        <v>#REF!</v>
      </c>
      <c r="B289" s="11" t="e">
        <f>#REF!</f>
        <v>#REF!</v>
      </c>
      <c r="C289" s="11" t="e">
        <f>#REF!</f>
        <v>#REF!</v>
      </c>
      <c r="D289" s="11" t="e">
        <f>#REF!</f>
        <v>#REF!</v>
      </c>
      <c r="E289" s="12" t="e">
        <f t="shared" si="50"/>
        <v>#REF!</v>
      </c>
      <c r="F289" s="49" t="e">
        <f t="shared" si="51"/>
        <v>#REF!</v>
      </c>
      <c r="G289" s="12" t="e">
        <f t="shared" si="52"/>
        <v>#REF!</v>
      </c>
      <c r="H289" s="49" t="e">
        <f t="shared" si="53"/>
        <v>#REF!</v>
      </c>
      <c r="I289" s="12" t="e">
        <f t="shared" si="56"/>
        <v>#REF!</v>
      </c>
      <c r="J289" s="49" t="e">
        <f t="shared" si="57"/>
        <v>#REF!</v>
      </c>
      <c r="K289" s="12" t="e">
        <f t="shared" si="55"/>
        <v>#REF!</v>
      </c>
      <c r="L289" s="12" t="e">
        <f t="shared" si="58"/>
        <v>#REF!</v>
      </c>
      <c r="O289" s="11" t="e">
        <f t="shared" si="54"/>
        <v>#REF!</v>
      </c>
      <c r="P289" s="77" t="e">
        <f>B289*#REF!</f>
        <v>#REF!</v>
      </c>
      <c r="Q289" s="71" t="e">
        <f>C289*#REF!</f>
        <v>#REF!</v>
      </c>
      <c r="R289" s="15" t="e">
        <f>E289*#REF!</f>
        <v>#REF!</v>
      </c>
      <c r="S289" s="50" t="e">
        <f>F289*#REF!</f>
        <v>#REF!</v>
      </c>
      <c r="T289" s="15" t="e">
        <f>G289*#REF!</f>
        <v>#REF!</v>
      </c>
      <c r="U289" s="50" t="e">
        <f>H289*#REF!</f>
        <v>#REF!</v>
      </c>
      <c r="V289" s="15" t="e">
        <f>I289*#REF!</f>
        <v>#REF!</v>
      </c>
      <c r="W289" s="50" t="e">
        <f>J289*#REF!</f>
        <v>#REF!</v>
      </c>
      <c r="X289" s="15" t="e">
        <f>K289*#REF!</f>
        <v>#REF!</v>
      </c>
      <c r="Y289" s="50" t="e">
        <f>L289*#REF!</f>
        <v>#REF!</v>
      </c>
    </row>
    <row r="290" spans="1:25" s="21" customFormat="1" ht="13.5" thickBot="1" x14ac:dyDescent="0.25">
      <c r="A290" s="11" t="e">
        <f>#REF!</f>
        <v>#REF!</v>
      </c>
      <c r="B290" s="11" t="e">
        <f>#REF!</f>
        <v>#REF!</v>
      </c>
      <c r="C290" s="11" t="e">
        <f>#REF!</f>
        <v>#REF!</v>
      </c>
      <c r="D290" s="11" t="e">
        <f>#REF!</f>
        <v>#REF!</v>
      </c>
      <c r="E290" s="12" t="e">
        <f t="shared" si="50"/>
        <v>#REF!</v>
      </c>
      <c r="F290" s="49" t="e">
        <f t="shared" si="51"/>
        <v>#REF!</v>
      </c>
      <c r="G290" s="12" t="e">
        <f t="shared" si="52"/>
        <v>#REF!</v>
      </c>
      <c r="H290" s="49" t="e">
        <f t="shared" si="53"/>
        <v>#REF!</v>
      </c>
      <c r="I290" s="12" t="e">
        <f t="shared" si="56"/>
        <v>#REF!</v>
      </c>
      <c r="J290" s="49" t="e">
        <f t="shared" si="57"/>
        <v>#REF!</v>
      </c>
      <c r="K290" s="12" t="e">
        <f t="shared" si="55"/>
        <v>#REF!</v>
      </c>
      <c r="L290" s="12" t="e">
        <f t="shared" si="58"/>
        <v>#REF!</v>
      </c>
      <c r="O290" s="11" t="e">
        <f t="shared" si="54"/>
        <v>#REF!</v>
      </c>
      <c r="P290" s="75" t="e">
        <f>B290*#REF!</f>
        <v>#REF!</v>
      </c>
      <c r="Q290" s="71" t="e">
        <f>C290*#REF!</f>
        <v>#REF!</v>
      </c>
      <c r="R290" s="15" t="e">
        <f>E290*#REF!</f>
        <v>#REF!</v>
      </c>
      <c r="S290" s="50" t="e">
        <f>F290*#REF!</f>
        <v>#REF!</v>
      </c>
      <c r="T290" s="15" t="e">
        <f>G290*#REF!</f>
        <v>#REF!</v>
      </c>
      <c r="U290" s="50" t="e">
        <f>H290*#REF!</f>
        <v>#REF!</v>
      </c>
      <c r="V290" s="15" t="e">
        <f>I290*#REF!</f>
        <v>#REF!</v>
      </c>
      <c r="W290" s="50" t="e">
        <f>J290*#REF!</f>
        <v>#REF!</v>
      </c>
      <c r="X290" s="15" t="e">
        <f>K290*#REF!</f>
        <v>#REF!</v>
      </c>
      <c r="Y290" s="50" t="e">
        <f>L290*#REF!</f>
        <v>#REF!</v>
      </c>
    </row>
    <row r="291" spans="1:25" s="21" customFormat="1" ht="13.5" thickBot="1" x14ac:dyDescent="0.25">
      <c r="A291" s="11" t="e">
        <f>#REF!</f>
        <v>#REF!</v>
      </c>
      <c r="B291" s="11" t="e">
        <f>#REF!</f>
        <v>#REF!</v>
      </c>
      <c r="C291" s="11" t="e">
        <f>#REF!</f>
        <v>#REF!</v>
      </c>
      <c r="D291" s="11" t="e">
        <f>#REF!</f>
        <v>#REF!</v>
      </c>
      <c r="E291" s="12" t="e">
        <f t="shared" si="50"/>
        <v>#REF!</v>
      </c>
      <c r="F291" s="49" t="e">
        <f t="shared" si="51"/>
        <v>#REF!</v>
      </c>
      <c r="G291" s="12" t="e">
        <f t="shared" si="52"/>
        <v>#REF!</v>
      </c>
      <c r="H291" s="49" t="e">
        <f t="shared" si="53"/>
        <v>#REF!</v>
      </c>
      <c r="I291" s="12" t="e">
        <f t="shared" si="56"/>
        <v>#REF!</v>
      </c>
      <c r="J291" s="49" t="e">
        <f t="shared" si="57"/>
        <v>#REF!</v>
      </c>
      <c r="K291" s="12" t="e">
        <f t="shared" si="55"/>
        <v>#REF!</v>
      </c>
      <c r="L291" s="12" t="e">
        <f t="shared" si="58"/>
        <v>#REF!</v>
      </c>
      <c r="O291" s="11" t="e">
        <f t="shared" si="54"/>
        <v>#REF!</v>
      </c>
      <c r="P291" s="75" t="e">
        <f>B291*#REF!</f>
        <v>#REF!</v>
      </c>
      <c r="Q291" s="71" t="e">
        <f>C291*#REF!</f>
        <v>#REF!</v>
      </c>
      <c r="R291" s="15" t="e">
        <f>E291*#REF!</f>
        <v>#REF!</v>
      </c>
      <c r="S291" s="50" t="e">
        <f>F291*#REF!</f>
        <v>#REF!</v>
      </c>
      <c r="T291" s="15" t="e">
        <f>G291*#REF!</f>
        <v>#REF!</v>
      </c>
      <c r="U291" s="50" t="e">
        <f>H291*#REF!</f>
        <v>#REF!</v>
      </c>
      <c r="V291" s="15" t="e">
        <f>I291*#REF!</f>
        <v>#REF!</v>
      </c>
      <c r="W291" s="50" t="e">
        <f>J291*#REF!</f>
        <v>#REF!</v>
      </c>
      <c r="X291" s="15" t="e">
        <f>K291*#REF!</f>
        <v>#REF!</v>
      </c>
      <c r="Y291" s="50" t="e">
        <f>L291*#REF!</f>
        <v>#REF!</v>
      </c>
    </row>
    <row r="292" spans="1:25" s="21" customFormat="1" ht="13.5" thickBot="1" x14ac:dyDescent="0.25">
      <c r="A292" s="11" t="e">
        <f>#REF!</f>
        <v>#REF!</v>
      </c>
      <c r="B292" s="11" t="e">
        <f>#REF!</f>
        <v>#REF!</v>
      </c>
      <c r="C292" s="11" t="e">
        <f>#REF!</f>
        <v>#REF!</v>
      </c>
      <c r="D292" s="11" t="e">
        <f>#REF!</f>
        <v>#REF!</v>
      </c>
      <c r="E292" s="12" t="e">
        <f t="shared" si="50"/>
        <v>#REF!</v>
      </c>
      <c r="F292" s="49" t="e">
        <f t="shared" si="51"/>
        <v>#REF!</v>
      </c>
      <c r="G292" s="12" t="e">
        <f t="shared" si="52"/>
        <v>#REF!</v>
      </c>
      <c r="H292" s="49" t="e">
        <f t="shared" si="53"/>
        <v>#REF!</v>
      </c>
      <c r="I292" s="12" t="e">
        <f t="shared" si="56"/>
        <v>#REF!</v>
      </c>
      <c r="J292" s="49" t="e">
        <f t="shared" si="57"/>
        <v>#REF!</v>
      </c>
      <c r="K292" s="12" t="e">
        <f t="shared" si="55"/>
        <v>#REF!</v>
      </c>
      <c r="L292" s="12" t="e">
        <f t="shared" si="58"/>
        <v>#REF!</v>
      </c>
      <c r="O292" s="11" t="e">
        <f t="shared" si="54"/>
        <v>#REF!</v>
      </c>
      <c r="P292" s="75" t="e">
        <f>B292*#REF!</f>
        <v>#REF!</v>
      </c>
      <c r="Q292" s="71" t="e">
        <f>C292*#REF!</f>
        <v>#REF!</v>
      </c>
      <c r="R292" s="15" t="e">
        <f>E292*#REF!</f>
        <v>#REF!</v>
      </c>
      <c r="S292" s="50" t="e">
        <f>F292*#REF!</f>
        <v>#REF!</v>
      </c>
      <c r="T292" s="15" t="e">
        <f>G292*#REF!</f>
        <v>#REF!</v>
      </c>
      <c r="U292" s="50" t="e">
        <f>H292*#REF!</f>
        <v>#REF!</v>
      </c>
      <c r="V292" s="15" t="e">
        <f>I292*#REF!</f>
        <v>#REF!</v>
      </c>
      <c r="W292" s="50" t="e">
        <f>J292*#REF!</f>
        <v>#REF!</v>
      </c>
      <c r="X292" s="15" t="e">
        <f>K292*#REF!</f>
        <v>#REF!</v>
      </c>
      <c r="Y292" s="50" t="e">
        <f>L292*#REF!</f>
        <v>#REF!</v>
      </c>
    </row>
    <row r="293" spans="1:25" s="21" customFormat="1" ht="13.5" thickBot="1" x14ac:dyDescent="0.25">
      <c r="A293" s="11" t="e">
        <f>#REF!</f>
        <v>#REF!</v>
      </c>
      <c r="B293" s="11" t="e">
        <f>#REF!</f>
        <v>#REF!</v>
      </c>
      <c r="C293" s="11" t="e">
        <f>#REF!</f>
        <v>#REF!</v>
      </c>
      <c r="D293" s="11" t="e">
        <f>#REF!</f>
        <v>#REF!</v>
      </c>
      <c r="E293" s="12" t="e">
        <f t="shared" si="50"/>
        <v>#REF!</v>
      </c>
      <c r="F293" s="49" t="e">
        <f t="shared" si="51"/>
        <v>#REF!</v>
      </c>
      <c r="G293" s="12" t="e">
        <f t="shared" si="52"/>
        <v>#REF!</v>
      </c>
      <c r="H293" s="49" t="e">
        <f t="shared" si="53"/>
        <v>#REF!</v>
      </c>
      <c r="I293" s="12" t="e">
        <f t="shared" si="56"/>
        <v>#REF!</v>
      </c>
      <c r="J293" s="49" t="e">
        <f t="shared" si="57"/>
        <v>#REF!</v>
      </c>
      <c r="K293" s="12" t="e">
        <f t="shared" si="55"/>
        <v>#REF!</v>
      </c>
      <c r="L293" s="12" t="e">
        <f t="shared" si="58"/>
        <v>#REF!</v>
      </c>
      <c r="O293" s="11" t="e">
        <f t="shared" si="54"/>
        <v>#REF!</v>
      </c>
      <c r="P293" s="90" t="e">
        <f>B293*#REF!</f>
        <v>#REF!</v>
      </c>
      <c r="Q293" s="71" t="e">
        <f>C293*#REF!</f>
        <v>#REF!</v>
      </c>
      <c r="R293" s="15" t="e">
        <f>E293*#REF!</f>
        <v>#REF!</v>
      </c>
      <c r="S293" s="50" t="e">
        <f>F293*#REF!</f>
        <v>#REF!</v>
      </c>
      <c r="T293" s="15" t="e">
        <f>G293*#REF!</f>
        <v>#REF!</v>
      </c>
      <c r="U293" s="50" t="e">
        <f>H293*#REF!</f>
        <v>#REF!</v>
      </c>
      <c r="V293" s="15" t="e">
        <f>I293*#REF!</f>
        <v>#REF!</v>
      </c>
      <c r="W293" s="50" t="e">
        <f>J293*#REF!</f>
        <v>#REF!</v>
      </c>
      <c r="X293" s="15" t="e">
        <f>K293*#REF!</f>
        <v>#REF!</v>
      </c>
      <c r="Y293" s="50" t="e">
        <f>L293*#REF!</f>
        <v>#REF!</v>
      </c>
    </row>
    <row r="294" spans="1:25" s="21" customFormat="1" ht="13.5" thickBot="1" x14ac:dyDescent="0.25">
      <c r="A294" s="11" t="e">
        <f>#REF!</f>
        <v>#REF!</v>
      </c>
      <c r="B294" s="11" t="e">
        <f>#REF!</f>
        <v>#REF!</v>
      </c>
      <c r="C294" s="11" t="e">
        <f>#REF!</f>
        <v>#REF!</v>
      </c>
      <c r="D294" s="11" t="e">
        <f>#REF!</f>
        <v>#REF!</v>
      </c>
      <c r="E294" s="12" t="e">
        <f t="shared" si="50"/>
        <v>#REF!</v>
      </c>
      <c r="F294" s="49" t="e">
        <f t="shared" si="51"/>
        <v>#REF!</v>
      </c>
      <c r="G294" s="12" t="e">
        <f t="shared" si="52"/>
        <v>#REF!</v>
      </c>
      <c r="H294" s="49" t="e">
        <f t="shared" si="53"/>
        <v>#REF!</v>
      </c>
      <c r="I294" s="12" t="e">
        <f t="shared" si="56"/>
        <v>#REF!</v>
      </c>
      <c r="J294" s="49" t="e">
        <f t="shared" si="57"/>
        <v>#REF!</v>
      </c>
      <c r="K294" s="12" t="e">
        <f t="shared" si="55"/>
        <v>#REF!</v>
      </c>
      <c r="L294" s="12" t="e">
        <f t="shared" si="58"/>
        <v>#REF!</v>
      </c>
      <c r="O294" s="11" t="e">
        <f t="shared" si="54"/>
        <v>#REF!</v>
      </c>
      <c r="P294" s="84" t="e">
        <f>B294*#REF!</f>
        <v>#REF!</v>
      </c>
      <c r="Q294" s="71" t="e">
        <f>C294*#REF!</f>
        <v>#REF!</v>
      </c>
      <c r="R294" s="15" t="e">
        <f>E294*#REF!</f>
        <v>#REF!</v>
      </c>
      <c r="S294" s="50" t="e">
        <f>F294*#REF!</f>
        <v>#REF!</v>
      </c>
      <c r="T294" s="15" t="e">
        <f>G294*#REF!</f>
        <v>#REF!</v>
      </c>
      <c r="U294" s="50" t="e">
        <f>H294*#REF!</f>
        <v>#REF!</v>
      </c>
      <c r="V294" s="15" t="e">
        <f>I294*#REF!</f>
        <v>#REF!</v>
      </c>
      <c r="W294" s="50" t="e">
        <f>J294*#REF!</f>
        <v>#REF!</v>
      </c>
      <c r="X294" s="15" t="e">
        <f>K294*#REF!</f>
        <v>#REF!</v>
      </c>
      <c r="Y294" s="50" t="e">
        <f>L294*#REF!</f>
        <v>#REF!</v>
      </c>
    </row>
    <row r="295" spans="1:25" ht="13.5" thickBot="1" x14ac:dyDescent="0.25">
      <c r="A295" s="11" t="e">
        <f>#REF!</f>
        <v>#REF!</v>
      </c>
      <c r="B295" s="11" t="e">
        <f>#REF!</f>
        <v>#REF!</v>
      </c>
      <c r="C295" s="11" t="e">
        <f>#REF!</f>
        <v>#REF!</v>
      </c>
      <c r="D295" s="11" t="e">
        <f>#REF!</f>
        <v>#REF!</v>
      </c>
      <c r="E295" s="12" t="e">
        <f t="shared" ref="E295:E358" si="59">B295+(D295*$F$1)</f>
        <v>#REF!</v>
      </c>
      <c r="F295" s="49" t="e">
        <f t="shared" ref="F295:F358" si="60">C295+($D295*$F$1)</f>
        <v>#REF!</v>
      </c>
      <c r="G295" s="12" t="e">
        <f t="shared" ref="G295:G358" si="61">B295+($D295*$H$1)</f>
        <v>#REF!</v>
      </c>
      <c r="H295" s="49" t="e">
        <f t="shared" ref="H295:H358" si="62">C295+($D295*$H$1)</f>
        <v>#REF!</v>
      </c>
      <c r="I295" s="12" t="e">
        <f t="shared" si="56"/>
        <v>#REF!</v>
      </c>
      <c r="J295" s="49" t="e">
        <f t="shared" si="57"/>
        <v>#REF!</v>
      </c>
      <c r="K295" s="12" t="e">
        <f t="shared" si="55"/>
        <v>#REF!</v>
      </c>
      <c r="L295" s="12" t="e">
        <f t="shared" si="58"/>
        <v>#REF!</v>
      </c>
      <c r="O295" s="11" t="e">
        <f t="shared" si="54"/>
        <v>#REF!</v>
      </c>
      <c r="P295" s="80" t="e">
        <f>B295*#REF!</f>
        <v>#REF!</v>
      </c>
      <c r="Q295" s="71" t="e">
        <f>C295*#REF!</f>
        <v>#REF!</v>
      </c>
      <c r="R295" s="15" t="e">
        <f>E295*#REF!</f>
        <v>#REF!</v>
      </c>
      <c r="S295" s="50" t="e">
        <f>F295*#REF!</f>
        <v>#REF!</v>
      </c>
      <c r="T295" s="15" t="e">
        <f>G295*#REF!</f>
        <v>#REF!</v>
      </c>
      <c r="U295" s="50" t="e">
        <f>H295*#REF!</f>
        <v>#REF!</v>
      </c>
      <c r="V295" s="15" t="e">
        <f>I295*#REF!</f>
        <v>#REF!</v>
      </c>
      <c r="W295" s="50" t="e">
        <f>J295*#REF!</f>
        <v>#REF!</v>
      </c>
      <c r="X295" s="15" t="e">
        <f>K295*#REF!</f>
        <v>#REF!</v>
      </c>
      <c r="Y295" s="50" t="e">
        <f>L295*#REF!</f>
        <v>#REF!</v>
      </c>
    </row>
    <row r="296" spans="1:25" ht="13.5" thickBot="1" x14ac:dyDescent="0.25">
      <c r="A296" s="11" t="e">
        <f>#REF!</f>
        <v>#REF!</v>
      </c>
      <c r="B296" s="11" t="e">
        <f>#REF!</f>
        <v>#REF!</v>
      </c>
      <c r="C296" s="11" t="e">
        <f>#REF!</f>
        <v>#REF!</v>
      </c>
      <c r="D296" s="11" t="e">
        <f>#REF!</f>
        <v>#REF!</v>
      </c>
      <c r="E296" s="12" t="e">
        <f t="shared" si="59"/>
        <v>#REF!</v>
      </c>
      <c r="F296" s="49" t="e">
        <f t="shared" si="60"/>
        <v>#REF!</v>
      </c>
      <c r="G296" s="12" t="e">
        <f t="shared" si="61"/>
        <v>#REF!</v>
      </c>
      <c r="H296" s="49" t="e">
        <f t="shared" si="62"/>
        <v>#REF!</v>
      </c>
      <c r="I296" s="12" t="e">
        <f t="shared" si="56"/>
        <v>#REF!</v>
      </c>
      <c r="J296" s="49" t="e">
        <f t="shared" si="57"/>
        <v>#REF!</v>
      </c>
      <c r="K296" s="12" t="e">
        <f t="shared" si="55"/>
        <v>#REF!</v>
      </c>
      <c r="L296" s="12" t="e">
        <f t="shared" si="58"/>
        <v>#REF!</v>
      </c>
      <c r="O296" s="11" t="e">
        <f t="shared" si="54"/>
        <v>#REF!</v>
      </c>
      <c r="P296" s="77" t="e">
        <f>B296*#REF!</f>
        <v>#REF!</v>
      </c>
      <c r="Q296" s="71" t="e">
        <f>C296*#REF!</f>
        <v>#REF!</v>
      </c>
      <c r="R296" s="15" t="e">
        <f>E296*#REF!</f>
        <v>#REF!</v>
      </c>
      <c r="S296" s="50" t="e">
        <f>F296*#REF!</f>
        <v>#REF!</v>
      </c>
      <c r="T296" s="15" t="e">
        <f>G296*#REF!</f>
        <v>#REF!</v>
      </c>
      <c r="U296" s="50" t="e">
        <f>H296*#REF!</f>
        <v>#REF!</v>
      </c>
      <c r="V296" s="15" t="e">
        <f>I296*#REF!</f>
        <v>#REF!</v>
      </c>
      <c r="W296" s="50" t="e">
        <f>J296*#REF!</f>
        <v>#REF!</v>
      </c>
      <c r="X296" s="15" t="e">
        <f>K296*#REF!</f>
        <v>#REF!</v>
      </c>
      <c r="Y296" s="50" t="e">
        <f>L296*#REF!</f>
        <v>#REF!</v>
      </c>
    </row>
    <row r="297" spans="1:25" ht="13.5" thickBot="1" x14ac:dyDescent="0.25">
      <c r="A297" s="11" t="e">
        <f>#REF!</f>
        <v>#REF!</v>
      </c>
      <c r="B297" s="11" t="e">
        <f>#REF!</f>
        <v>#REF!</v>
      </c>
      <c r="C297" s="11" t="e">
        <f>#REF!</f>
        <v>#REF!</v>
      </c>
      <c r="D297" s="11" t="e">
        <f>#REF!</f>
        <v>#REF!</v>
      </c>
      <c r="E297" s="12" t="e">
        <f t="shared" si="59"/>
        <v>#REF!</v>
      </c>
      <c r="F297" s="49" t="e">
        <f t="shared" si="60"/>
        <v>#REF!</v>
      </c>
      <c r="G297" s="12" t="e">
        <f t="shared" si="61"/>
        <v>#REF!</v>
      </c>
      <c r="H297" s="49" t="e">
        <f t="shared" si="62"/>
        <v>#REF!</v>
      </c>
      <c r="I297" s="12" t="e">
        <f t="shared" si="56"/>
        <v>#REF!</v>
      </c>
      <c r="J297" s="49" t="e">
        <f t="shared" si="57"/>
        <v>#REF!</v>
      </c>
      <c r="K297" s="12" t="e">
        <f t="shared" si="55"/>
        <v>#REF!</v>
      </c>
      <c r="L297" s="12" t="e">
        <f t="shared" si="58"/>
        <v>#REF!</v>
      </c>
      <c r="O297" s="11" t="e">
        <f t="shared" si="54"/>
        <v>#REF!</v>
      </c>
      <c r="P297" s="75" t="e">
        <f>B297*#REF!</f>
        <v>#REF!</v>
      </c>
      <c r="Q297" s="71" t="e">
        <f>C297*#REF!</f>
        <v>#REF!</v>
      </c>
      <c r="R297" s="15" t="e">
        <f>E297*#REF!</f>
        <v>#REF!</v>
      </c>
      <c r="S297" s="50" t="e">
        <f>F297*#REF!</f>
        <v>#REF!</v>
      </c>
      <c r="T297" s="15" t="e">
        <f>G297*#REF!</f>
        <v>#REF!</v>
      </c>
      <c r="U297" s="50" t="e">
        <f>H297*#REF!</f>
        <v>#REF!</v>
      </c>
      <c r="V297" s="15" t="e">
        <f>I297*#REF!</f>
        <v>#REF!</v>
      </c>
      <c r="W297" s="50" t="e">
        <f>J297*#REF!</f>
        <v>#REF!</v>
      </c>
      <c r="X297" s="15" t="e">
        <f>K297*#REF!</f>
        <v>#REF!</v>
      </c>
      <c r="Y297" s="50" t="e">
        <f>L297*#REF!</f>
        <v>#REF!</v>
      </c>
    </row>
    <row r="298" spans="1:25" ht="13.5" thickBot="1" x14ac:dyDescent="0.25">
      <c r="A298" s="11" t="e">
        <f>#REF!</f>
        <v>#REF!</v>
      </c>
      <c r="B298" s="11" t="e">
        <f>#REF!</f>
        <v>#REF!</v>
      </c>
      <c r="C298" s="11" t="e">
        <f>#REF!</f>
        <v>#REF!</v>
      </c>
      <c r="D298" s="11" t="e">
        <f>#REF!</f>
        <v>#REF!</v>
      </c>
      <c r="E298" s="12" t="e">
        <f t="shared" si="59"/>
        <v>#REF!</v>
      </c>
      <c r="F298" s="49" t="e">
        <f t="shared" si="60"/>
        <v>#REF!</v>
      </c>
      <c r="G298" s="12" t="e">
        <f t="shared" si="61"/>
        <v>#REF!</v>
      </c>
      <c r="H298" s="49" t="e">
        <f t="shared" si="62"/>
        <v>#REF!</v>
      </c>
      <c r="I298" s="12" t="e">
        <f t="shared" si="56"/>
        <v>#REF!</v>
      </c>
      <c r="J298" s="49" t="e">
        <f t="shared" si="57"/>
        <v>#REF!</v>
      </c>
      <c r="K298" s="12" t="e">
        <f t="shared" si="55"/>
        <v>#REF!</v>
      </c>
      <c r="L298" s="12" t="e">
        <f t="shared" si="58"/>
        <v>#REF!</v>
      </c>
      <c r="O298" s="11" t="e">
        <f t="shared" si="54"/>
        <v>#REF!</v>
      </c>
      <c r="P298" s="75" t="e">
        <f>B298*#REF!</f>
        <v>#REF!</v>
      </c>
      <c r="Q298" s="71" t="e">
        <f>C298*#REF!</f>
        <v>#REF!</v>
      </c>
      <c r="R298" s="15" t="e">
        <f>E298*#REF!</f>
        <v>#REF!</v>
      </c>
      <c r="S298" s="50" t="e">
        <f>F298*#REF!</f>
        <v>#REF!</v>
      </c>
      <c r="T298" s="15" t="e">
        <f>G298*#REF!</f>
        <v>#REF!</v>
      </c>
      <c r="U298" s="50" t="e">
        <f>H298*#REF!</f>
        <v>#REF!</v>
      </c>
      <c r="V298" s="15" t="e">
        <f>I298*#REF!</f>
        <v>#REF!</v>
      </c>
      <c r="W298" s="50" t="e">
        <f>J298*#REF!</f>
        <v>#REF!</v>
      </c>
      <c r="X298" s="15" t="e">
        <f>K298*#REF!</f>
        <v>#REF!</v>
      </c>
      <c r="Y298" s="50" t="e">
        <f>L298*#REF!</f>
        <v>#REF!</v>
      </c>
    </row>
    <row r="299" spans="1:25" ht="13.5" thickBot="1" x14ac:dyDescent="0.25">
      <c r="A299" s="11" t="e">
        <f>#REF!</f>
        <v>#REF!</v>
      </c>
      <c r="B299" s="11" t="e">
        <f>#REF!</f>
        <v>#REF!</v>
      </c>
      <c r="C299" s="11" t="e">
        <f>#REF!</f>
        <v>#REF!</v>
      </c>
      <c r="D299" s="11" t="e">
        <f>#REF!</f>
        <v>#REF!</v>
      </c>
      <c r="E299" s="12" t="e">
        <f t="shared" si="59"/>
        <v>#REF!</v>
      </c>
      <c r="F299" s="49" t="e">
        <f t="shared" si="60"/>
        <v>#REF!</v>
      </c>
      <c r="G299" s="12" t="e">
        <f t="shared" si="61"/>
        <v>#REF!</v>
      </c>
      <c r="H299" s="49" t="e">
        <f t="shared" si="62"/>
        <v>#REF!</v>
      </c>
      <c r="I299" s="12" t="e">
        <f t="shared" si="56"/>
        <v>#REF!</v>
      </c>
      <c r="J299" s="49" t="e">
        <f t="shared" si="57"/>
        <v>#REF!</v>
      </c>
      <c r="K299" s="12" t="e">
        <f t="shared" si="55"/>
        <v>#REF!</v>
      </c>
      <c r="L299" s="12" t="e">
        <f t="shared" si="58"/>
        <v>#REF!</v>
      </c>
      <c r="O299" s="11" t="e">
        <f t="shared" si="54"/>
        <v>#REF!</v>
      </c>
      <c r="P299" s="75" t="e">
        <f>B299*#REF!</f>
        <v>#REF!</v>
      </c>
      <c r="Q299" s="71" t="e">
        <f>C299*#REF!</f>
        <v>#REF!</v>
      </c>
      <c r="R299" s="15" t="e">
        <f>E299*#REF!</f>
        <v>#REF!</v>
      </c>
      <c r="S299" s="50" t="e">
        <f>F299*#REF!</f>
        <v>#REF!</v>
      </c>
      <c r="T299" s="15" t="e">
        <f>G299*#REF!</f>
        <v>#REF!</v>
      </c>
      <c r="U299" s="50" t="e">
        <f>H299*#REF!</f>
        <v>#REF!</v>
      </c>
      <c r="V299" s="15" t="e">
        <f>I299*#REF!</f>
        <v>#REF!</v>
      </c>
      <c r="W299" s="50" t="e">
        <f>J299*#REF!</f>
        <v>#REF!</v>
      </c>
      <c r="X299" s="15" t="e">
        <f>K299*#REF!</f>
        <v>#REF!</v>
      </c>
      <c r="Y299" s="50" t="e">
        <f>L299*#REF!</f>
        <v>#REF!</v>
      </c>
    </row>
    <row r="300" spans="1:25" ht="13.5" thickBot="1" x14ac:dyDescent="0.25">
      <c r="A300" s="11" t="e">
        <f>#REF!</f>
        <v>#REF!</v>
      </c>
      <c r="B300" s="11" t="e">
        <f>#REF!</f>
        <v>#REF!</v>
      </c>
      <c r="C300" s="11" t="e">
        <f>#REF!</f>
        <v>#REF!</v>
      </c>
      <c r="D300" s="11" t="e">
        <f>#REF!</f>
        <v>#REF!</v>
      </c>
      <c r="E300" s="12" t="e">
        <f t="shared" si="59"/>
        <v>#REF!</v>
      </c>
      <c r="F300" s="49" t="e">
        <f t="shared" si="60"/>
        <v>#REF!</v>
      </c>
      <c r="G300" s="12" t="e">
        <f t="shared" si="61"/>
        <v>#REF!</v>
      </c>
      <c r="H300" s="49" t="e">
        <f t="shared" si="62"/>
        <v>#REF!</v>
      </c>
      <c r="I300" s="12" t="e">
        <f t="shared" si="56"/>
        <v>#REF!</v>
      </c>
      <c r="J300" s="49" t="e">
        <f t="shared" si="57"/>
        <v>#REF!</v>
      </c>
      <c r="K300" s="12" t="e">
        <f t="shared" si="55"/>
        <v>#REF!</v>
      </c>
      <c r="L300" s="12" t="e">
        <f t="shared" si="58"/>
        <v>#REF!</v>
      </c>
      <c r="O300" s="11" t="e">
        <f t="shared" si="54"/>
        <v>#REF!</v>
      </c>
      <c r="P300" s="81" t="e">
        <f>B300*#REF!</f>
        <v>#REF!</v>
      </c>
      <c r="Q300" s="71" t="e">
        <f>C300*#REF!</f>
        <v>#REF!</v>
      </c>
      <c r="R300" s="15" t="e">
        <f>E300*#REF!</f>
        <v>#REF!</v>
      </c>
      <c r="S300" s="50" t="e">
        <f>F300*#REF!</f>
        <v>#REF!</v>
      </c>
      <c r="T300" s="15" t="e">
        <f>G300*#REF!</f>
        <v>#REF!</v>
      </c>
      <c r="U300" s="50" t="e">
        <f>H300*#REF!</f>
        <v>#REF!</v>
      </c>
      <c r="V300" s="15" t="e">
        <f>I300*#REF!</f>
        <v>#REF!</v>
      </c>
      <c r="W300" s="50" t="e">
        <f>J300*#REF!</f>
        <v>#REF!</v>
      </c>
      <c r="X300" s="15" t="e">
        <f>K300*#REF!</f>
        <v>#REF!</v>
      </c>
      <c r="Y300" s="50" t="e">
        <f>L300*#REF!</f>
        <v>#REF!</v>
      </c>
    </row>
    <row r="301" spans="1:25" s="21" customFormat="1" ht="13.5" thickBot="1" x14ac:dyDescent="0.25">
      <c r="A301" s="11" t="e">
        <f>#REF!</f>
        <v>#REF!</v>
      </c>
      <c r="B301" s="11" t="e">
        <f>#REF!</f>
        <v>#REF!</v>
      </c>
      <c r="C301" s="11" t="e">
        <f>#REF!</f>
        <v>#REF!</v>
      </c>
      <c r="D301" s="11" t="e">
        <f>#REF!</f>
        <v>#REF!</v>
      </c>
      <c r="E301" s="12" t="e">
        <f t="shared" si="59"/>
        <v>#REF!</v>
      </c>
      <c r="F301" s="49" t="e">
        <f t="shared" si="60"/>
        <v>#REF!</v>
      </c>
      <c r="G301" s="12" t="e">
        <f t="shared" si="61"/>
        <v>#REF!</v>
      </c>
      <c r="H301" s="49" t="e">
        <f t="shared" si="62"/>
        <v>#REF!</v>
      </c>
      <c r="I301" s="12" t="e">
        <f t="shared" si="56"/>
        <v>#REF!</v>
      </c>
      <c r="J301" s="49" t="e">
        <f t="shared" si="57"/>
        <v>#REF!</v>
      </c>
      <c r="K301" s="12" t="e">
        <f t="shared" si="55"/>
        <v>#REF!</v>
      </c>
      <c r="L301" s="12" t="e">
        <f t="shared" si="58"/>
        <v>#REF!</v>
      </c>
      <c r="O301" s="11" t="e">
        <f t="shared" si="54"/>
        <v>#REF!</v>
      </c>
      <c r="P301" s="77" t="e">
        <f>B301*#REF!</f>
        <v>#REF!</v>
      </c>
      <c r="Q301" s="71" t="e">
        <f>C301*#REF!</f>
        <v>#REF!</v>
      </c>
      <c r="R301" s="15" t="e">
        <f>E301*#REF!</f>
        <v>#REF!</v>
      </c>
      <c r="S301" s="50" t="e">
        <f>F301*#REF!</f>
        <v>#REF!</v>
      </c>
      <c r="T301" s="15" t="e">
        <f>G301*#REF!</f>
        <v>#REF!</v>
      </c>
      <c r="U301" s="50" t="e">
        <f>H301*#REF!</f>
        <v>#REF!</v>
      </c>
      <c r="V301" s="15" t="e">
        <f>I301*#REF!</f>
        <v>#REF!</v>
      </c>
      <c r="W301" s="50" t="e">
        <f>J301*#REF!</f>
        <v>#REF!</v>
      </c>
      <c r="X301" s="15" t="e">
        <f>K301*#REF!</f>
        <v>#REF!</v>
      </c>
      <c r="Y301" s="50" t="e">
        <f>L301*#REF!</f>
        <v>#REF!</v>
      </c>
    </row>
    <row r="302" spans="1:25" ht="13.5" thickBot="1" x14ac:dyDescent="0.25">
      <c r="A302" s="11" t="e">
        <f>#REF!</f>
        <v>#REF!</v>
      </c>
      <c r="B302" s="11" t="e">
        <f>#REF!</f>
        <v>#REF!</v>
      </c>
      <c r="C302" s="11" t="e">
        <f>#REF!</f>
        <v>#REF!</v>
      </c>
      <c r="D302" s="11" t="e">
        <f>#REF!</f>
        <v>#REF!</v>
      </c>
      <c r="E302" s="12" t="e">
        <f t="shared" si="59"/>
        <v>#REF!</v>
      </c>
      <c r="F302" s="49" t="e">
        <f t="shared" si="60"/>
        <v>#REF!</v>
      </c>
      <c r="G302" s="12" t="e">
        <f t="shared" si="61"/>
        <v>#REF!</v>
      </c>
      <c r="H302" s="49" t="e">
        <f t="shared" si="62"/>
        <v>#REF!</v>
      </c>
      <c r="I302" s="12" t="e">
        <f t="shared" si="56"/>
        <v>#REF!</v>
      </c>
      <c r="J302" s="49" t="e">
        <f t="shared" si="57"/>
        <v>#REF!</v>
      </c>
      <c r="K302" s="12" t="e">
        <f t="shared" si="55"/>
        <v>#REF!</v>
      </c>
      <c r="L302" s="12" t="e">
        <f t="shared" si="58"/>
        <v>#REF!</v>
      </c>
      <c r="O302" s="11" t="e">
        <f t="shared" si="54"/>
        <v>#REF!</v>
      </c>
      <c r="P302" s="77" t="e">
        <f>B302*#REF!</f>
        <v>#REF!</v>
      </c>
      <c r="Q302" s="71" t="e">
        <f>C302*#REF!</f>
        <v>#REF!</v>
      </c>
      <c r="R302" s="15" t="e">
        <f>E302*#REF!</f>
        <v>#REF!</v>
      </c>
      <c r="S302" s="50" t="e">
        <f>F302*#REF!</f>
        <v>#REF!</v>
      </c>
      <c r="T302" s="15" t="e">
        <f>G302*#REF!</f>
        <v>#REF!</v>
      </c>
      <c r="U302" s="50" t="e">
        <f>H302*#REF!</f>
        <v>#REF!</v>
      </c>
      <c r="V302" s="15" t="e">
        <f>I302*#REF!</f>
        <v>#REF!</v>
      </c>
      <c r="W302" s="50" t="e">
        <f>J302*#REF!</f>
        <v>#REF!</v>
      </c>
      <c r="X302" s="15" t="e">
        <f>K302*#REF!</f>
        <v>#REF!</v>
      </c>
      <c r="Y302" s="50" t="e">
        <f>L302*#REF!</f>
        <v>#REF!</v>
      </c>
    </row>
    <row r="303" spans="1:25" s="21" customFormat="1" ht="13.5" thickBot="1" x14ac:dyDescent="0.25">
      <c r="A303" s="11" t="e">
        <f>#REF!</f>
        <v>#REF!</v>
      </c>
      <c r="B303" s="11" t="e">
        <f>#REF!</f>
        <v>#REF!</v>
      </c>
      <c r="C303" s="11" t="e">
        <f>#REF!</f>
        <v>#REF!</v>
      </c>
      <c r="D303" s="11" t="e">
        <f>#REF!</f>
        <v>#REF!</v>
      </c>
      <c r="E303" s="12" t="e">
        <f t="shared" si="59"/>
        <v>#REF!</v>
      </c>
      <c r="F303" s="49" t="e">
        <f t="shared" si="60"/>
        <v>#REF!</v>
      </c>
      <c r="G303" s="12" t="e">
        <f t="shared" si="61"/>
        <v>#REF!</v>
      </c>
      <c r="H303" s="49" t="e">
        <f t="shared" si="62"/>
        <v>#REF!</v>
      </c>
      <c r="I303" s="12" t="e">
        <f t="shared" si="56"/>
        <v>#REF!</v>
      </c>
      <c r="J303" s="49" t="e">
        <f t="shared" si="57"/>
        <v>#REF!</v>
      </c>
      <c r="K303" s="12" t="e">
        <f t="shared" si="55"/>
        <v>#REF!</v>
      </c>
      <c r="L303" s="12" t="e">
        <f t="shared" si="58"/>
        <v>#REF!</v>
      </c>
      <c r="O303" s="11" t="e">
        <f t="shared" si="54"/>
        <v>#REF!</v>
      </c>
      <c r="P303" s="75" t="e">
        <f>B303*#REF!</f>
        <v>#REF!</v>
      </c>
      <c r="Q303" s="71" t="e">
        <f>C303*#REF!</f>
        <v>#REF!</v>
      </c>
      <c r="R303" s="15" t="e">
        <f>E303*#REF!</f>
        <v>#REF!</v>
      </c>
      <c r="S303" s="50" t="e">
        <f>F303*#REF!</f>
        <v>#REF!</v>
      </c>
      <c r="T303" s="15" t="e">
        <f>G303*#REF!</f>
        <v>#REF!</v>
      </c>
      <c r="U303" s="50" t="e">
        <f>H303*#REF!</f>
        <v>#REF!</v>
      </c>
      <c r="V303" s="15" t="e">
        <f>I303*#REF!</f>
        <v>#REF!</v>
      </c>
      <c r="W303" s="50" t="e">
        <f>J303*#REF!</f>
        <v>#REF!</v>
      </c>
      <c r="X303" s="15" t="e">
        <f>K303*#REF!</f>
        <v>#REF!</v>
      </c>
      <c r="Y303" s="50" t="e">
        <f>L303*#REF!</f>
        <v>#REF!</v>
      </c>
    </row>
    <row r="304" spans="1:25" s="21" customFormat="1" ht="13.5" thickBot="1" x14ac:dyDescent="0.25">
      <c r="A304" s="11" t="e">
        <f>#REF!</f>
        <v>#REF!</v>
      </c>
      <c r="B304" s="11" t="e">
        <f>#REF!</f>
        <v>#REF!</v>
      </c>
      <c r="C304" s="11" t="e">
        <f>#REF!</f>
        <v>#REF!</v>
      </c>
      <c r="D304" s="11" t="e">
        <f>#REF!</f>
        <v>#REF!</v>
      </c>
      <c r="E304" s="12" t="e">
        <f t="shared" si="59"/>
        <v>#REF!</v>
      </c>
      <c r="F304" s="49" t="e">
        <f t="shared" si="60"/>
        <v>#REF!</v>
      </c>
      <c r="G304" s="12" t="e">
        <f t="shared" si="61"/>
        <v>#REF!</v>
      </c>
      <c r="H304" s="49" t="e">
        <f t="shared" si="62"/>
        <v>#REF!</v>
      </c>
      <c r="I304" s="12" t="e">
        <f t="shared" si="56"/>
        <v>#REF!</v>
      </c>
      <c r="J304" s="49" t="e">
        <f t="shared" si="57"/>
        <v>#REF!</v>
      </c>
      <c r="K304" s="12" t="e">
        <f t="shared" si="55"/>
        <v>#REF!</v>
      </c>
      <c r="L304" s="12" t="e">
        <f t="shared" si="58"/>
        <v>#REF!</v>
      </c>
      <c r="O304" s="11" t="e">
        <f t="shared" si="54"/>
        <v>#REF!</v>
      </c>
      <c r="P304" s="75" t="e">
        <f>B304*#REF!</f>
        <v>#REF!</v>
      </c>
      <c r="Q304" s="71" t="e">
        <f>C304*#REF!</f>
        <v>#REF!</v>
      </c>
      <c r="R304" s="15" t="e">
        <f>E304*#REF!</f>
        <v>#REF!</v>
      </c>
      <c r="S304" s="50" t="e">
        <f>F304*#REF!</f>
        <v>#REF!</v>
      </c>
      <c r="T304" s="15" t="e">
        <f>G304*#REF!</f>
        <v>#REF!</v>
      </c>
      <c r="U304" s="50" t="e">
        <f>H304*#REF!</f>
        <v>#REF!</v>
      </c>
      <c r="V304" s="15" t="e">
        <f>I304*#REF!</f>
        <v>#REF!</v>
      </c>
      <c r="W304" s="50" t="e">
        <f>J304*#REF!</f>
        <v>#REF!</v>
      </c>
      <c r="X304" s="15" t="e">
        <f>K304*#REF!</f>
        <v>#REF!</v>
      </c>
      <c r="Y304" s="50" t="e">
        <f>L304*#REF!</f>
        <v>#REF!</v>
      </c>
    </row>
    <row r="305" spans="1:25" s="21" customFormat="1" ht="13.5" thickBot="1" x14ac:dyDescent="0.25">
      <c r="A305" s="11" t="e">
        <f>#REF!</f>
        <v>#REF!</v>
      </c>
      <c r="B305" s="11" t="e">
        <f>#REF!</f>
        <v>#REF!</v>
      </c>
      <c r="C305" s="11" t="e">
        <f>#REF!</f>
        <v>#REF!</v>
      </c>
      <c r="D305" s="11" t="e">
        <f>#REF!</f>
        <v>#REF!</v>
      </c>
      <c r="E305" s="12" t="e">
        <f t="shared" si="59"/>
        <v>#REF!</v>
      </c>
      <c r="F305" s="49" t="e">
        <f t="shared" si="60"/>
        <v>#REF!</v>
      </c>
      <c r="G305" s="12" t="e">
        <f t="shared" si="61"/>
        <v>#REF!</v>
      </c>
      <c r="H305" s="49" t="e">
        <f t="shared" si="62"/>
        <v>#REF!</v>
      </c>
      <c r="I305" s="12" t="e">
        <f t="shared" si="56"/>
        <v>#REF!</v>
      </c>
      <c r="J305" s="49" t="e">
        <f t="shared" si="57"/>
        <v>#REF!</v>
      </c>
      <c r="K305" s="12" t="e">
        <f t="shared" si="55"/>
        <v>#REF!</v>
      </c>
      <c r="L305" s="12" t="e">
        <f t="shared" si="58"/>
        <v>#REF!</v>
      </c>
      <c r="O305" s="11" t="e">
        <f t="shared" si="54"/>
        <v>#REF!</v>
      </c>
      <c r="P305" s="75" t="e">
        <f>B305*#REF!</f>
        <v>#REF!</v>
      </c>
      <c r="Q305" s="71" t="e">
        <f>C305*#REF!</f>
        <v>#REF!</v>
      </c>
      <c r="R305" s="15" t="e">
        <f>E305*#REF!</f>
        <v>#REF!</v>
      </c>
      <c r="S305" s="50" t="e">
        <f>F305*#REF!</f>
        <v>#REF!</v>
      </c>
      <c r="T305" s="15" t="e">
        <f>G305*#REF!</f>
        <v>#REF!</v>
      </c>
      <c r="U305" s="50" t="e">
        <f>H305*#REF!</f>
        <v>#REF!</v>
      </c>
      <c r="V305" s="15" t="e">
        <f>I305*#REF!</f>
        <v>#REF!</v>
      </c>
      <c r="W305" s="50" t="e">
        <f>J305*#REF!</f>
        <v>#REF!</v>
      </c>
      <c r="X305" s="15" t="e">
        <f>K305*#REF!</f>
        <v>#REF!</v>
      </c>
      <c r="Y305" s="50" t="e">
        <f>L305*#REF!</f>
        <v>#REF!</v>
      </c>
    </row>
    <row r="306" spans="1:25" s="21" customFormat="1" ht="13.5" thickBot="1" x14ac:dyDescent="0.25">
      <c r="A306" s="11" t="e">
        <f>#REF!</f>
        <v>#REF!</v>
      </c>
      <c r="B306" s="11" t="e">
        <f>#REF!</f>
        <v>#REF!</v>
      </c>
      <c r="C306" s="11" t="e">
        <f>#REF!</f>
        <v>#REF!</v>
      </c>
      <c r="D306" s="11" t="e">
        <f>#REF!</f>
        <v>#REF!</v>
      </c>
      <c r="E306" s="12" t="e">
        <f t="shared" si="59"/>
        <v>#REF!</v>
      </c>
      <c r="F306" s="49" t="e">
        <f t="shared" si="60"/>
        <v>#REF!</v>
      </c>
      <c r="G306" s="12" t="e">
        <f t="shared" si="61"/>
        <v>#REF!</v>
      </c>
      <c r="H306" s="49" t="e">
        <f t="shared" si="62"/>
        <v>#REF!</v>
      </c>
      <c r="I306" s="12" t="e">
        <f t="shared" si="56"/>
        <v>#REF!</v>
      </c>
      <c r="J306" s="49" t="e">
        <f t="shared" si="57"/>
        <v>#REF!</v>
      </c>
      <c r="K306" s="12" t="e">
        <f t="shared" si="55"/>
        <v>#REF!</v>
      </c>
      <c r="L306" s="12" t="e">
        <f t="shared" si="58"/>
        <v>#REF!</v>
      </c>
      <c r="O306" s="11" t="e">
        <f t="shared" si="54"/>
        <v>#REF!</v>
      </c>
      <c r="P306" s="75" t="e">
        <f>B306*#REF!</f>
        <v>#REF!</v>
      </c>
      <c r="Q306" s="71" t="e">
        <f>C306*#REF!</f>
        <v>#REF!</v>
      </c>
      <c r="R306" s="15" t="e">
        <f>E306*#REF!</f>
        <v>#REF!</v>
      </c>
      <c r="S306" s="50" t="e">
        <f>F306*#REF!</f>
        <v>#REF!</v>
      </c>
      <c r="T306" s="15" t="e">
        <f>G306*#REF!</f>
        <v>#REF!</v>
      </c>
      <c r="U306" s="50" t="e">
        <f>H306*#REF!</f>
        <v>#REF!</v>
      </c>
      <c r="V306" s="15" t="e">
        <f>I306*#REF!</f>
        <v>#REF!</v>
      </c>
      <c r="W306" s="50" t="e">
        <f>J306*#REF!</f>
        <v>#REF!</v>
      </c>
      <c r="X306" s="15" t="e">
        <f>K306*#REF!</f>
        <v>#REF!</v>
      </c>
      <c r="Y306" s="50" t="e">
        <f>L306*#REF!</f>
        <v>#REF!</v>
      </c>
    </row>
    <row r="307" spans="1:25" s="21" customFormat="1" ht="13.5" thickBot="1" x14ac:dyDescent="0.25">
      <c r="A307" s="11" t="e">
        <f>#REF!</f>
        <v>#REF!</v>
      </c>
      <c r="B307" s="11" t="e">
        <f>#REF!</f>
        <v>#REF!</v>
      </c>
      <c r="C307" s="11" t="e">
        <f>#REF!</f>
        <v>#REF!</v>
      </c>
      <c r="D307" s="11" t="e">
        <f>#REF!</f>
        <v>#REF!</v>
      </c>
      <c r="E307" s="12" t="e">
        <f t="shared" si="59"/>
        <v>#REF!</v>
      </c>
      <c r="F307" s="49" t="e">
        <f t="shared" si="60"/>
        <v>#REF!</v>
      </c>
      <c r="G307" s="12" t="e">
        <f t="shared" si="61"/>
        <v>#REF!</v>
      </c>
      <c r="H307" s="49" t="e">
        <f t="shared" si="62"/>
        <v>#REF!</v>
      </c>
      <c r="I307" s="12" t="e">
        <f t="shared" si="56"/>
        <v>#REF!</v>
      </c>
      <c r="J307" s="49" t="e">
        <f t="shared" si="57"/>
        <v>#REF!</v>
      </c>
      <c r="K307" s="12" t="e">
        <f t="shared" si="55"/>
        <v>#REF!</v>
      </c>
      <c r="L307" s="12" t="e">
        <f t="shared" si="58"/>
        <v>#REF!</v>
      </c>
      <c r="O307" s="11" t="e">
        <f t="shared" si="54"/>
        <v>#REF!</v>
      </c>
      <c r="P307" s="90" t="e">
        <f>B307*#REF!</f>
        <v>#REF!</v>
      </c>
      <c r="Q307" s="71" t="e">
        <f>C307*#REF!</f>
        <v>#REF!</v>
      </c>
      <c r="R307" s="15" t="e">
        <f>E307*#REF!</f>
        <v>#REF!</v>
      </c>
      <c r="S307" s="50" t="e">
        <f>F307*#REF!</f>
        <v>#REF!</v>
      </c>
      <c r="T307" s="15" t="e">
        <f>G307*#REF!</f>
        <v>#REF!</v>
      </c>
      <c r="U307" s="50" t="e">
        <f>H307*#REF!</f>
        <v>#REF!</v>
      </c>
      <c r="V307" s="15" t="e">
        <f>I307*#REF!</f>
        <v>#REF!</v>
      </c>
      <c r="W307" s="50" t="e">
        <f>J307*#REF!</f>
        <v>#REF!</v>
      </c>
      <c r="X307" s="15" t="e">
        <f>K307*#REF!</f>
        <v>#REF!</v>
      </c>
      <c r="Y307" s="50" t="e">
        <f>L307*#REF!</f>
        <v>#REF!</v>
      </c>
    </row>
    <row r="308" spans="1:25" ht="13.5" thickBot="1" x14ac:dyDescent="0.25">
      <c r="A308" s="11" t="e">
        <f>#REF!</f>
        <v>#REF!</v>
      </c>
      <c r="B308" s="11" t="e">
        <f>#REF!</f>
        <v>#REF!</v>
      </c>
      <c r="C308" s="11" t="e">
        <f>#REF!</f>
        <v>#REF!</v>
      </c>
      <c r="D308" s="11" t="e">
        <f>#REF!</f>
        <v>#REF!</v>
      </c>
      <c r="E308" s="12" t="e">
        <f t="shared" si="59"/>
        <v>#REF!</v>
      </c>
      <c r="F308" s="49" t="e">
        <f t="shared" si="60"/>
        <v>#REF!</v>
      </c>
      <c r="G308" s="12" t="e">
        <f t="shared" si="61"/>
        <v>#REF!</v>
      </c>
      <c r="H308" s="49" t="e">
        <f t="shared" si="62"/>
        <v>#REF!</v>
      </c>
      <c r="I308" s="12" t="e">
        <f t="shared" si="56"/>
        <v>#REF!</v>
      </c>
      <c r="J308" s="49" t="e">
        <f t="shared" si="57"/>
        <v>#REF!</v>
      </c>
      <c r="K308" s="12" t="e">
        <f t="shared" si="55"/>
        <v>#REF!</v>
      </c>
      <c r="L308" s="12" t="e">
        <f t="shared" si="58"/>
        <v>#REF!</v>
      </c>
      <c r="O308" s="11" t="e">
        <f t="shared" si="54"/>
        <v>#REF!</v>
      </c>
      <c r="P308" s="80" t="e">
        <f>B308*#REF!</f>
        <v>#REF!</v>
      </c>
      <c r="Q308" s="71" t="e">
        <f>C308*#REF!</f>
        <v>#REF!</v>
      </c>
      <c r="R308" s="15" t="e">
        <f>E308*#REF!</f>
        <v>#REF!</v>
      </c>
      <c r="S308" s="50" t="e">
        <f>F308*#REF!</f>
        <v>#REF!</v>
      </c>
      <c r="T308" s="15" t="e">
        <f>G308*#REF!</f>
        <v>#REF!</v>
      </c>
      <c r="U308" s="50" t="e">
        <f>H308*#REF!</f>
        <v>#REF!</v>
      </c>
      <c r="V308" s="15" t="e">
        <f>I308*#REF!</f>
        <v>#REF!</v>
      </c>
      <c r="W308" s="50" t="e">
        <f>J308*#REF!</f>
        <v>#REF!</v>
      </c>
      <c r="X308" s="15" t="e">
        <f>K308*#REF!</f>
        <v>#REF!</v>
      </c>
      <c r="Y308" s="50" t="e">
        <f>L308*#REF!</f>
        <v>#REF!</v>
      </c>
    </row>
    <row r="309" spans="1:25" ht="13.5" thickBot="1" x14ac:dyDescent="0.25">
      <c r="A309" s="11" t="e">
        <f>#REF!</f>
        <v>#REF!</v>
      </c>
      <c r="B309" s="11" t="e">
        <f>#REF!</f>
        <v>#REF!</v>
      </c>
      <c r="C309" s="11" t="e">
        <f>#REF!</f>
        <v>#REF!</v>
      </c>
      <c r="D309" s="11" t="e">
        <f>#REF!</f>
        <v>#REF!</v>
      </c>
      <c r="E309" s="12" t="e">
        <f t="shared" si="59"/>
        <v>#REF!</v>
      </c>
      <c r="F309" s="49" t="e">
        <f t="shared" si="60"/>
        <v>#REF!</v>
      </c>
      <c r="G309" s="12" t="e">
        <f t="shared" si="61"/>
        <v>#REF!</v>
      </c>
      <c r="H309" s="49" t="e">
        <f t="shared" si="62"/>
        <v>#REF!</v>
      </c>
      <c r="I309" s="12" t="e">
        <f t="shared" si="56"/>
        <v>#REF!</v>
      </c>
      <c r="J309" s="49" t="e">
        <f t="shared" si="57"/>
        <v>#REF!</v>
      </c>
      <c r="K309" s="12" t="e">
        <f t="shared" si="55"/>
        <v>#REF!</v>
      </c>
      <c r="L309" s="12" t="e">
        <f t="shared" si="58"/>
        <v>#REF!</v>
      </c>
      <c r="O309" s="11" t="e">
        <f t="shared" si="54"/>
        <v>#REF!</v>
      </c>
      <c r="P309" s="77" t="e">
        <f>B309*#REF!</f>
        <v>#REF!</v>
      </c>
      <c r="Q309" s="71" t="e">
        <f>C309*#REF!</f>
        <v>#REF!</v>
      </c>
      <c r="R309" s="15" t="e">
        <f>E309*#REF!</f>
        <v>#REF!</v>
      </c>
      <c r="S309" s="50" t="e">
        <f>F309*#REF!</f>
        <v>#REF!</v>
      </c>
      <c r="T309" s="15" t="e">
        <f>G309*#REF!</f>
        <v>#REF!</v>
      </c>
      <c r="U309" s="50" t="e">
        <f>H309*#REF!</f>
        <v>#REF!</v>
      </c>
      <c r="V309" s="15" t="e">
        <f>I309*#REF!</f>
        <v>#REF!</v>
      </c>
      <c r="W309" s="50" t="e">
        <f>J309*#REF!</f>
        <v>#REF!</v>
      </c>
      <c r="X309" s="15" t="e">
        <f>K309*#REF!</f>
        <v>#REF!</v>
      </c>
      <c r="Y309" s="50" t="e">
        <f>L309*#REF!</f>
        <v>#REF!</v>
      </c>
    </row>
    <row r="310" spans="1:25" ht="13.5" thickBot="1" x14ac:dyDescent="0.25">
      <c r="A310" s="11" t="e">
        <f>#REF!</f>
        <v>#REF!</v>
      </c>
      <c r="B310" s="11" t="e">
        <f>#REF!</f>
        <v>#REF!</v>
      </c>
      <c r="C310" s="11" t="e">
        <f>#REF!</f>
        <v>#REF!</v>
      </c>
      <c r="D310" s="11" t="e">
        <f>#REF!</f>
        <v>#REF!</v>
      </c>
      <c r="E310" s="12" t="e">
        <f t="shared" si="59"/>
        <v>#REF!</v>
      </c>
      <c r="F310" s="49" t="e">
        <f t="shared" si="60"/>
        <v>#REF!</v>
      </c>
      <c r="G310" s="12" t="e">
        <f t="shared" si="61"/>
        <v>#REF!</v>
      </c>
      <c r="H310" s="49" t="e">
        <f t="shared" si="62"/>
        <v>#REF!</v>
      </c>
      <c r="I310" s="12" t="e">
        <f t="shared" si="56"/>
        <v>#REF!</v>
      </c>
      <c r="J310" s="49" t="e">
        <f t="shared" si="57"/>
        <v>#REF!</v>
      </c>
      <c r="K310" s="12" t="e">
        <f t="shared" si="55"/>
        <v>#REF!</v>
      </c>
      <c r="L310" s="12" t="e">
        <f t="shared" si="58"/>
        <v>#REF!</v>
      </c>
      <c r="O310" s="11" t="e">
        <f t="shared" si="54"/>
        <v>#REF!</v>
      </c>
      <c r="P310" s="75" t="e">
        <f>B310*#REF!</f>
        <v>#REF!</v>
      </c>
      <c r="Q310" s="71" t="e">
        <f>C310*#REF!</f>
        <v>#REF!</v>
      </c>
      <c r="R310" s="15" t="e">
        <f>E310*#REF!</f>
        <v>#REF!</v>
      </c>
      <c r="S310" s="50" t="e">
        <f>F310*#REF!</f>
        <v>#REF!</v>
      </c>
      <c r="T310" s="15" t="e">
        <f>G310*#REF!</f>
        <v>#REF!</v>
      </c>
      <c r="U310" s="50" t="e">
        <f>H310*#REF!</f>
        <v>#REF!</v>
      </c>
      <c r="V310" s="15" t="e">
        <f>I310*#REF!</f>
        <v>#REF!</v>
      </c>
      <c r="W310" s="50" t="e">
        <f>J310*#REF!</f>
        <v>#REF!</v>
      </c>
      <c r="X310" s="15" t="e">
        <f>K310*#REF!</f>
        <v>#REF!</v>
      </c>
      <c r="Y310" s="50" t="e">
        <f>L310*#REF!</f>
        <v>#REF!</v>
      </c>
    </row>
    <row r="311" spans="1:25" s="21" customFormat="1" ht="13.5" thickBot="1" x14ac:dyDescent="0.25">
      <c r="A311" s="11" t="e">
        <f>#REF!</f>
        <v>#REF!</v>
      </c>
      <c r="B311" s="11" t="e">
        <f>#REF!</f>
        <v>#REF!</v>
      </c>
      <c r="C311" s="11" t="e">
        <f>#REF!</f>
        <v>#REF!</v>
      </c>
      <c r="D311" s="11" t="e">
        <f>#REF!</f>
        <v>#REF!</v>
      </c>
      <c r="E311" s="12" t="e">
        <f t="shared" si="59"/>
        <v>#REF!</v>
      </c>
      <c r="F311" s="49" t="e">
        <f t="shared" si="60"/>
        <v>#REF!</v>
      </c>
      <c r="G311" s="12" t="e">
        <f t="shared" si="61"/>
        <v>#REF!</v>
      </c>
      <c r="H311" s="49" t="e">
        <f t="shared" si="62"/>
        <v>#REF!</v>
      </c>
      <c r="I311" s="12" t="e">
        <f t="shared" si="56"/>
        <v>#REF!</v>
      </c>
      <c r="J311" s="49" t="e">
        <f t="shared" si="57"/>
        <v>#REF!</v>
      </c>
      <c r="K311" s="12" t="e">
        <f t="shared" si="55"/>
        <v>#REF!</v>
      </c>
      <c r="L311" s="12" t="e">
        <f t="shared" si="58"/>
        <v>#REF!</v>
      </c>
      <c r="O311" s="11" t="e">
        <f t="shared" si="54"/>
        <v>#REF!</v>
      </c>
      <c r="P311" s="75" t="e">
        <f>B311*#REF!</f>
        <v>#REF!</v>
      </c>
      <c r="Q311" s="71" t="e">
        <f>C311*#REF!</f>
        <v>#REF!</v>
      </c>
      <c r="R311" s="15" t="e">
        <f>E311*#REF!</f>
        <v>#REF!</v>
      </c>
      <c r="S311" s="50" t="e">
        <f>F311*#REF!</f>
        <v>#REF!</v>
      </c>
      <c r="T311" s="15" t="e">
        <f>G311*#REF!</f>
        <v>#REF!</v>
      </c>
      <c r="U311" s="50" t="e">
        <f>H311*#REF!</f>
        <v>#REF!</v>
      </c>
      <c r="V311" s="15" t="e">
        <f>I311*#REF!</f>
        <v>#REF!</v>
      </c>
      <c r="W311" s="50" t="e">
        <f>J311*#REF!</f>
        <v>#REF!</v>
      </c>
      <c r="X311" s="15" t="e">
        <f>K311*#REF!</f>
        <v>#REF!</v>
      </c>
      <c r="Y311" s="50" t="e">
        <f>L311*#REF!</f>
        <v>#REF!</v>
      </c>
    </row>
    <row r="312" spans="1:25" ht="13.5" thickBot="1" x14ac:dyDescent="0.25">
      <c r="A312" s="11" t="e">
        <f>#REF!</f>
        <v>#REF!</v>
      </c>
      <c r="B312" s="11" t="e">
        <f>#REF!</f>
        <v>#REF!</v>
      </c>
      <c r="C312" s="11" t="e">
        <f>#REF!</f>
        <v>#REF!</v>
      </c>
      <c r="D312" s="11" t="e">
        <f>#REF!</f>
        <v>#REF!</v>
      </c>
      <c r="E312" s="12" t="e">
        <f t="shared" si="59"/>
        <v>#REF!</v>
      </c>
      <c r="F312" s="49" t="e">
        <f t="shared" si="60"/>
        <v>#REF!</v>
      </c>
      <c r="G312" s="12" t="e">
        <f t="shared" si="61"/>
        <v>#REF!</v>
      </c>
      <c r="H312" s="49" t="e">
        <f t="shared" si="62"/>
        <v>#REF!</v>
      </c>
      <c r="I312" s="12" t="e">
        <f t="shared" si="56"/>
        <v>#REF!</v>
      </c>
      <c r="J312" s="49" t="e">
        <f t="shared" si="57"/>
        <v>#REF!</v>
      </c>
      <c r="K312" s="12" t="e">
        <f t="shared" si="55"/>
        <v>#REF!</v>
      </c>
      <c r="L312" s="12" t="e">
        <f t="shared" si="58"/>
        <v>#REF!</v>
      </c>
      <c r="O312" s="11" t="e">
        <f t="shared" si="54"/>
        <v>#REF!</v>
      </c>
      <c r="P312" s="75" t="e">
        <f>B312*#REF!</f>
        <v>#REF!</v>
      </c>
      <c r="Q312" s="71" t="e">
        <f>C312*#REF!</f>
        <v>#REF!</v>
      </c>
      <c r="R312" s="15" t="e">
        <f>E312*#REF!</f>
        <v>#REF!</v>
      </c>
      <c r="S312" s="50" t="e">
        <f>F312*#REF!</f>
        <v>#REF!</v>
      </c>
      <c r="T312" s="15" t="e">
        <f>G312*#REF!</f>
        <v>#REF!</v>
      </c>
      <c r="U312" s="50" t="e">
        <f>H312*#REF!</f>
        <v>#REF!</v>
      </c>
      <c r="V312" s="15" t="e">
        <f>I312*#REF!</f>
        <v>#REF!</v>
      </c>
      <c r="W312" s="50" t="e">
        <f>J312*#REF!</f>
        <v>#REF!</v>
      </c>
      <c r="X312" s="15" t="e">
        <f>K312*#REF!</f>
        <v>#REF!</v>
      </c>
      <c r="Y312" s="50" t="e">
        <f>L312*#REF!</f>
        <v>#REF!</v>
      </c>
    </row>
    <row r="313" spans="1:25" ht="13.5" thickBot="1" x14ac:dyDescent="0.25">
      <c r="A313" s="11" t="e">
        <f>#REF!</f>
        <v>#REF!</v>
      </c>
      <c r="B313" s="11" t="e">
        <f>#REF!</f>
        <v>#REF!</v>
      </c>
      <c r="C313" s="11" t="e">
        <f>#REF!</f>
        <v>#REF!</v>
      </c>
      <c r="D313" s="11" t="e">
        <f>#REF!</f>
        <v>#REF!</v>
      </c>
      <c r="E313" s="12" t="e">
        <f t="shared" si="59"/>
        <v>#REF!</v>
      </c>
      <c r="F313" s="49" t="e">
        <f t="shared" si="60"/>
        <v>#REF!</v>
      </c>
      <c r="G313" s="12" t="e">
        <f t="shared" si="61"/>
        <v>#REF!</v>
      </c>
      <c r="H313" s="49" t="e">
        <f t="shared" si="62"/>
        <v>#REF!</v>
      </c>
      <c r="I313" s="12" t="e">
        <f t="shared" si="56"/>
        <v>#REF!</v>
      </c>
      <c r="J313" s="49" t="e">
        <f t="shared" si="57"/>
        <v>#REF!</v>
      </c>
      <c r="K313" s="12" t="e">
        <f t="shared" si="55"/>
        <v>#REF!</v>
      </c>
      <c r="L313" s="12" t="e">
        <f t="shared" si="58"/>
        <v>#REF!</v>
      </c>
      <c r="O313" s="11" t="e">
        <f t="shared" si="54"/>
        <v>#REF!</v>
      </c>
      <c r="P313" s="75" t="e">
        <f>B313*#REF!</f>
        <v>#REF!</v>
      </c>
      <c r="Q313" s="71" t="e">
        <f>C313*#REF!</f>
        <v>#REF!</v>
      </c>
      <c r="R313" s="15" t="e">
        <f>E313*#REF!</f>
        <v>#REF!</v>
      </c>
      <c r="S313" s="50" t="e">
        <f>F313*#REF!</f>
        <v>#REF!</v>
      </c>
      <c r="T313" s="15" t="e">
        <f>G313*#REF!</f>
        <v>#REF!</v>
      </c>
      <c r="U313" s="50" t="e">
        <f>H313*#REF!</f>
        <v>#REF!</v>
      </c>
      <c r="V313" s="15" t="e">
        <f>I313*#REF!</f>
        <v>#REF!</v>
      </c>
      <c r="W313" s="50" t="e">
        <f>J313*#REF!</f>
        <v>#REF!</v>
      </c>
      <c r="X313" s="15" t="e">
        <f>K313*#REF!</f>
        <v>#REF!</v>
      </c>
      <c r="Y313" s="50" t="e">
        <f>L313*#REF!</f>
        <v>#REF!</v>
      </c>
    </row>
    <row r="314" spans="1:25" ht="13.5" thickBot="1" x14ac:dyDescent="0.25">
      <c r="A314" s="11" t="e">
        <f>#REF!</f>
        <v>#REF!</v>
      </c>
      <c r="B314" s="11" t="e">
        <f>#REF!</f>
        <v>#REF!</v>
      </c>
      <c r="C314" s="11" t="e">
        <f>#REF!</f>
        <v>#REF!</v>
      </c>
      <c r="D314" s="11" t="e">
        <f>#REF!</f>
        <v>#REF!</v>
      </c>
      <c r="E314" s="12" t="e">
        <f t="shared" si="59"/>
        <v>#REF!</v>
      </c>
      <c r="F314" s="49" t="e">
        <f t="shared" si="60"/>
        <v>#REF!</v>
      </c>
      <c r="G314" s="12" t="e">
        <f t="shared" si="61"/>
        <v>#REF!</v>
      </c>
      <c r="H314" s="49" t="e">
        <f t="shared" si="62"/>
        <v>#REF!</v>
      </c>
      <c r="I314" s="12" t="e">
        <f t="shared" si="56"/>
        <v>#REF!</v>
      </c>
      <c r="J314" s="49" t="e">
        <f t="shared" si="57"/>
        <v>#REF!</v>
      </c>
      <c r="K314" s="12" t="e">
        <f t="shared" si="55"/>
        <v>#REF!</v>
      </c>
      <c r="L314" s="12" t="e">
        <f t="shared" si="58"/>
        <v>#REF!</v>
      </c>
      <c r="O314" s="11" t="e">
        <f t="shared" si="54"/>
        <v>#REF!</v>
      </c>
      <c r="P314" s="81" t="e">
        <f>B314*#REF!</f>
        <v>#REF!</v>
      </c>
      <c r="Q314" s="71" t="e">
        <f>C314*#REF!</f>
        <v>#REF!</v>
      </c>
      <c r="R314" s="15" t="e">
        <f>E314*#REF!</f>
        <v>#REF!</v>
      </c>
      <c r="S314" s="50" t="e">
        <f>F314*#REF!</f>
        <v>#REF!</v>
      </c>
      <c r="T314" s="15" t="e">
        <f>G314*#REF!</f>
        <v>#REF!</v>
      </c>
      <c r="U314" s="50" t="e">
        <f>H314*#REF!</f>
        <v>#REF!</v>
      </c>
      <c r="V314" s="15" t="e">
        <f>I314*#REF!</f>
        <v>#REF!</v>
      </c>
      <c r="W314" s="50" t="e">
        <f>J314*#REF!</f>
        <v>#REF!</v>
      </c>
      <c r="X314" s="15" t="e">
        <f>K314*#REF!</f>
        <v>#REF!</v>
      </c>
      <c r="Y314" s="50" t="e">
        <f>L314*#REF!</f>
        <v>#REF!</v>
      </c>
    </row>
    <row r="315" spans="1:25" ht="13.5" thickBot="1" x14ac:dyDescent="0.25">
      <c r="A315" s="11" t="e">
        <f>#REF!</f>
        <v>#REF!</v>
      </c>
      <c r="B315" s="11" t="e">
        <f>#REF!</f>
        <v>#REF!</v>
      </c>
      <c r="C315" s="11" t="e">
        <f>#REF!</f>
        <v>#REF!</v>
      </c>
      <c r="D315" s="11" t="e">
        <f>#REF!</f>
        <v>#REF!</v>
      </c>
      <c r="E315" s="12" t="e">
        <f t="shared" si="59"/>
        <v>#REF!</v>
      </c>
      <c r="F315" s="49" t="e">
        <f t="shared" si="60"/>
        <v>#REF!</v>
      </c>
      <c r="G315" s="12" t="e">
        <f t="shared" si="61"/>
        <v>#REF!</v>
      </c>
      <c r="H315" s="49" t="e">
        <f t="shared" si="62"/>
        <v>#REF!</v>
      </c>
      <c r="I315" s="12" t="e">
        <f t="shared" si="56"/>
        <v>#REF!</v>
      </c>
      <c r="J315" s="49" t="e">
        <f t="shared" si="57"/>
        <v>#REF!</v>
      </c>
      <c r="K315" s="12" t="e">
        <f t="shared" si="55"/>
        <v>#REF!</v>
      </c>
      <c r="L315" s="12" t="e">
        <f t="shared" si="58"/>
        <v>#REF!</v>
      </c>
      <c r="O315" s="11" t="e">
        <f t="shared" si="54"/>
        <v>#REF!</v>
      </c>
      <c r="P315" s="80" t="e">
        <f>B315*#REF!</f>
        <v>#REF!</v>
      </c>
      <c r="Q315" s="71" t="e">
        <f>C315*#REF!</f>
        <v>#REF!</v>
      </c>
      <c r="R315" s="15" t="e">
        <f>E315*#REF!</f>
        <v>#REF!</v>
      </c>
      <c r="S315" s="50" t="e">
        <f>F315*#REF!</f>
        <v>#REF!</v>
      </c>
      <c r="T315" s="15" t="e">
        <f>G315*#REF!</f>
        <v>#REF!</v>
      </c>
      <c r="U315" s="50" t="e">
        <f>H315*#REF!</f>
        <v>#REF!</v>
      </c>
      <c r="V315" s="15" t="e">
        <f>I315*#REF!</f>
        <v>#REF!</v>
      </c>
      <c r="W315" s="50" t="e">
        <f>J315*#REF!</f>
        <v>#REF!</v>
      </c>
      <c r="X315" s="15" t="e">
        <f>K315*#REF!</f>
        <v>#REF!</v>
      </c>
      <c r="Y315" s="50" t="e">
        <f>L315*#REF!</f>
        <v>#REF!</v>
      </c>
    </row>
    <row r="316" spans="1:25" ht="13.5" thickBot="1" x14ac:dyDescent="0.25">
      <c r="A316" s="11" t="e">
        <f>#REF!</f>
        <v>#REF!</v>
      </c>
      <c r="B316" s="11" t="e">
        <f>#REF!</f>
        <v>#REF!</v>
      </c>
      <c r="C316" s="11" t="e">
        <f>#REF!</f>
        <v>#REF!</v>
      </c>
      <c r="D316" s="11" t="e">
        <f>#REF!</f>
        <v>#REF!</v>
      </c>
      <c r="E316" s="12" t="e">
        <f t="shared" si="59"/>
        <v>#REF!</v>
      </c>
      <c r="F316" s="49" t="e">
        <f t="shared" si="60"/>
        <v>#REF!</v>
      </c>
      <c r="G316" s="12" t="e">
        <f t="shared" si="61"/>
        <v>#REF!</v>
      </c>
      <c r="H316" s="49" t="e">
        <f t="shared" si="62"/>
        <v>#REF!</v>
      </c>
      <c r="I316" s="12" t="e">
        <f t="shared" si="56"/>
        <v>#REF!</v>
      </c>
      <c r="J316" s="49" t="e">
        <f t="shared" si="57"/>
        <v>#REF!</v>
      </c>
      <c r="K316" s="12" t="e">
        <f t="shared" si="55"/>
        <v>#REF!</v>
      </c>
      <c r="L316" s="12" t="e">
        <f t="shared" si="58"/>
        <v>#REF!</v>
      </c>
      <c r="O316" s="11" t="e">
        <f t="shared" si="54"/>
        <v>#REF!</v>
      </c>
      <c r="P316" s="77" t="e">
        <f>B316*#REF!</f>
        <v>#REF!</v>
      </c>
      <c r="Q316" s="71" t="e">
        <f>C316*#REF!</f>
        <v>#REF!</v>
      </c>
      <c r="R316" s="15" t="e">
        <f>E316*#REF!</f>
        <v>#REF!</v>
      </c>
      <c r="S316" s="50" t="e">
        <f>F316*#REF!</f>
        <v>#REF!</v>
      </c>
      <c r="T316" s="15" t="e">
        <f>G316*#REF!</f>
        <v>#REF!</v>
      </c>
      <c r="U316" s="50" t="e">
        <f>H316*#REF!</f>
        <v>#REF!</v>
      </c>
      <c r="V316" s="15" t="e">
        <f>I316*#REF!</f>
        <v>#REF!</v>
      </c>
      <c r="W316" s="50" t="e">
        <f>J316*#REF!</f>
        <v>#REF!</v>
      </c>
      <c r="X316" s="15" t="e">
        <f>K316*#REF!</f>
        <v>#REF!</v>
      </c>
      <c r="Y316" s="50" t="e">
        <f>L316*#REF!</f>
        <v>#REF!</v>
      </c>
    </row>
    <row r="317" spans="1:25" ht="13.5" thickBot="1" x14ac:dyDescent="0.25">
      <c r="A317" s="11" t="e">
        <f>#REF!</f>
        <v>#REF!</v>
      </c>
      <c r="B317" s="11" t="e">
        <f>#REF!</f>
        <v>#REF!</v>
      </c>
      <c r="C317" s="11" t="e">
        <f>#REF!</f>
        <v>#REF!</v>
      </c>
      <c r="D317" s="11" t="e">
        <f>#REF!</f>
        <v>#REF!</v>
      </c>
      <c r="E317" s="12" t="e">
        <f t="shared" si="59"/>
        <v>#REF!</v>
      </c>
      <c r="F317" s="49" t="e">
        <f t="shared" si="60"/>
        <v>#REF!</v>
      </c>
      <c r="G317" s="12" t="e">
        <f t="shared" si="61"/>
        <v>#REF!</v>
      </c>
      <c r="H317" s="49" t="e">
        <f t="shared" si="62"/>
        <v>#REF!</v>
      </c>
      <c r="I317" s="12" t="e">
        <f t="shared" si="56"/>
        <v>#REF!</v>
      </c>
      <c r="J317" s="49" t="e">
        <f t="shared" si="57"/>
        <v>#REF!</v>
      </c>
      <c r="K317" s="12" t="e">
        <f t="shared" si="55"/>
        <v>#REF!</v>
      </c>
      <c r="L317" s="12" t="e">
        <f t="shared" si="58"/>
        <v>#REF!</v>
      </c>
      <c r="O317" s="11" t="e">
        <f t="shared" si="54"/>
        <v>#REF!</v>
      </c>
      <c r="P317" s="75" t="e">
        <f>B317*#REF!</f>
        <v>#REF!</v>
      </c>
      <c r="Q317" s="71" t="e">
        <f>C317*#REF!</f>
        <v>#REF!</v>
      </c>
      <c r="R317" s="15" t="e">
        <f>E317*#REF!</f>
        <v>#REF!</v>
      </c>
      <c r="S317" s="50" t="e">
        <f>F317*#REF!</f>
        <v>#REF!</v>
      </c>
      <c r="T317" s="15" t="e">
        <f>G317*#REF!</f>
        <v>#REF!</v>
      </c>
      <c r="U317" s="50" t="e">
        <f>H317*#REF!</f>
        <v>#REF!</v>
      </c>
      <c r="V317" s="15" t="e">
        <f>I317*#REF!</f>
        <v>#REF!</v>
      </c>
      <c r="W317" s="50" t="e">
        <f>J317*#REF!</f>
        <v>#REF!</v>
      </c>
      <c r="X317" s="15" t="e">
        <f>K317*#REF!</f>
        <v>#REF!</v>
      </c>
      <c r="Y317" s="50" t="e">
        <f>L317*#REF!</f>
        <v>#REF!</v>
      </c>
    </row>
    <row r="318" spans="1:25" ht="13.5" thickBot="1" x14ac:dyDescent="0.25">
      <c r="A318" s="11" t="e">
        <f>#REF!</f>
        <v>#REF!</v>
      </c>
      <c r="B318" s="11" t="e">
        <f>#REF!</f>
        <v>#REF!</v>
      </c>
      <c r="C318" s="11" t="e">
        <f>#REF!</f>
        <v>#REF!</v>
      </c>
      <c r="D318" s="11" t="e">
        <f>#REF!</f>
        <v>#REF!</v>
      </c>
      <c r="E318" s="12" t="e">
        <f t="shared" si="59"/>
        <v>#REF!</v>
      </c>
      <c r="F318" s="49" t="e">
        <f t="shared" si="60"/>
        <v>#REF!</v>
      </c>
      <c r="G318" s="12" t="e">
        <f t="shared" si="61"/>
        <v>#REF!</v>
      </c>
      <c r="H318" s="49" t="e">
        <f t="shared" si="62"/>
        <v>#REF!</v>
      </c>
      <c r="I318" s="12" t="e">
        <f t="shared" si="56"/>
        <v>#REF!</v>
      </c>
      <c r="J318" s="49" t="e">
        <f t="shared" si="57"/>
        <v>#REF!</v>
      </c>
      <c r="K318" s="12" t="e">
        <f t="shared" si="55"/>
        <v>#REF!</v>
      </c>
      <c r="L318" s="12" t="e">
        <f t="shared" si="58"/>
        <v>#REF!</v>
      </c>
      <c r="O318" s="11" t="e">
        <f t="shared" si="54"/>
        <v>#REF!</v>
      </c>
      <c r="P318" s="75" t="e">
        <f>B318*#REF!</f>
        <v>#REF!</v>
      </c>
      <c r="Q318" s="71" t="e">
        <f>C318*#REF!</f>
        <v>#REF!</v>
      </c>
      <c r="R318" s="15" t="e">
        <f>E318*#REF!</f>
        <v>#REF!</v>
      </c>
      <c r="S318" s="50" t="e">
        <f>F318*#REF!</f>
        <v>#REF!</v>
      </c>
      <c r="T318" s="15" t="e">
        <f>G318*#REF!</f>
        <v>#REF!</v>
      </c>
      <c r="U318" s="50" t="e">
        <f>H318*#REF!</f>
        <v>#REF!</v>
      </c>
      <c r="V318" s="15" t="e">
        <f>I318*#REF!</f>
        <v>#REF!</v>
      </c>
      <c r="W318" s="50" t="e">
        <f>J318*#REF!</f>
        <v>#REF!</v>
      </c>
      <c r="X318" s="15" t="e">
        <f>K318*#REF!</f>
        <v>#REF!</v>
      </c>
      <c r="Y318" s="50" t="e">
        <f>L318*#REF!</f>
        <v>#REF!</v>
      </c>
    </row>
    <row r="319" spans="1:25" ht="13.5" thickBot="1" x14ac:dyDescent="0.25">
      <c r="A319" s="11" t="e">
        <f>#REF!</f>
        <v>#REF!</v>
      </c>
      <c r="B319" s="11" t="e">
        <f>#REF!</f>
        <v>#REF!</v>
      </c>
      <c r="C319" s="11" t="e">
        <f>#REF!</f>
        <v>#REF!</v>
      </c>
      <c r="D319" s="11" t="e">
        <f>#REF!</f>
        <v>#REF!</v>
      </c>
      <c r="E319" s="12" t="e">
        <f t="shared" si="59"/>
        <v>#REF!</v>
      </c>
      <c r="F319" s="49" t="e">
        <f t="shared" si="60"/>
        <v>#REF!</v>
      </c>
      <c r="G319" s="12" t="e">
        <f t="shared" si="61"/>
        <v>#REF!</v>
      </c>
      <c r="H319" s="49" t="e">
        <f t="shared" si="62"/>
        <v>#REF!</v>
      </c>
      <c r="I319" s="12" t="e">
        <f t="shared" si="56"/>
        <v>#REF!</v>
      </c>
      <c r="J319" s="49" t="e">
        <f t="shared" si="57"/>
        <v>#REF!</v>
      </c>
      <c r="K319" s="12" t="e">
        <f t="shared" si="55"/>
        <v>#REF!</v>
      </c>
      <c r="L319" s="12" t="e">
        <f t="shared" si="58"/>
        <v>#REF!</v>
      </c>
      <c r="O319" s="11" t="e">
        <f t="shared" si="54"/>
        <v>#REF!</v>
      </c>
      <c r="P319" s="75" t="e">
        <f>B319*#REF!</f>
        <v>#REF!</v>
      </c>
      <c r="Q319" s="71" t="e">
        <f>C319*#REF!</f>
        <v>#REF!</v>
      </c>
      <c r="R319" s="15" t="e">
        <f>E319*#REF!</f>
        <v>#REF!</v>
      </c>
      <c r="S319" s="50" t="e">
        <f>F319*#REF!</f>
        <v>#REF!</v>
      </c>
      <c r="T319" s="15" t="e">
        <f>G319*#REF!</f>
        <v>#REF!</v>
      </c>
      <c r="U319" s="50" t="e">
        <f>H319*#REF!</f>
        <v>#REF!</v>
      </c>
      <c r="V319" s="15" t="e">
        <f>I319*#REF!</f>
        <v>#REF!</v>
      </c>
      <c r="W319" s="50" t="e">
        <f>J319*#REF!</f>
        <v>#REF!</v>
      </c>
      <c r="X319" s="15" t="e">
        <f>K319*#REF!</f>
        <v>#REF!</v>
      </c>
      <c r="Y319" s="50" t="e">
        <f>L319*#REF!</f>
        <v>#REF!</v>
      </c>
    </row>
    <row r="320" spans="1:25" ht="13.5" thickBot="1" x14ac:dyDescent="0.25">
      <c r="A320" s="11" t="e">
        <f>#REF!</f>
        <v>#REF!</v>
      </c>
      <c r="B320" s="11" t="e">
        <f>#REF!</f>
        <v>#REF!</v>
      </c>
      <c r="C320" s="11" t="e">
        <f>#REF!</f>
        <v>#REF!</v>
      </c>
      <c r="D320" s="11" t="e">
        <f>#REF!</f>
        <v>#REF!</v>
      </c>
      <c r="E320" s="12" t="e">
        <f t="shared" si="59"/>
        <v>#REF!</v>
      </c>
      <c r="F320" s="49" t="e">
        <f t="shared" si="60"/>
        <v>#REF!</v>
      </c>
      <c r="G320" s="12" t="e">
        <f t="shared" si="61"/>
        <v>#REF!</v>
      </c>
      <c r="H320" s="49" t="e">
        <f t="shared" si="62"/>
        <v>#REF!</v>
      </c>
      <c r="I320" s="12" t="e">
        <f t="shared" si="56"/>
        <v>#REF!</v>
      </c>
      <c r="J320" s="49" t="e">
        <f t="shared" si="57"/>
        <v>#REF!</v>
      </c>
      <c r="K320" s="12" t="e">
        <f t="shared" si="55"/>
        <v>#REF!</v>
      </c>
      <c r="L320" s="12" t="e">
        <f t="shared" si="58"/>
        <v>#REF!</v>
      </c>
      <c r="O320" s="11" t="e">
        <f t="shared" si="54"/>
        <v>#REF!</v>
      </c>
      <c r="P320" s="90" t="e">
        <f>B320*#REF!</f>
        <v>#REF!</v>
      </c>
      <c r="Q320" s="71" t="e">
        <f>C320*#REF!</f>
        <v>#REF!</v>
      </c>
      <c r="R320" s="15" t="e">
        <f>E320*#REF!</f>
        <v>#REF!</v>
      </c>
      <c r="S320" s="50" t="e">
        <f>F320*#REF!</f>
        <v>#REF!</v>
      </c>
      <c r="T320" s="15" t="e">
        <f>G320*#REF!</f>
        <v>#REF!</v>
      </c>
      <c r="U320" s="50" t="e">
        <f>H320*#REF!</f>
        <v>#REF!</v>
      </c>
      <c r="V320" s="15" t="e">
        <f>I320*#REF!</f>
        <v>#REF!</v>
      </c>
      <c r="W320" s="50" t="e">
        <f>J320*#REF!</f>
        <v>#REF!</v>
      </c>
      <c r="X320" s="15" t="e">
        <f>K320*#REF!</f>
        <v>#REF!</v>
      </c>
      <c r="Y320" s="50" t="e">
        <f>L320*#REF!</f>
        <v>#REF!</v>
      </c>
    </row>
    <row r="321" spans="1:25" ht="13.5" thickBot="1" x14ac:dyDescent="0.25">
      <c r="A321" s="11" t="e">
        <f>#REF!</f>
        <v>#REF!</v>
      </c>
      <c r="B321" s="11" t="e">
        <f>#REF!</f>
        <v>#REF!</v>
      </c>
      <c r="C321" s="11" t="e">
        <f>#REF!</f>
        <v>#REF!</v>
      </c>
      <c r="D321" s="11" t="e">
        <f>#REF!</f>
        <v>#REF!</v>
      </c>
      <c r="E321" s="12" t="e">
        <f t="shared" si="59"/>
        <v>#REF!</v>
      </c>
      <c r="F321" s="49" t="e">
        <f t="shared" si="60"/>
        <v>#REF!</v>
      </c>
      <c r="G321" s="12" t="e">
        <f t="shared" si="61"/>
        <v>#REF!</v>
      </c>
      <c r="H321" s="49" t="e">
        <f t="shared" si="62"/>
        <v>#REF!</v>
      </c>
      <c r="I321" s="12" t="e">
        <f t="shared" si="56"/>
        <v>#REF!</v>
      </c>
      <c r="J321" s="49" t="e">
        <f t="shared" si="57"/>
        <v>#REF!</v>
      </c>
      <c r="K321" s="12" t="e">
        <f t="shared" si="55"/>
        <v>#REF!</v>
      </c>
      <c r="L321" s="12" t="e">
        <f t="shared" si="58"/>
        <v>#REF!</v>
      </c>
      <c r="O321" s="11" t="e">
        <f t="shared" ref="O321:O384" si="63">A321</f>
        <v>#REF!</v>
      </c>
      <c r="P321" s="80" t="e">
        <f>B321*#REF!</f>
        <v>#REF!</v>
      </c>
      <c r="Q321" s="71" t="e">
        <f>C321*#REF!</f>
        <v>#REF!</v>
      </c>
      <c r="R321" s="15" t="e">
        <f>E321*#REF!</f>
        <v>#REF!</v>
      </c>
      <c r="S321" s="50" t="e">
        <f>F321*#REF!</f>
        <v>#REF!</v>
      </c>
      <c r="T321" s="15" t="e">
        <f>G321*#REF!</f>
        <v>#REF!</v>
      </c>
      <c r="U321" s="50" t="e">
        <f>H321*#REF!</f>
        <v>#REF!</v>
      </c>
      <c r="V321" s="15" t="e">
        <f>I321*#REF!</f>
        <v>#REF!</v>
      </c>
      <c r="W321" s="50" t="e">
        <f>J321*#REF!</f>
        <v>#REF!</v>
      </c>
      <c r="X321" s="15" t="e">
        <f>K321*#REF!</f>
        <v>#REF!</v>
      </c>
      <c r="Y321" s="50" t="e">
        <f>L321*#REF!</f>
        <v>#REF!</v>
      </c>
    </row>
    <row r="322" spans="1:25" s="21" customFormat="1" ht="13.5" thickBot="1" x14ac:dyDescent="0.25">
      <c r="A322" s="11" t="e">
        <f>#REF!</f>
        <v>#REF!</v>
      </c>
      <c r="B322" s="11" t="e">
        <f>#REF!</f>
        <v>#REF!</v>
      </c>
      <c r="C322" s="11" t="e">
        <f>#REF!</f>
        <v>#REF!</v>
      </c>
      <c r="D322" s="11" t="e">
        <f>#REF!</f>
        <v>#REF!</v>
      </c>
      <c r="E322" s="12" t="e">
        <f t="shared" si="59"/>
        <v>#REF!</v>
      </c>
      <c r="F322" s="49" t="e">
        <f t="shared" si="60"/>
        <v>#REF!</v>
      </c>
      <c r="G322" s="12" t="e">
        <f t="shared" si="61"/>
        <v>#REF!</v>
      </c>
      <c r="H322" s="49" t="e">
        <f t="shared" si="62"/>
        <v>#REF!</v>
      </c>
      <c r="I322" s="12" t="e">
        <f t="shared" si="56"/>
        <v>#REF!</v>
      </c>
      <c r="J322" s="49" t="e">
        <f t="shared" si="57"/>
        <v>#REF!</v>
      </c>
      <c r="K322" s="12" t="e">
        <f t="shared" si="55"/>
        <v>#REF!</v>
      </c>
      <c r="L322" s="12" t="e">
        <f t="shared" si="58"/>
        <v>#REF!</v>
      </c>
      <c r="O322" s="11" t="e">
        <f t="shared" si="63"/>
        <v>#REF!</v>
      </c>
      <c r="P322" s="77" t="e">
        <f>B322*#REF!</f>
        <v>#REF!</v>
      </c>
      <c r="Q322" s="71" t="e">
        <f>C322*#REF!</f>
        <v>#REF!</v>
      </c>
      <c r="R322" s="15" t="e">
        <f>E322*#REF!</f>
        <v>#REF!</v>
      </c>
      <c r="S322" s="50" t="e">
        <f>F322*#REF!</f>
        <v>#REF!</v>
      </c>
      <c r="T322" s="15" t="e">
        <f>G322*#REF!</f>
        <v>#REF!</v>
      </c>
      <c r="U322" s="50" t="e">
        <f>H322*#REF!</f>
        <v>#REF!</v>
      </c>
      <c r="V322" s="15" t="e">
        <f>I322*#REF!</f>
        <v>#REF!</v>
      </c>
      <c r="W322" s="50" t="e">
        <f>J322*#REF!</f>
        <v>#REF!</v>
      </c>
      <c r="X322" s="15" t="e">
        <f>K322*#REF!</f>
        <v>#REF!</v>
      </c>
      <c r="Y322" s="50" t="e">
        <f>L322*#REF!</f>
        <v>#REF!</v>
      </c>
    </row>
    <row r="323" spans="1:25" ht="13.5" thickBot="1" x14ac:dyDescent="0.25">
      <c r="A323" s="11" t="e">
        <f>#REF!</f>
        <v>#REF!</v>
      </c>
      <c r="B323" s="11" t="e">
        <f>#REF!</f>
        <v>#REF!</v>
      </c>
      <c r="C323" s="11" t="e">
        <f>#REF!</f>
        <v>#REF!</v>
      </c>
      <c r="D323" s="11" t="e">
        <f>#REF!</f>
        <v>#REF!</v>
      </c>
      <c r="E323" s="12" t="e">
        <f t="shared" si="59"/>
        <v>#REF!</v>
      </c>
      <c r="F323" s="49" t="e">
        <f t="shared" si="60"/>
        <v>#REF!</v>
      </c>
      <c r="G323" s="12" t="e">
        <f t="shared" si="61"/>
        <v>#REF!</v>
      </c>
      <c r="H323" s="49" t="e">
        <f t="shared" si="62"/>
        <v>#REF!</v>
      </c>
      <c r="I323" s="12" t="e">
        <f t="shared" si="56"/>
        <v>#REF!</v>
      </c>
      <c r="J323" s="49" t="e">
        <f t="shared" si="57"/>
        <v>#REF!</v>
      </c>
      <c r="K323" s="12" t="e">
        <f t="shared" si="55"/>
        <v>#REF!</v>
      </c>
      <c r="L323" s="12" t="e">
        <f t="shared" si="58"/>
        <v>#REF!</v>
      </c>
      <c r="O323" s="11" t="e">
        <f t="shared" si="63"/>
        <v>#REF!</v>
      </c>
      <c r="P323" s="75" t="e">
        <f>B323*#REF!</f>
        <v>#REF!</v>
      </c>
      <c r="Q323" s="71" t="e">
        <f>C323*#REF!</f>
        <v>#REF!</v>
      </c>
      <c r="R323" s="15" t="e">
        <f>E323*#REF!</f>
        <v>#REF!</v>
      </c>
      <c r="S323" s="50" t="e">
        <f>F323*#REF!</f>
        <v>#REF!</v>
      </c>
      <c r="T323" s="15" t="e">
        <f>G323*#REF!</f>
        <v>#REF!</v>
      </c>
      <c r="U323" s="50" t="e">
        <f>H323*#REF!</f>
        <v>#REF!</v>
      </c>
      <c r="V323" s="15" t="e">
        <f>I323*#REF!</f>
        <v>#REF!</v>
      </c>
      <c r="W323" s="50" t="e">
        <f>J323*#REF!</f>
        <v>#REF!</v>
      </c>
      <c r="X323" s="15" t="e">
        <f>K323*#REF!</f>
        <v>#REF!</v>
      </c>
      <c r="Y323" s="50" t="e">
        <f>L323*#REF!</f>
        <v>#REF!</v>
      </c>
    </row>
    <row r="324" spans="1:25" ht="13.5" thickBot="1" x14ac:dyDescent="0.25">
      <c r="A324" s="11" t="e">
        <f>#REF!</f>
        <v>#REF!</v>
      </c>
      <c r="B324" s="11" t="e">
        <f>#REF!</f>
        <v>#REF!</v>
      </c>
      <c r="C324" s="11" t="e">
        <f>#REF!</f>
        <v>#REF!</v>
      </c>
      <c r="D324" s="11" t="e">
        <f>#REF!</f>
        <v>#REF!</v>
      </c>
      <c r="E324" s="12" t="e">
        <f t="shared" si="59"/>
        <v>#REF!</v>
      </c>
      <c r="F324" s="49" t="e">
        <f t="shared" si="60"/>
        <v>#REF!</v>
      </c>
      <c r="G324" s="12" t="e">
        <f t="shared" si="61"/>
        <v>#REF!</v>
      </c>
      <c r="H324" s="49" t="e">
        <f t="shared" si="62"/>
        <v>#REF!</v>
      </c>
      <c r="I324" s="12" t="e">
        <f t="shared" si="56"/>
        <v>#REF!</v>
      </c>
      <c r="J324" s="49" t="e">
        <f t="shared" si="57"/>
        <v>#REF!</v>
      </c>
      <c r="K324" s="12" t="e">
        <f t="shared" ref="K324:K387" si="64">$B324+($D324*$L$1)</f>
        <v>#REF!</v>
      </c>
      <c r="L324" s="12" t="e">
        <f t="shared" si="58"/>
        <v>#REF!</v>
      </c>
      <c r="O324" s="11" t="e">
        <f t="shared" si="63"/>
        <v>#REF!</v>
      </c>
      <c r="P324" s="75" t="e">
        <f>B324*#REF!</f>
        <v>#REF!</v>
      </c>
      <c r="Q324" s="71" t="e">
        <f>C324*#REF!</f>
        <v>#REF!</v>
      </c>
      <c r="R324" s="15" t="e">
        <f>E324*#REF!</f>
        <v>#REF!</v>
      </c>
      <c r="S324" s="50" t="e">
        <f>F324*#REF!</f>
        <v>#REF!</v>
      </c>
      <c r="T324" s="15" t="e">
        <f>G324*#REF!</f>
        <v>#REF!</v>
      </c>
      <c r="U324" s="50" t="e">
        <f>H324*#REF!</f>
        <v>#REF!</v>
      </c>
      <c r="V324" s="15" t="e">
        <f>I324*#REF!</f>
        <v>#REF!</v>
      </c>
      <c r="W324" s="50" t="e">
        <f>J324*#REF!</f>
        <v>#REF!</v>
      </c>
      <c r="X324" s="15" t="e">
        <f>K324*#REF!</f>
        <v>#REF!</v>
      </c>
      <c r="Y324" s="50" t="e">
        <f>L324*#REF!</f>
        <v>#REF!</v>
      </c>
    </row>
    <row r="325" spans="1:25" ht="13.5" thickBot="1" x14ac:dyDescent="0.25">
      <c r="A325" s="11" t="e">
        <f>#REF!</f>
        <v>#REF!</v>
      </c>
      <c r="B325" s="11" t="e">
        <f>#REF!</f>
        <v>#REF!</v>
      </c>
      <c r="C325" s="11" t="e">
        <f>#REF!</f>
        <v>#REF!</v>
      </c>
      <c r="D325" s="11" t="e">
        <f>#REF!</f>
        <v>#REF!</v>
      </c>
      <c r="E325" s="12" t="e">
        <f t="shared" si="59"/>
        <v>#REF!</v>
      </c>
      <c r="F325" s="49" t="e">
        <f t="shared" si="60"/>
        <v>#REF!</v>
      </c>
      <c r="G325" s="12" t="e">
        <f t="shared" si="61"/>
        <v>#REF!</v>
      </c>
      <c r="H325" s="49" t="e">
        <f t="shared" si="62"/>
        <v>#REF!</v>
      </c>
      <c r="I325" s="12" t="e">
        <f t="shared" si="56"/>
        <v>#REF!</v>
      </c>
      <c r="J325" s="49" t="e">
        <f t="shared" si="57"/>
        <v>#REF!</v>
      </c>
      <c r="K325" s="12" t="e">
        <f t="shared" si="64"/>
        <v>#REF!</v>
      </c>
      <c r="L325" s="12" t="e">
        <f t="shared" si="58"/>
        <v>#REF!</v>
      </c>
      <c r="O325" s="11" t="e">
        <f t="shared" si="63"/>
        <v>#REF!</v>
      </c>
      <c r="P325" s="75" t="e">
        <f>B325*#REF!</f>
        <v>#REF!</v>
      </c>
      <c r="Q325" s="71" t="e">
        <f>C325*#REF!</f>
        <v>#REF!</v>
      </c>
      <c r="R325" s="15" t="e">
        <f>E325*#REF!</f>
        <v>#REF!</v>
      </c>
      <c r="S325" s="50" t="e">
        <f>F325*#REF!</f>
        <v>#REF!</v>
      </c>
      <c r="T325" s="15" t="e">
        <f>G325*#REF!</f>
        <v>#REF!</v>
      </c>
      <c r="U325" s="50" t="e">
        <f>H325*#REF!</f>
        <v>#REF!</v>
      </c>
      <c r="V325" s="15" t="e">
        <f>I325*#REF!</f>
        <v>#REF!</v>
      </c>
      <c r="W325" s="50" t="e">
        <f>J325*#REF!</f>
        <v>#REF!</v>
      </c>
      <c r="X325" s="15" t="e">
        <f>K325*#REF!</f>
        <v>#REF!</v>
      </c>
      <c r="Y325" s="50" t="e">
        <f>L325*#REF!</f>
        <v>#REF!</v>
      </c>
    </row>
    <row r="326" spans="1:25" ht="13.5" thickBot="1" x14ac:dyDescent="0.25">
      <c r="A326" s="11" t="e">
        <f>#REF!</f>
        <v>#REF!</v>
      </c>
      <c r="B326" s="11" t="e">
        <f>#REF!</f>
        <v>#REF!</v>
      </c>
      <c r="C326" s="11" t="e">
        <f>#REF!</f>
        <v>#REF!</v>
      </c>
      <c r="D326" s="11" t="e">
        <f>#REF!</f>
        <v>#REF!</v>
      </c>
      <c r="E326" s="12" t="e">
        <f t="shared" si="59"/>
        <v>#REF!</v>
      </c>
      <c r="F326" s="49" t="e">
        <f t="shared" si="60"/>
        <v>#REF!</v>
      </c>
      <c r="G326" s="12" t="e">
        <f t="shared" si="61"/>
        <v>#REF!</v>
      </c>
      <c r="H326" s="49" t="e">
        <f t="shared" si="62"/>
        <v>#REF!</v>
      </c>
      <c r="I326" s="12" t="e">
        <f t="shared" ref="I326:I389" si="65">$B326+($D326*$J$1)</f>
        <v>#REF!</v>
      </c>
      <c r="J326" s="49" t="e">
        <f t="shared" ref="J326:J389" si="66">$C326+($D326*$J$1)</f>
        <v>#REF!</v>
      </c>
      <c r="K326" s="12" t="e">
        <f t="shared" si="64"/>
        <v>#REF!</v>
      </c>
      <c r="L326" s="12" t="e">
        <f t="shared" ref="L326:L389" si="67">$C326+($D326*$L$1)</f>
        <v>#REF!</v>
      </c>
      <c r="O326" s="11" t="e">
        <f t="shared" si="63"/>
        <v>#REF!</v>
      </c>
      <c r="P326" s="90" t="e">
        <f>B326*#REF!</f>
        <v>#REF!</v>
      </c>
      <c r="Q326" s="71" t="e">
        <f>C326*#REF!</f>
        <v>#REF!</v>
      </c>
      <c r="R326" s="15" t="e">
        <f>E326*#REF!</f>
        <v>#REF!</v>
      </c>
      <c r="S326" s="50" t="e">
        <f>F326*#REF!</f>
        <v>#REF!</v>
      </c>
      <c r="T326" s="15" t="e">
        <f>G326*#REF!</f>
        <v>#REF!</v>
      </c>
      <c r="U326" s="50" t="e">
        <f>H326*#REF!</f>
        <v>#REF!</v>
      </c>
      <c r="V326" s="15" t="e">
        <f>I326*#REF!</f>
        <v>#REF!</v>
      </c>
      <c r="W326" s="50" t="e">
        <f>J326*#REF!</f>
        <v>#REF!</v>
      </c>
      <c r="X326" s="15" t="e">
        <f>K326*#REF!</f>
        <v>#REF!</v>
      </c>
      <c r="Y326" s="50" t="e">
        <f>L326*#REF!</f>
        <v>#REF!</v>
      </c>
    </row>
    <row r="327" spans="1:25" ht="13.5" thickBot="1" x14ac:dyDescent="0.25">
      <c r="A327" s="11" t="e">
        <f>#REF!</f>
        <v>#REF!</v>
      </c>
      <c r="B327" s="11" t="e">
        <f>#REF!</f>
        <v>#REF!</v>
      </c>
      <c r="C327" s="11" t="e">
        <f>#REF!</f>
        <v>#REF!</v>
      </c>
      <c r="D327" s="11" t="e">
        <f>#REF!</f>
        <v>#REF!</v>
      </c>
      <c r="E327" s="12" t="e">
        <f t="shared" si="59"/>
        <v>#REF!</v>
      </c>
      <c r="F327" s="49" t="e">
        <f t="shared" si="60"/>
        <v>#REF!</v>
      </c>
      <c r="G327" s="12" t="e">
        <f t="shared" si="61"/>
        <v>#REF!</v>
      </c>
      <c r="H327" s="49" t="e">
        <f t="shared" si="62"/>
        <v>#REF!</v>
      </c>
      <c r="I327" s="12" t="e">
        <f t="shared" si="65"/>
        <v>#REF!</v>
      </c>
      <c r="J327" s="49" t="e">
        <f t="shared" si="66"/>
        <v>#REF!</v>
      </c>
      <c r="K327" s="12" t="e">
        <f t="shared" si="64"/>
        <v>#REF!</v>
      </c>
      <c r="L327" s="12" t="e">
        <f t="shared" si="67"/>
        <v>#REF!</v>
      </c>
      <c r="O327" s="11" t="e">
        <f t="shared" si="63"/>
        <v>#REF!</v>
      </c>
      <c r="P327" s="80" t="e">
        <f>B327*#REF!</f>
        <v>#REF!</v>
      </c>
      <c r="Q327" s="71" t="e">
        <f>C327*#REF!</f>
        <v>#REF!</v>
      </c>
      <c r="R327" s="15" t="e">
        <f>E327*#REF!</f>
        <v>#REF!</v>
      </c>
      <c r="S327" s="50" t="e">
        <f>F327*#REF!</f>
        <v>#REF!</v>
      </c>
      <c r="T327" s="15" t="e">
        <f>G327*#REF!</f>
        <v>#REF!</v>
      </c>
      <c r="U327" s="50" t="e">
        <f>H327*#REF!</f>
        <v>#REF!</v>
      </c>
      <c r="V327" s="15" t="e">
        <f>I327*#REF!</f>
        <v>#REF!</v>
      </c>
      <c r="W327" s="50" t="e">
        <f>J327*#REF!</f>
        <v>#REF!</v>
      </c>
      <c r="X327" s="15" t="e">
        <f>K327*#REF!</f>
        <v>#REF!</v>
      </c>
      <c r="Y327" s="50" t="e">
        <f>L327*#REF!</f>
        <v>#REF!</v>
      </c>
    </row>
    <row r="328" spans="1:25" ht="13.5" thickBot="1" x14ac:dyDescent="0.25">
      <c r="A328" s="11" t="e">
        <f>#REF!</f>
        <v>#REF!</v>
      </c>
      <c r="B328" s="11" t="e">
        <f>#REF!</f>
        <v>#REF!</v>
      </c>
      <c r="C328" s="11" t="e">
        <f>#REF!</f>
        <v>#REF!</v>
      </c>
      <c r="D328" s="11" t="e">
        <f>#REF!</f>
        <v>#REF!</v>
      </c>
      <c r="E328" s="12" t="e">
        <f t="shared" si="59"/>
        <v>#REF!</v>
      </c>
      <c r="F328" s="49" t="e">
        <f t="shared" si="60"/>
        <v>#REF!</v>
      </c>
      <c r="G328" s="12" t="e">
        <f t="shared" si="61"/>
        <v>#REF!</v>
      </c>
      <c r="H328" s="49" t="e">
        <f t="shared" si="62"/>
        <v>#REF!</v>
      </c>
      <c r="I328" s="12" t="e">
        <f t="shared" si="65"/>
        <v>#REF!</v>
      </c>
      <c r="J328" s="49" t="e">
        <f t="shared" si="66"/>
        <v>#REF!</v>
      </c>
      <c r="K328" s="12" t="e">
        <f t="shared" si="64"/>
        <v>#REF!</v>
      </c>
      <c r="L328" s="12" t="e">
        <f t="shared" si="67"/>
        <v>#REF!</v>
      </c>
      <c r="O328" s="11" t="e">
        <f t="shared" si="63"/>
        <v>#REF!</v>
      </c>
      <c r="P328" s="79" t="e">
        <f>B328*#REF!</f>
        <v>#REF!</v>
      </c>
      <c r="Q328" s="71" t="e">
        <f>C328*#REF!</f>
        <v>#REF!</v>
      </c>
      <c r="R328" s="15" t="e">
        <f>E328*#REF!</f>
        <v>#REF!</v>
      </c>
      <c r="S328" s="50" t="e">
        <f>F328*#REF!</f>
        <v>#REF!</v>
      </c>
      <c r="T328" s="15" t="e">
        <f>G328*#REF!</f>
        <v>#REF!</v>
      </c>
      <c r="U328" s="50" t="e">
        <f>H328*#REF!</f>
        <v>#REF!</v>
      </c>
      <c r="V328" s="15" t="e">
        <f>I328*#REF!</f>
        <v>#REF!</v>
      </c>
      <c r="W328" s="50" t="e">
        <f>J328*#REF!</f>
        <v>#REF!</v>
      </c>
      <c r="X328" s="15" t="e">
        <f>K328*#REF!</f>
        <v>#REF!</v>
      </c>
      <c r="Y328" s="50" t="e">
        <f>L328*#REF!</f>
        <v>#REF!</v>
      </c>
    </row>
    <row r="329" spans="1:25" ht="13.5" thickBot="1" x14ac:dyDescent="0.25">
      <c r="A329" s="11" t="e">
        <f>#REF!</f>
        <v>#REF!</v>
      </c>
      <c r="B329" s="11" t="e">
        <f>#REF!</f>
        <v>#REF!</v>
      </c>
      <c r="C329" s="11" t="e">
        <f>#REF!</f>
        <v>#REF!</v>
      </c>
      <c r="D329" s="11" t="e">
        <f>#REF!</f>
        <v>#REF!</v>
      </c>
      <c r="E329" s="12" t="e">
        <f t="shared" si="59"/>
        <v>#REF!</v>
      </c>
      <c r="F329" s="49" t="e">
        <f t="shared" si="60"/>
        <v>#REF!</v>
      </c>
      <c r="G329" s="12" t="e">
        <f t="shared" si="61"/>
        <v>#REF!</v>
      </c>
      <c r="H329" s="49" t="e">
        <f t="shared" si="62"/>
        <v>#REF!</v>
      </c>
      <c r="I329" s="12" t="e">
        <f t="shared" si="65"/>
        <v>#REF!</v>
      </c>
      <c r="J329" s="49" t="e">
        <f t="shared" si="66"/>
        <v>#REF!</v>
      </c>
      <c r="K329" s="12" t="e">
        <f t="shared" si="64"/>
        <v>#REF!</v>
      </c>
      <c r="L329" s="12" t="e">
        <f t="shared" si="67"/>
        <v>#REF!</v>
      </c>
      <c r="O329" s="11" t="e">
        <f t="shared" si="63"/>
        <v>#REF!</v>
      </c>
      <c r="P329" s="77" t="e">
        <f>B329*#REF!</f>
        <v>#REF!</v>
      </c>
      <c r="Q329" s="71" t="e">
        <f>C329*#REF!</f>
        <v>#REF!</v>
      </c>
      <c r="R329" s="15" t="e">
        <f>E329*#REF!</f>
        <v>#REF!</v>
      </c>
      <c r="S329" s="50" t="e">
        <f>F329*#REF!</f>
        <v>#REF!</v>
      </c>
      <c r="T329" s="15" t="e">
        <f>G329*#REF!</f>
        <v>#REF!</v>
      </c>
      <c r="U329" s="50" t="e">
        <f>H329*#REF!</f>
        <v>#REF!</v>
      </c>
      <c r="V329" s="15" t="e">
        <f>I329*#REF!</f>
        <v>#REF!</v>
      </c>
      <c r="W329" s="50" t="e">
        <f>J329*#REF!</f>
        <v>#REF!</v>
      </c>
      <c r="X329" s="15" t="e">
        <f>K329*#REF!</f>
        <v>#REF!</v>
      </c>
      <c r="Y329" s="50" t="e">
        <f>L329*#REF!</f>
        <v>#REF!</v>
      </c>
    </row>
    <row r="330" spans="1:25" ht="13.5" thickBot="1" x14ac:dyDescent="0.25">
      <c r="A330" s="11" t="e">
        <f>#REF!</f>
        <v>#REF!</v>
      </c>
      <c r="B330" s="11" t="e">
        <f>#REF!</f>
        <v>#REF!</v>
      </c>
      <c r="C330" s="11" t="e">
        <f>#REF!</f>
        <v>#REF!</v>
      </c>
      <c r="D330" s="11" t="e">
        <f>#REF!</f>
        <v>#REF!</v>
      </c>
      <c r="E330" s="12" t="e">
        <f t="shared" si="59"/>
        <v>#REF!</v>
      </c>
      <c r="F330" s="49" t="e">
        <f t="shared" si="60"/>
        <v>#REF!</v>
      </c>
      <c r="G330" s="12" t="e">
        <f t="shared" si="61"/>
        <v>#REF!</v>
      </c>
      <c r="H330" s="49" t="e">
        <f t="shared" si="62"/>
        <v>#REF!</v>
      </c>
      <c r="I330" s="12" t="e">
        <f t="shared" si="65"/>
        <v>#REF!</v>
      </c>
      <c r="J330" s="49" t="e">
        <f t="shared" si="66"/>
        <v>#REF!</v>
      </c>
      <c r="K330" s="12" t="e">
        <f t="shared" si="64"/>
        <v>#REF!</v>
      </c>
      <c r="L330" s="12" t="e">
        <f t="shared" si="67"/>
        <v>#REF!</v>
      </c>
      <c r="O330" s="11" t="e">
        <f t="shared" si="63"/>
        <v>#REF!</v>
      </c>
      <c r="P330" s="90" t="e">
        <f>B330*#REF!</f>
        <v>#REF!</v>
      </c>
      <c r="Q330" s="71" t="e">
        <f>C330*#REF!</f>
        <v>#REF!</v>
      </c>
      <c r="R330" s="15" t="e">
        <f>E330*#REF!</f>
        <v>#REF!</v>
      </c>
      <c r="S330" s="50" t="e">
        <f>F330*#REF!</f>
        <v>#REF!</v>
      </c>
      <c r="T330" s="15" t="e">
        <f>G330*#REF!</f>
        <v>#REF!</v>
      </c>
      <c r="U330" s="50" t="e">
        <f>H330*#REF!</f>
        <v>#REF!</v>
      </c>
      <c r="V330" s="15" t="e">
        <f>I330*#REF!</f>
        <v>#REF!</v>
      </c>
      <c r="W330" s="50" t="e">
        <f>J330*#REF!</f>
        <v>#REF!</v>
      </c>
      <c r="X330" s="15" t="e">
        <f>K330*#REF!</f>
        <v>#REF!</v>
      </c>
      <c r="Y330" s="50" t="e">
        <f>L330*#REF!</f>
        <v>#REF!</v>
      </c>
    </row>
    <row r="331" spans="1:25" ht="13.5" thickBot="1" x14ac:dyDescent="0.25">
      <c r="A331" s="11" t="e">
        <f>#REF!</f>
        <v>#REF!</v>
      </c>
      <c r="B331" s="11" t="e">
        <f>#REF!</f>
        <v>#REF!</v>
      </c>
      <c r="C331" s="11" t="e">
        <f>#REF!</f>
        <v>#REF!</v>
      </c>
      <c r="D331" s="11" t="e">
        <f>#REF!</f>
        <v>#REF!</v>
      </c>
      <c r="E331" s="12" t="e">
        <f t="shared" si="59"/>
        <v>#REF!</v>
      </c>
      <c r="F331" s="49" t="e">
        <f t="shared" si="60"/>
        <v>#REF!</v>
      </c>
      <c r="G331" s="12" t="e">
        <f t="shared" si="61"/>
        <v>#REF!</v>
      </c>
      <c r="H331" s="49" t="e">
        <f t="shared" si="62"/>
        <v>#REF!</v>
      </c>
      <c r="I331" s="12" t="e">
        <f t="shared" si="65"/>
        <v>#REF!</v>
      </c>
      <c r="J331" s="49" t="e">
        <f t="shared" si="66"/>
        <v>#REF!</v>
      </c>
      <c r="K331" s="12" t="e">
        <f t="shared" si="64"/>
        <v>#REF!</v>
      </c>
      <c r="L331" s="12" t="e">
        <f t="shared" si="67"/>
        <v>#REF!</v>
      </c>
      <c r="O331" s="11" t="e">
        <f t="shared" si="63"/>
        <v>#REF!</v>
      </c>
      <c r="P331" s="90" t="e">
        <f>B331*#REF!</f>
        <v>#REF!</v>
      </c>
      <c r="Q331" s="71" t="e">
        <f>C331*#REF!</f>
        <v>#REF!</v>
      </c>
      <c r="R331" s="15" t="e">
        <f>E331*#REF!</f>
        <v>#REF!</v>
      </c>
      <c r="S331" s="50" t="e">
        <f>F331*#REF!</f>
        <v>#REF!</v>
      </c>
      <c r="T331" s="15" t="e">
        <f>G331*#REF!</f>
        <v>#REF!</v>
      </c>
      <c r="U331" s="50" t="e">
        <f>H331*#REF!</f>
        <v>#REF!</v>
      </c>
      <c r="V331" s="15" t="e">
        <f>I331*#REF!</f>
        <v>#REF!</v>
      </c>
      <c r="W331" s="50" t="e">
        <f>J331*#REF!</f>
        <v>#REF!</v>
      </c>
      <c r="X331" s="15" t="e">
        <f>K331*#REF!</f>
        <v>#REF!</v>
      </c>
      <c r="Y331" s="50" t="e">
        <f>L331*#REF!</f>
        <v>#REF!</v>
      </c>
    </row>
    <row r="332" spans="1:25" s="21" customFormat="1" ht="13.5" thickBot="1" x14ac:dyDescent="0.25">
      <c r="A332" s="11" t="e">
        <f>#REF!</f>
        <v>#REF!</v>
      </c>
      <c r="B332" s="11" t="e">
        <f>#REF!</f>
        <v>#REF!</v>
      </c>
      <c r="C332" s="11" t="e">
        <f>#REF!</f>
        <v>#REF!</v>
      </c>
      <c r="D332" s="11" t="e">
        <f>#REF!</f>
        <v>#REF!</v>
      </c>
      <c r="E332" s="12" t="e">
        <f t="shared" si="59"/>
        <v>#REF!</v>
      </c>
      <c r="F332" s="49" t="e">
        <f t="shared" si="60"/>
        <v>#REF!</v>
      </c>
      <c r="G332" s="12" t="e">
        <f t="shared" si="61"/>
        <v>#REF!</v>
      </c>
      <c r="H332" s="49" t="e">
        <f t="shared" si="62"/>
        <v>#REF!</v>
      </c>
      <c r="I332" s="12" t="e">
        <f t="shared" si="65"/>
        <v>#REF!</v>
      </c>
      <c r="J332" s="49" t="e">
        <f t="shared" si="66"/>
        <v>#REF!</v>
      </c>
      <c r="K332" s="12" t="e">
        <f t="shared" si="64"/>
        <v>#REF!</v>
      </c>
      <c r="L332" s="12" t="e">
        <f t="shared" si="67"/>
        <v>#REF!</v>
      </c>
      <c r="O332" s="11" t="e">
        <f t="shared" si="63"/>
        <v>#REF!</v>
      </c>
      <c r="P332" s="80" t="e">
        <f>B332*#REF!</f>
        <v>#REF!</v>
      </c>
      <c r="Q332" s="71" t="e">
        <f>C332*#REF!</f>
        <v>#REF!</v>
      </c>
      <c r="R332" s="15" t="e">
        <f>E332*#REF!</f>
        <v>#REF!</v>
      </c>
      <c r="S332" s="50" t="e">
        <f>F332*#REF!</f>
        <v>#REF!</v>
      </c>
      <c r="T332" s="15" t="e">
        <f>G332*#REF!</f>
        <v>#REF!</v>
      </c>
      <c r="U332" s="50" t="e">
        <f>H332*#REF!</f>
        <v>#REF!</v>
      </c>
      <c r="V332" s="15" t="e">
        <f>I332*#REF!</f>
        <v>#REF!</v>
      </c>
      <c r="W332" s="50" t="e">
        <f>J332*#REF!</f>
        <v>#REF!</v>
      </c>
      <c r="X332" s="15" t="e">
        <f>K332*#REF!</f>
        <v>#REF!</v>
      </c>
      <c r="Y332" s="50" t="e">
        <f>L332*#REF!</f>
        <v>#REF!</v>
      </c>
    </row>
    <row r="333" spans="1:25" ht="13.5" thickBot="1" x14ac:dyDescent="0.25">
      <c r="A333" s="11" t="e">
        <f>#REF!</f>
        <v>#REF!</v>
      </c>
      <c r="B333" s="11" t="e">
        <f>#REF!</f>
        <v>#REF!</v>
      </c>
      <c r="C333" s="11" t="e">
        <f>#REF!</f>
        <v>#REF!</v>
      </c>
      <c r="D333" s="11" t="e">
        <f>#REF!</f>
        <v>#REF!</v>
      </c>
      <c r="E333" s="12" t="e">
        <f t="shared" si="59"/>
        <v>#REF!</v>
      </c>
      <c r="F333" s="49" t="e">
        <f t="shared" si="60"/>
        <v>#REF!</v>
      </c>
      <c r="G333" s="12" t="e">
        <f t="shared" si="61"/>
        <v>#REF!</v>
      </c>
      <c r="H333" s="49" t="e">
        <f t="shared" si="62"/>
        <v>#REF!</v>
      </c>
      <c r="I333" s="12" t="e">
        <f t="shared" si="65"/>
        <v>#REF!</v>
      </c>
      <c r="J333" s="49" t="e">
        <f t="shared" si="66"/>
        <v>#REF!</v>
      </c>
      <c r="K333" s="12" t="e">
        <f t="shared" si="64"/>
        <v>#REF!</v>
      </c>
      <c r="L333" s="12" t="e">
        <f t="shared" si="67"/>
        <v>#REF!</v>
      </c>
      <c r="O333" s="11" t="e">
        <f t="shared" si="63"/>
        <v>#REF!</v>
      </c>
      <c r="P333" s="80" t="e">
        <f>B333*#REF!</f>
        <v>#REF!</v>
      </c>
      <c r="Q333" s="71" t="e">
        <f>C333*#REF!</f>
        <v>#REF!</v>
      </c>
      <c r="R333" s="15" t="e">
        <f>E333*#REF!</f>
        <v>#REF!</v>
      </c>
      <c r="S333" s="50" t="e">
        <f>F333*#REF!</f>
        <v>#REF!</v>
      </c>
      <c r="T333" s="15" t="e">
        <f>G333*#REF!</f>
        <v>#REF!</v>
      </c>
      <c r="U333" s="50" t="e">
        <f>H333*#REF!</f>
        <v>#REF!</v>
      </c>
      <c r="V333" s="15" t="e">
        <f>I333*#REF!</f>
        <v>#REF!</v>
      </c>
      <c r="W333" s="50" t="e">
        <f>J333*#REF!</f>
        <v>#REF!</v>
      </c>
      <c r="X333" s="15" t="e">
        <f>K333*#REF!</f>
        <v>#REF!</v>
      </c>
      <c r="Y333" s="50" t="e">
        <f>L333*#REF!</f>
        <v>#REF!</v>
      </c>
    </row>
    <row r="334" spans="1:25" ht="13.5" thickBot="1" x14ac:dyDescent="0.25">
      <c r="A334" s="11" t="e">
        <f>#REF!</f>
        <v>#REF!</v>
      </c>
      <c r="B334" s="11" t="e">
        <f>#REF!</f>
        <v>#REF!</v>
      </c>
      <c r="C334" s="11" t="e">
        <f>#REF!</f>
        <v>#REF!</v>
      </c>
      <c r="D334" s="11" t="e">
        <f>#REF!</f>
        <v>#REF!</v>
      </c>
      <c r="E334" s="12" t="e">
        <f t="shared" si="59"/>
        <v>#REF!</v>
      </c>
      <c r="F334" s="49" t="e">
        <f t="shared" si="60"/>
        <v>#REF!</v>
      </c>
      <c r="G334" s="12" t="e">
        <f t="shared" si="61"/>
        <v>#REF!</v>
      </c>
      <c r="H334" s="49" t="e">
        <f t="shared" si="62"/>
        <v>#REF!</v>
      </c>
      <c r="I334" s="12" t="e">
        <f t="shared" si="65"/>
        <v>#REF!</v>
      </c>
      <c r="J334" s="49" t="e">
        <f t="shared" si="66"/>
        <v>#REF!</v>
      </c>
      <c r="K334" s="12" t="e">
        <f t="shared" si="64"/>
        <v>#REF!</v>
      </c>
      <c r="L334" s="12" t="e">
        <f t="shared" si="67"/>
        <v>#REF!</v>
      </c>
      <c r="O334" s="11" t="e">
        <f t="shared" si="63"/>
        <v>#REF!</v>
      </c>
      <c r="P334" s="77" t="e">
        <f>B334*#REF!</f>
        <v>#REF!</v>
      </c>
      <c r="Q334" s="71" t="e">
        <f>C334*#REF!</f>
        <v>#REF!</v>
      </c>
      <c r="R334" s="15" t="e">
        <f>E334*#REF!</f>
        <v>#REF!</v>
      </c>
      <c r="S334" s="50" t="e">
        <f>F334*#REF!</f>
        <v>#REF!</v>
      </c>
      <c r="T334" s="15" t="e">
        <f>G334*#REF!</f>
        <v>#REF!</v>
      </c>
      <c r="U334" s="50" t="e">
        <f>H334*#REF!</f>
        <v>#REF!</v>
      </c>
      <c r="V334" s="15" t="e">
        <f>I334*#REF!</f>
        <v>#REF!</v>
      </c>
      <c r="W334" s="50" t="e">
        <f>J334*#REF!</f>
        <v>#REF!</v>
      </c>
      <c r="X334" s="15" t="e">
        <f>K334*#REF!</f>
        <v>#REF!</v>
      </c>
      <c r="Y334" s="50" t="e">
        <f>L334*#REF!</f>
        <v>#REF!</v>
      </c>
    </row>
    <row r="335" spans="1:25" ht="13.5" thickBot="1" x14ac:dyDescent="0.25">
      <c r="A335" s="11" t="e">
        <f>#REF!</f>
        <v>#REF!</v>
      </c>
      <c r="B335" s="11" t="e">
        <f>#REF!</f>
        <v>#REF!</v>
      </c>
      <c r="C335" s="11" t="e">
        <f>#REF!</f>
        <v>#REF!</v>
      </c>
      <c r="D335" s="11" t="e">
        <f>#REF!</f>
        <v>#REF!</v>
      </c>
      <c r="E335" s="12" t="e">
        <f t="shared" si="59"/>
        <v>#REF!</v>
      </c>
      <c r="F335" s="49" t="e">
        <f t="shared" si="60"/>
        <v>#REF!</v>
      </c>
      <c r="G335" s="12" t="e">
        <f t="shared" si="61"/>
        <v>#REF!</v>
      </c>
      <c r="H335" s="49" t="e">
        <f t="shared" si="62"/>
        <v>#REF!</v>
      </c>
      <c r="I335" s="12" t="e">
        <f t="shared" si="65"/>
        <v>#REF!</v>
      </c>
      <c r="J335" s="49" t="e">
        <f t="shared" si="66"/>
        <v>#REF!</v>
      </c>
      <c r="K335" s="12" t="e">
        <f t="shared" si="64"/>
        <v>#REF!</v>
      </c>
      <c r="L335" s="12" t="e">
        <f t="shared" si="67"/>
        <v>#REF!</v>
      </c>
      <c r="O335" s="11" t="e">
        <f t="shared" si="63"/>
        <v>#REF!</v>
      </c>
      <c r="P335" s="77" t="e">
        <f>B335*#REF!</f>
        <v>#REF!</v>
      </c>
      <c r="Q335" s="71" t="e">
        <f>C335*#REF!</f>
        <v>#REF!</v>
      </c>
      <c r="R335" s="15" t="e">
        <f>E335*#REF!</f>
        <v>#REF!</v>
      </c>
      <c r="S335" s="50" t="e">
        <f>F335*#REF!</f>
        <v>#REF!</v>
      </c>
      <c r="T335" s="15" t="e">
        <f>G335*#REF!</f>
        <v>#REF!</v>
      </c>
      <c r="U335" s="50" t="e">
        <f>H335*#REF!</f>
        <v>#REF!</v>
      </c>
      <c r="V335" s="15" t="e">
        <f>I335*#REF!</f>
        <v>#REF!</v>
      </c>
      <c r="W335" s="50" t="e">
        <f>J335*#REF!</f>
        <v>#REF!</v>
      </c>
      <c r="X335" s="15" t="e">
        <f>K335*#REF!</f>
        <v>#REF!</v>
      </c>
      <c r="Y335" s="50" t="e">
        <f>L335*#REF!</f>
        <v>#REF!</v>
      </c>
    </row>
    <row r="336" spans="1:25" ht="13.5" thickBot="1" x14ac:dyDescent="0.25">
      <c r="A336" s="11" t="e">
        <f>#REF!</f>
        <v>#REF!</v>
      </c>
      <c r="B336" s="11" t="e">
        <f>#REF!</f>
        <v>#REF!</v>
      </c>
      <c r="C336" s="11" t="e">
        <f>#REF!</f>
        <v>#REF!</v>
      </c>
      <c r="D336" s="11" t="e">
        <f>#REF!</f>
        <v>#REF!</v>
      </c>
      <c r="E336" s="12" t="e">
        <f t="shared" si="59"/>
        <v>#REF!</v>
      </c>
      <c r="F336" s="49" t="e">
        <f t="shared" si="60"/>
        <v>#REF!</v>
      </c>
      <c r="G336" s="12" t="e">
        <f t="shared" si="61"/>
        <v>#REF!</v>
      </c>
      <c r="H336" s="49" t="e">
        <f t="shared" si="62"/>
        <v>#REF!</v>
      </c>
      <c r="I336" s="12" t="e">
        <f t="shared" si="65"/>
        <v>#REF!</v>
      </c>
      <c r="J336" s="49" t="e">
        <f t="shared" si="66"/>
        <v>#REF!</v>
      </c>
      <c r="K336" s="12" t="e">
        <f t="shared" si="64"/>
        <v>#REF!</v>
      </c>
      <c r="L336" s="12" t="e">
        <f t="shared" si="67"/>
        <v>#REF!</v>
      </c>
      <c r="O336" s="11" t="e">
        <f>A336</f>
        <v>#REF!</v>
      </c>
      <c r="P336" s="77" t="e">
        <f>B336*#REF!</f>
        <v>#REF!</v>
      </c>
      <c r="Q336" s="71" t="e">
        <f>C336*#REF!</f>
        <v>#REF!</v>
      </c>
      <c r="R336" s="15" t="e">
        <f>E336*#REF!</f>
        <v>#REF!</v>
      </c>
      <c r="S336" s="50" t="e">
        <f>F336*#REF!</f>
        <v>#REF!</v>
      </c>
      <c r="T336" s="15" t="e">
        <f>G336*#REF!</f>
        <v>#REF!</v>
      </c>
      <c r="U336" s="50" t="e">
        <f>H336*#REF!</f>
        <v>#REF!</v>
      </c>
      <c r="V336" s="15" t="e">
        <f>I336*#REF!</f>
        <v>#REF!</v>
      </c>
      <c r="W336" s="50" t="e">
        <f>J336*#REF!</f>
        <v>#REF!</v>
      </c>
      <c r="X336" s="15" t="e">
        <f>K336*#REF!</f>
        <v>#REF!</v>
      </c>
      <c r="Y336" s="50" t="e">
        <f>L336*#REF!</f>
        <v>#REF!</v>
      </c>
    </row>
    <row r="337" spans="1:25" ht="13.5" thickBot="1" x14ac:dyDescent="0.25">
      <c r="A337" s="11" t="e">
        <f>#REF!</f>
        <v>#REF!</v>
      </c>
      <c r="B337" s="11" t="e">
        <f>#REF!</f>
        <v>#REF!</v>
      </c>
      <c r="C337" s="11" t="e">
        <f>#REF!</f>
        <v>#REF!</v>
      </c>
      <c r="D337" s="11" t="e">
        <f>#REF!</f>
        <v>#REF!</v>
      </c>
      <c r="E337" s="12" t="e">
        <f t="shared" si="59"/>
        <v>#REF!</v>
      </c>
      <c r="F337" s="49" t="e">
        <f t="shared" si="60"/>
        <v>#REF!</v>
      </c>
      <c r="G337" s="12" t="e">
        <f t="shared" si="61"/>
        <v>#REF!</v>
      </c>
      <c r="H337" s="49" t="e">
        <f t="shared" si="62"/>
        <v>#REF!</v>
      </c>
      <c r="I337" s="12" t="e">
        <f t="shared" si="65"/>
        <v>#REF!</v>
      </c>
      <c r="J337" s="49" t="e">
        <f t="shared" si="66"/>
        <v>#REF!</v>
      </c>
      <c r="K337" s="12" t="e">
        <f t="shared" si="64"/>
        <v>#REF!</v>
      </c>
      <c r="L337" s="12" t="e">
        <f t="shared" si="67"/>
        <v>#REF!</v>
      </c>
      <c r="O337" s="11" t="e">
        <f>A337</f>
        <v>#REF!</v>
      </c>
      <c r="P337" s="77" t="e">
        <f>B337*#REF!</f>
        <v>#REF!</v>
      </c>
      <c r="Q337" s="71" t="e">
        <f>C337*#REF!</f>
        <v>#REF!</v>
      </c>
      <c r="R337" s="15" t="e">
        <f>E337*#REF!</f>
        <v>#REF!</v>
      </c>
      <c r="S337" s="50" t="e">
        <f>F337*#REF!</f>
        <v>#REF!</v>
      </c>
      <c r="T337" s="15" t="e">
        <f>G337*#REF!</f>
        <v>#REF!</v>
      </c>
      <c r="U337" s="50" t="e">
        <f>H337*#REF!</f>
        <v>#REF!</v>
      </c>
      <c r="V337" s="15" t="e">
        <f>I337*#REF!</f>
        <v>#REF!</v>
      </c>
      <c r="W337" s="50" t="e">
        <f>J337*#REF!</f>
        <v>#REF!</v>
      </c>
      <c r="X337" s="15" t="e">
        <f>K337*#REF!</f>
        <v>#REF!</v>
      </c>
      <c r="Y337" s="50" t="e">
        <f>L337*#REF!</f>
        <v>#REF!</v>
      </c>
    </row>
    <row r="338" spans="1:25" ht="13.5" thickBot="1" x14ac:dyDescent="0.25">
      <c r="A338" s="11" t="e">
        <f>#REF!</f>
        <v>#REF!</v>
      </c>
      <c r="B338" s="11" t="e">
        <f>#REF!</f>
        <v>#REF!</v>
      </c>
      <c r="C338" s="11" t="e">
        <f>#REF!</f>
        <v>#REF!</v>
      </c>
      <c r="D338" s="11" t="e">
        <f>#REF!</f>
        <v>#REF!</v>
      </c>
      <c r="E338" s="12" t="e">
        <f t="shared" si="59"/>
        <v>#REF!</v>
      </c>
      <c r="F338" s="49" t="e">
        <f t="shared" si="60"/>
        <v>#REF!</v>
      </c>
      <c r="G338" s="12" t="e">
        <f t="shared" si="61"/>
        <v>#REF!</v>
      </c>
      <c r="H338" s="49" t="e">
        <f t="shared" si="62"/>
        <v>#REF!</v>
      </c>
      <c r="I338" s="12" t="e">
        <f t="shared" si="65"/>
        <v>#REF!</v>
      </c>
      <c r="J338" s="49" t="e">
        <f t="shared" si="66"/>
        <v>#REF!</v>
      </c>
      <c r="K338" s="12" t="e">
        <f t="shared" si="64"/>
        <v>#REF!</v>
      </c>
      <c r="L338" s="12" t="e">
        <f t="shared" si="67"/>
        <v>#REF!</v>
      </c>
      <c r="O338" s="11" t="e">
        <f>A338</f>
        <v>#REF!</v>
      </c>
      <c r="P338" s="77" t="e">
        <f>B338*#REF!</f>
        <v>#REF!</v>
      </c>
      <c r="Q338" s="71" t="e">
        <f>C338*#REF!</f>
        <v>#REF!</v>
      </c>
      <c r="R338" s="15" t="e">
        <f>E338*#REF!</f>
        <v>#REF!</v>
      </c>
      <c r="S338" s="50" t="e">
        <f>F338*#REF!</f>
        <v>#REF!</v>
      </c>
      <c r="T338" s="15" t="e">
        <f>G338*#REF!</f>
        <v>#REF!</v>
      </c>
      <c r="U338" s="50" t="e">
        <f>H338*#REF!</f>
        <v>#REF!</v>
      </c>
      <c r="V338" s="15" t="e">
        <f>I338*#REF!</f>
        <v>#REF!</v>
      </c>
      <c r="W338" s="50" t="e">
        <f>J338*#REF!</f>
        <v>#REF!</v>
      </c>
      <c r="X338" s="15" t="e">
        <f>K338*#REF!</f>
        <v>#REF!</v>
      </c>
      <c r="Y338" s="50" t="e">
        <f>L338*#REF!</f>
        <v>#REF!</v>
      </c>
    </row>
    <row r="339" spans="1:25" s="21" customFormat="1" ht="13.5" thickBot="1" x14ac:dyDescent="0.25">
      <c r="A339" s="11" t="e">
        <f>#REF!</f>
        <v>#REF!</v>
      </c>
      <c r="B339" s="11" t="e">
        <f>#REF!</f>
        <v>#REF!</v>
      </c>
      <c r="C339" s="11" t="e">
        <f>#REF!</f>
        <v>#REF!</v>
      </c>
      <c r="D339" s="11" t="e">
        <f>#REF!</f>
        <v>#REF!</v>
      </c>
      <c r="E339" s="12" t="e">
        <f t="shared" si="59"/>
        <v>#REF!</v>
      </c>
      <c r="F339" s="49" t="e">
        <f t="shared" si="60"/>
        <v>#REF!</v>
      </c>
      <c r="G339" s="12" t="e">
        <f t="shared" si="61"/>
        <v>#REF!</v>
      </c>
      <c r="H339" s="49" t="e">
        <f t="shared" si="62"/>
        <v>#REF!</v>
      </c>
      <c r="I339" s="12" t="e">
        <f t="shared" si="65"/>
        <v>#REF!</v>
      </c>
      <c r="J339" s="49" t="e">
        <f t="shared" si="66"/>
        <v>#REF!</v>
      </c>
      <c r="K339" s="12" t="e">
        <f t="shared" si="64"/>
        <v>#REF!</v>
      </c>
      <c r="L339" s="12" t="e">
        <f t="shared" si="67"/>
        <v>#REF!</v>
      </c>
      <c r="O339" s="11" t="e">
        <f t="shared" si="63"/>
        <v>#REF!</v>
      </c>
      <c r="P339" s="81" t="e">
        <f>B339*#REF!</f>
        <v>#REF!</v>
      </c>
      <c r="Q339" s="71" t="e">
        <f>C339*#REF!</f>
        <v>#REF!</v>
      </c>
      <c r="R339" s="15" t="e">
        <f>E339*#REF!</f>
        <v>#REF!</v>
      </c>
      <c r="S339" s="50" t="e">
        <f>F339*#REF!</f>
        <v>#REF!</v>
      </c>
      <c r="T339" s="15" t="e">
        <f>G339*#REF!</f>
        <v>#REF!</v>
      </c>
      <c r="U339" s="50" t="e">
        <f>H339*#REF!</f>
        <v>#REF!</v>
      </c>
      <c r="V339" s="15" t="e">
        <f>I339*#REF!</f>
        <v>#REF!</v>
      </c>
      <c r="W339" s="50" t="e">
        <f>J339*#REF!</f>
        <v>#REF!</v>
      </c>
      <c r="X339" s="15" t="e">
        <f>K339*#REF!</f>
        <v>#REF!</v>
      </c>
      <c r="Y339" s="50" t="e">
        <f>L339*#REF!</f>
        <v>#REF!</v>
      </c>
    </row>
    <row r="340" spans="1:25" ht="13.5" thickBot="1" x14ac:dyDescent="0.25">
      <c r="A340" s="11" t="e">
        <f>#REF!</f>
        <v>#REF!</v>
      </c>
      <c r="B340" s="11" t="e">
        <f>#REF!</f>
        <v>#REF!</v>
      </c>
      <c r="C340" s="11" t="e">
        <f>#REF!</f>
        <v>#REF!</v>
      </c>
      <c r="D340" s="11" t="e">
        <f>#REF!</f>
        <v>#REF!</v>
      </c>
      <c r="E340" s="12" t="e">
        <f t="shared" si="59"/>
        <v>#REF!</v>
      </c>
      <c r="F340" s="49" t="e">
        <f t="shared" si="60"/>
        <v>#REF!</v>
      </c>
      <c r="G340" s="12" t="e">
        <f t="shared" si="61"/>
        <v>#REF!</v>
      </c>
      <c r="H340" s="49" t="e">
        <f t="shared" si="62"/>
        <v>#REF!</v>
      </c>
      <c r="I340" s="12" t="e">
        <f t="shared" si="65"/>
        <v>#REF!</v>
      </c>
      <c r="J340" s="49" t="e">
        <f t="shared" si="66"/>
        <v>#REF!</v>
      </c>
      <c r="K340" s="12" t="e">
        <f t="shared" si="64"/>
        <v>#REF!</v>
      </c>
      <c r="L340" s="12" t="e">
        <f t="shared" si="67"/>
        <v>#REF!</v>
      </c>
      <c r="O340" s="11" t="e">
        <f t="shared" si="63"/>
        <v>#REF!</v>
      </c>
      <c r="P340" s="77" t="e">
        <f>B340*#REF!</f>
        <v>#REF!</v>
      </c>
      <c r="Q340" s="71" t="e">
        <f>C340*#REF!</f>
        <v>#REF!</v>
      </c>
      <c r="R340" s="15" t="e">
        <f>E340*#REF!</f>
        <v>#REF!</v>
      </c>
      <c r="S340" s="50" t="e">
        <f>F340*#REF!</f>
        <v>#REF!</v>
      </c>
      <c r="T340" s="15" t="e">
        <f>G340*#REF!</f>
        <v>#REF!</v>
      </c>
      <c r="U340" s="50" t="e">
        <f>H340*#REF!</f>
        <v>#REF!</v>
      </c>
      <c r="V340" s="15" t="e">
        <f>I340*#REF!</f>
        <v>#REF!</v>
      </c>
      <c r="W340" s="50" t="e">
        <f>J340*#REF!</f>
        <v>#REF!</v>
      </c>
      <c r="X340" s="15" t="e">
        <f>K340*#REF!</f>
        <v>#REF!</v>
      </c>
      <c r="Y340" s="50" t="e">
        <f>L340*#REF!</f>
        <v>#REF!</v>
      </c>
    </row>
    <row r="341" spans="1:25" ht="13.5" thickBot="1" x14ac:dyDescent="0.25">
      <c r="A341" s="11" t="e">
        <f>#REF!</f>
        <v>#REF!</v>
      </c>
      <c r="B341" s="11" t="e">
        <f>#REF!</f>
        <v>#REF!</v>
      </c>
      <c r="C341" s="11" t="e">
        <f>#REF!</f>
        <v>#REF!</v>
      </c>
      <c r="D341" s="11" t="e">
        <f>#REF!</f>
        <v>#REF!</v>
      </c>
      <c r="E341" s="12" t="e">
        <f t="shared" si="59"/>
        <v>#REF!</v>
      </c>
      <c r="F341" s="49" t="e">
        <f t="shared" si="60"/>
        <v>#REF!</v>
      </c>
      <c r="G341" s="12" t="e">
        <f t="shared" si="61"/>
        <v>#REF!</v>
      </c>
      <c r="H341" s="49" t="e">
        <f t="shared" si="62"/>
        <v>#REF!</v>
      </c>
      <c r="I341" s="12" t="e">
        <f t="shared" si="65"/>
        <v>#REF!</v>
      </c>
      <c r="J341" s="49" t="e">
        <f t="shared" si="66"/>
        <v>#REF!</v>
      </c>
      <c r="K341" s="12" t="e">
        <f t="shared" si="64"/>
        <v>#REF!</v>
      </c>
      <c r="L341" s="12" t="e">
        <f t="shared" si="67"/>
        <v>#REF!</v>
      </c>
      <c r="O341" s="11" t="e">
        <f t="shared" si="63"/>
        <v>#REF!</v>
      </c>
      <c r="P341" s="75" t="e">
        <f>B341*#REF!</f>
        <v>#REF!</v>
      </c>
      <c r="Q341" s="71" t="e">
        <f>C341*#REF!</f>
        <v>#REF!</v>
      </c>
      <c r="R341" s="15" t="e">
        <f>E341*#REF!</f>
        <v>#REF!</v>
      </c>
      <c r="S341" s="50" t="e">
        <f>F341*#REF!</f>
        <v>#REF!</v>
      </c>
      <c r="T341" s="15" t="e">
        <f>G341*#REF!</f>
        <v>#REF!</v>
      </c>
      <c r="U341" s="50" t="e">
        <f>H341*#REF!</f>
        <v>#REF!</v>
      </c>
      <c r="V341" s="15" t="e">
        <f>I341*#REF!</f>
        <v>#REF!</v>
      </c>
      <c r="W341" s="50" t="e">
        <f>J341*#REF!</f>
        <v>#REF!</v>
      </c>
      <c r="X341" s="15" t="e">
        <f>K341*#REF!</f>
        <v>#REF!</v>
      </c>
      <c r="Y341" s="50" t="e">
        <f>L341*#REF!</f>
        <v>#REF!</v>
      </c>
    </row>
    <row r="342" spans="1:25" ht="13.5" thickBot="1" x14ac:dyDescent="0.25">
      <c r="A342" s="11" t="e">
        <f>#REF!</f>
        <v>#REF!</v>
      </c>
      <c r="B342" s="11" t="e">
        <f>#REF!</f>
        <v>#REF!</v>
      </c>
      <c r="C342" s="11" t="e">
        <f>#REF!</f>
        <v>#REF!</v>
      </c>
      <c r="D342" s="11" t="e">
        <f>#REF!</f>
        <v>#REF!</v>
      </c>
      <c r="E342" s="12" t="e">
        <f t="shared" si="59"/>
        <v>#REF!</v>
      </c>
      <c r="F342" s="49" t="e">
        <f t="shared" si="60"/>
        <v>#REF!</v>
      </c>
      <c r="G342" s="12" t="e">
        <f t="shared" si="61"/>
        <v>#REF!</v>
      </c>
      <c r="H342" s="49" t="e">
        <f t="shared" si="62"/>
        <v>#REF!</v>
      </c>
      <c r="I342" s="12" t="e">
        <f t="shared" si="65"/>
        <v>#REF!</v>
      </c>
      <c r="J342" s="49" t="e">
        <f t="shared" si="66"/>
        <v>#REF!</v>
      </c>
      <c r="K342" s="12" t="e">
        <f t="shared" si="64"/>
        <v>#REF!</v>
      </c>
      <c r="L342" s="12" t="e">
        <f t="shared" si="67"/>
        <v>#REF!</v>
      </c>
      <c r="O342" s="40" t="e">
        <f t="shared" si="63"/>
        <v>#REF!</v>
      </c>
      <c r="P342" s="78" t="e">
        <f>B342*#REF!</f>
        <v>#REF!</v>
      </c>
      <c r="Q342" s="86" t="e">
        <f>C342*#REF!</f>
        <v>#REF!</v>
      </c>
      <c r="R342" s="53" t="e">
        <f>E342*#REF!</f>
        <v>#REF!</v>
      </c>
      <c r="S342" s="54" t="e">
        <f>F342*#REF!</f>
        <v>#REF!</v>
      </c>
      <c r="T342" s="53" t="e">
        <f>G342*#REF!</f>
        <v>#REF!</v>
      </c>
      <c r="U342" s="54" t="e">
        <f>H342*#REF!</f>
        <v>#REF!</v>
      </c>
      <c r="V342" s="53" t="e">
        <f>I342*#REF!</f>
        <v>#REF!</v>
      </c>
      <c r="W342" s="54" t="e">
        <f>J342*#REF!</f>
        <v>#REF!</v>
      </c>
      <c r="X342" s="53" t="e">
        <f>K342*#REF!</f>
        <v>#REF!</v>
      </c>
      <c r="Y342" s="54" t="e">
        <f>L342*#REF!</f>
        <v>#REF!</v>
      </c>
    </row>
    <row r="343" spans="1:25" s="21" customFormat="1" ht="13.5" thickBot="1" x14ac:dyDescent="0.25">
      <c r="A343" s="11" t="e">
        <f>#REF!</f>
        <v>#REF!</v>
      </c>
      <c r="B343" s="11" t="e">
        <f>#REF!</f>
        <v>#REF!</v>
      </c>
      <c r="C343" s="11" t="e">
        <f>#REF!</f>
        <v>#REF!</v>
      </c>
      <c r="D343" s="11" t="e">
        <f>#REF!</f>
        <v>#REF!</v>
      </c>
      <c r="E343" s="12" t="e">
        <f t="shared" si="59"/>
        <v>#REF!</v>
      </c>
      <c r="F343" s="49" t="e">
        <f t="shared" si="60"/>
        <v>#REF!</v>
      </c>
      <c r="G343" s="12" t="e">
        <f t="shared" si="61"/>
        <v>#REF!</v>
      </c>
      <c r="H343" s="49" t="e">
        <f t="shared" si="62"/>
        <v>#REF!</v>
      </c>
      <c r="I343" s="12" t="e">
        <f t="shared" si="65"/>
        <v>#REF!</v>
      </c>
      <c r="J343" s="49" t="e">
        <f t="shared" si="66"/>
        <v>#REF!</v>
      </c>
      <c r="K343" s="12" t="e">
        <f t="shared" si="64"/>
        <v>#REF!</v>
      </c>
      <c r="L343" s="12" t="e">
        <f t="shared" si="67"/>
        <v>#REF!</v>
      </c>
      <c r="N343" s="55"/>
      <c r="O343" s="87" t="e">
        <f t="shared" si="63"/>
        <v>#REF!</v>
      </c>
      <c r="P343" s="88" t="e">
        <f>B343*#REF!</f>
        <v>#REF!</v>
      </c>
      <c r="Q343" s="89" t="e">
        <f>C343*#REF!</f>
        <v>#REF!</v>
      </c>
      <c r="R343" s="59" t="e">
        <f>E343*#REF!</f>
        <v>#REF!</v>
      </c>
      <c r="S343" s="59" t="e">
        <f>F343*#REF!</f>
        <v>#REF!</v>
      </c>
      <c r="T343" s="59" t="e">
        <f>G343*#REF!</f>
        <v>#REF!</v>
      </c>
      <c r="U343" s="59" t="e">
        <f>H343*#REF!</f>
        <v>#REF!</v>
      </c>
      <c r="V343" s="59" t="e">
        <f>I343*#REF!</f>
        <v>#REF!</v>
      </c>
      <c r="W343" s="59" t="e">
        <f>J343*#REF!</f>
        <v>#REF!</v>
      </c>
      <c r="X343" s="59" t="e">
        <f>K343*#REF!</f>
        <v>#REF!</v>
      </c>
      <c r="Y343" s="59" t="e">
        <f>L343*#REF!</f>
        <v>#REF!</v>
      </c>
    </row>
    <row r="344" spans="1:25" s="21" customFormat="1" ht="13.5" thickBot="1" x14ac:dyDescent="0.25">
      <c r="A344" s="11" t="e">
        <f>#REF!</f>
        <v>#REF!</v>
      </c>
      <c r="B344" s="11" t="e">
        <f>#REF!</f>
        <v>#REF!</v>
      </c>
      <c r="C344" s="11" t="e">
        <f>#REF!</f>
        <v>#REF!</v>
      </c>
      <c r="D344" s="11" t="e">
        <f>#REF!</f>
        <v>#REF!</v>
      </c>
      <c r="E344" s="12" t="e">
        <f t="shared" si="59"/>
        <v>#REF!</v>
      </c>
      <c r="F344" s="49" t="e">
        <f t="shared" si="60"/>
        <v>#REF!</v>
      </c>
      <c r="G344" s="12" t="e">
        <f t="shared" si="61"/>
        <v>#REF!</v>
      </c>
      <c r="H344" s="49" t="e">
        <f t="shared" si="62"/>
        <v>#REF!</v>
      </c>
      <c r="I344" s="12" t="e">
        <f t="shared" si="65"/>
        <v>#REF!</v>
      </c>
      <c r="J344" s="49" t="e">
        <f t="shared" si="66"/>
        <v>#REF!</v>
      </c>
      <c r="K344" s="12" t="e">
        <f t="shared" si="64"/>
        <v>#REF!</v>
      </c>
      <c r="L344" s="12" t="e">
        <f t="shared" si="67"/>
        <v>#REF!</v>
      </c>
      <c r="O344" s="17" t="e">
        <f t="shared" si="63"/>
        <v>#REF!</v>
      </c>
      <c r="P344" s="77" t="e">
        <f>B344*#REF!</f>
        <v>#REF!</v>
      </c>
      <c r="Q344" s="71" t="e">
        <f>C344*#REF!</f>
        <v>#REF!</v>
      </c>
      <c r="R344" s="19" t="e">
        <f>E344*#REF!</f>
        <v>#REF!</v>
      </c>
      <c r="S344" s="61" t="e">
        <f>F344*#REF!</f>
        <v>#REF!</v>
      </c>
      <c r="T344" s="19" t="e">
        <f>G344*#REF!</f>
        <v>#REF!</v>
      </c>
      <c r="U344" s="61" t="e">
        <f>H344*#REF!</f>
        <v>#REF!</v>
      </c>
      <c r="V344" s="19" t="e">
        <f>I344*#REF!</f>
        <v>#REF!</v>
      </c>
      <c r="W344" s="61" t="e">
        <f>J344*#REF!</f>
        <v>#REF!</v>
      </c>
      <c r="X344" s="19" t="e">
        <f>K344*#REF!</f>
        <v>#REF!</v>
      </c>
      <c r="Y344" s="61" t="e">
        <f>L344*#REF!</f>
        <v>#REF!</v>
      </c>
    </row>
    <row r="345" spans="1:25" s="21" customFormat="1" ht="13.5" thickBot="1" x14ac:dyDescent="0.25">
      <c r="A345" s="11" t="e">
        <f>#REF!</f>
        <v>#REF!</v>
      </c>
      <c r="B345" s="11" t="e">
        <f>#REF!</f>
        <v>#REF!</v>
      </c>
      <c r="C345" s="11" t="e">
        <f>#REF!</f>
        <v>#REF!</v>
      </c>
      <c r="D345" s="11" t="e">
        <f>#REF!</f>
        <v>#REF!</v>
      </c>
      <c r="E345" s="12" t="e">
        <f t="shared" si="59"/>
        <v>#REF!</v>
      </c>
      <c r="F345" s="49" t="e">
        <f t="shared" si="60"/>
        <v>#REF!</v>
      </c>
      <c r="G345" s="12" t="e">
        <f t="shared" si="61"/>
        <v>#REF!</v>
      </c>
      <c r="H345" s="49" t="e">
        <f t="shared" si="62"/>
        <v>#REF!</v>
      </c>
      <c r="I345" s="12" t="e">
        <f t="shared" si="65"/>
        <v>#REF!</v>
      </c>
      <c r="J345" s="49" t="e">
        <f t="shared" si="66"/>
        <v>#REF!</v>
      </c>
      <c r="K345" s="12" t="e">
        <f t="shared" si="64"/>
        <v>#REF!</v>
      </c>
      <c r="L345" s="12" t="e">
        <f t="shared" si="67"/>
        <v>#REF!</v>
      </c>
      <c r="O345" s="11" t="e">
        <f t="shared" si="63"/>
        <v>#REF!</v>
      </c>
      <c r="P345" s="75" t="e">
        <f>B345*#REF!</f>
        <v>#REF!</v>
      </c>
      <c r="Q345" s="71" t="e">
        <f>C345*#REF!</f>
        <v>#REF!</v>
      </c>
      <c r="R345" s="15" t="e">
        <f>E345*#REF!</f>
        <v>#REF!</v>
      </c>
      <c r="S345" s="50" t="e">
        <f>F345*#REF!</f>
        <v>#REF!</v>
      </c>
      <c r="T345" s="15" t="e">
        <f>G345*#REF!</f>
        <v>#REF!</v>
      </c>
      <c r="U345" s="50" t="e">
        <f>H345*#REF!</f>
        <v>#REF!</v>
      </c>
      <c r="V345" s="15" t="e">
        <f>I345*#REF!</f>
        <v>#REF!</v>
      </c>
      <c r="W345" s="50" t="e">
        <f>J345*#REF!</f>
        <v>#REF!</v>
      </c>
      <c r="X345" s="15" t="e">
        <f>K345*#REF!</f>
        <v>#REF!</v>
      </c>
      <c r="Y345" s="50" t="e">
        <f>L345*#REF!</f>
        <v>#REF!</v>
      </c>
    </row>
    <row r="346" spans="1:25" s="21" customFormat="1" ht="13.5" thickBot="1" x14ac:dyDescent="0.25">
      <c r="A346" s="11" t="e">
        <f>#REF!</f>
        <v>#REF!</v>
      </c>
      <c r="B346" s="11" t="e">
        <f>#REF!</f>
        <v>#REF!</v>
      </c>
      <c r="C346" s="11" t="e">
        <f>#REF!</f>
        <v>#REF!</v>
      </c>
      <c r="D346" s="11" t="e">
        <f>#REF!</f>
        <v>#REF!</v>
      </c>
      <c r="E346" s="12" t="e">
        <f t="shared" si="59"/>
        <v>#REF!</v>
      </c>
      <c r="F346" s="49" t="e">
        <f t="shared" si="60"/>
        <v>#REF!</v>
      </c>
      <c r="G346" s="12" t="e">
        <f t="shared" si="61"/>
        <v>#REF!</v>
      </c>
      <c r="H346" s="49" t="e">
        <f t="shared" si="62"/>
        <v>#REF!</v>
      </c>
      <c r="I346" s="12" t="e">
        <f t="shared" si="65"/>
        <v>#REF!</v>
      </c>
      <c r="J346" s="49" t="e">
        <f t="shared" si="66"/>
        <v>#REF!</v>
      </c>
      <c r="K346" s="12" t="e">
        <f t="shared" si="64"/>
        <v>#REF!</v>
      </c>
      <c r="L346" s="12" t="e">
        <f t="shared" si="67"/>
        <v>#REF!</v>
      </c>
      <c r="O346" s="11" t="e">
        <f t="shared" si="63"/>
        <v>#REF!</v>
      </c>
      <c r="P346" s="75" t="e">
        <f>B346*#REF!</f>
        <v>#REF!</v>
      </c>
      <c r="Q346" s="71" t="e">
        <f>C346*#REF!</f>
        <v>#REF!</v>
      </c>
      <c r="R346" s="15" t="e">
        <f>E346*#REF!</f>
        <v>#REF!</v>
      </c>
      <c r="S346" s="50" t="e">
        <f>F346*#REF!</f>
        <v>#REF!</v>
      </c>
      <c r="T346" s="15" t="e">
        <f>G346*#REF!</f>
        <v>#REF!</v>
      </c>
      <c r="U346" s="50" t="e">
        <f>H346*#REF!</f>
        <v>#REF!</v>
      </c>
      <c r="V346" s="15" t="e">
        <f>I346*#REF!</f>
        <v>#REF!</v>
      </c>
      <c r="W346" s="50" t="e">
        <f>J346*#REF!</f>
        <v>#REF!</v>
      </c>
      <c r="X346" s="15" t="e">
        <f>K346*#REF!</f>
        <v>#REF!</v>
      </c>
      <c r="Y346" s="50" t="e">
        <f>L346*#REF!</f>
        <v>#REF!</v>
      </c>
    </row>
    <row r="347" spans="1:25" ht="13.5" thickBot="1" x14ac:dyDescent="0.25">
      <c r="A347" s="11" t="e">
        <f>#REF!</f>
        <v>#REF!</v>
      </c>
      <c r="B347" s="11" t="e">
        <f>#REF!</f>
        <v>#REF!</v>
      </c>
      <c r="C347" s="11" t="e">
        <f>#REF!</f>
        <v>#REF!</v>
      </c>
      <c r="D347" s="11" t="e">
        <f>#REF!</f>
        <v>#REF!</v>
      </c>
      <c r="E347" s="12" t="e">
        <f t="shared" si="59"/>
        <v>#REF!</v>
      </c>
      <c r="F347" s="49" t="e">
        <f t="shared" si="60"/>
        <v>#REF!</v>
      </c>
      <c r="G347" s="12" t="e">
        <f t="shared" si="61"/>
        <v>#REF!</v>
      </c>
      <c r="H347" s="49" t="e">
        <f t="shared" si="62"/>
        <v>#REF!</v>
      </c>
      <c r="I347" s="12" t="e">
        <f t="shared" si="65"/>
        <v>#REF!</v>
      </c>
      <c r="J347" s="49" t="e">
        <f t="shared" si="66"/>
        <v>#REF!</v>
      </c>
      <c r="K347" s="12" t="e">
        <f t="shared" si="64"/>
        <v>#REF!</v>
      </c>
      <c r="L347" s="12" t="e">
        <f t="shared" si="67"/>
        <v>#REF!</v>
      </c>
      <c r="O347" s="11" t="e">
        <f t="shared" si="63"/>
        <v>#REF!</v>
      </c>
      <c r="P347" s="78" t="e">
        <f>B347*#REF!</f>
        <v>#REF!</v>
      </c>
      <c r="Q347" s="71" t="e">
        <f>C347*#REF!</f>
        <v>#REF!</v>
      </c>
      <c r="R347" s="15" t="e">
        <f>E347*#REF!</f>
        <v>#REF!</v>
      </c>
      <c r="S347" s="50" t="e">
        <f>F347*#REF!</f>
        <v>#REF!</v>
      </c>
      <c r="T347" s="15" t="e">
        <f>G347*#REF!</f>
        <v>#REF!</v>
      </c>
      <c r="U347" s="50" t="e">
        <f>H347*#REF!</f>
        <v>#REF!</v>
      </c>
      <c r="V347" s="15" t="e">
        <f>I347*#REF!</f>
        <v>#REF!</v>
      </c>
      <c r="W347" s="50" t="e">
        <f>J347*#REF!</f>
        <v>#REF!</v>
      </c>
      <c r="X347" s="15" t="e">
        <f>K347*#REF!</f>
        <v>#REF!</v>
      </c>
      <c r="Y347" s="50" t="e">
        <f>L347*#REF!</f>
        <v>#REF!</v>
      </c>
    </row>
    <row r="348" spans="1:25" ht="13.5" thickBot="1" x14ac:dyDescent="0.25">
      <c r="A348" s="11" t="e">
        <f>#REF!</f>
        <v>#REF!</v>
      </c>
      <c r="B348" s="11" t="e">
        <f>#REF!</f>
        <v>#REF!</v>
      </c>
      <c r="C348" s="11" t="e">
        <f>#REF!</f>
        <v>#REF!</v>
      </c>
      <c r="D348" s="11" t="e">
        <f>#REF!</f>
        <v>#REF!</v>
      </c>
      <c r="E348" s="12" t="e">
        <f t="shared" si="59"/>
        <v>#REF!</v>
      </c>
      <c r="F348" s="49" t="e">
        <f t="shared" si="60"/>
        <v>#REF!</v>
      </c>
      <c r="G348" s="12" t="e">
        <f t="shared" si="61"/>
        <v>#REF!</v>
      </c>
      <c r="H348" s="49" t="e">
        <f t="shared" si="62"/>
        <v>#REF!</v>
      </c>
      <c r="I348" s="12" t="e">
        <f t="shared" si="65"/>
        <v>#REF!</v>
      </c>
      <c r="J348" s="49" t="e">
        <f t="shared" si="66"/>
        <v>#REF!</v>
      </c>
      <c r="K348" s="12" t="e">
        <f t="shared" si="64"/>
        <v>#REF!</v>
      </c>
      <c r="L348" s="12" t="e">
        <f t="shared" si="67"/>
        <v>#REF!</v>
      </c>
      <c r="O348" s="11" t="e">
        <f t="shared" si="63"/>
        <v>#REF!</v>
      </c>
      <c r="P348" s="75" t="e">
        <f>B348*#REF!</f>
        <v>#REF!</v>
      </c>
      <c r="Q348" s="71" t="e">
        <f>C348*#REF!</f>
        <v>#REF!</v>
      </c>
      <c r="R348" s="15" t="e">
        <f>E348*#REF!</f>
        <v>#REF!</v>
      </c>
      <c r="S348" s="50" t="e">
        <f>F348*#REF!</f>
        <v>#REF!</v>
      </c>
      <c r="T348" s="15" t="e">
        <f>G348*#REF!</f>
        <v>#REF!</v>
      </c>
      <c r="U348" s="50" t="e">
        <f>H348*#REF!</f>
        <v>#REF!</v>
      </c>
      <c r="V348" s="15" t="e">
        <f>I348*#REF!</f>
        <v>#REF!</v>
      </c>
      <c r="W348" s="50" t="e">
        <f>J348*#REF!</f>
        <v>#REF!</v>
      </c>
      <c r="X348" s="15" t="e">
        <f>K348*#REF!</f>
        <v>#REF!</v>
      </c>
      <c r="Y348" s="50" t="e">
        <f>L348*#REF!</f>
        <v>#REF!</v>
      </c>
    </row>
    <row r="349" spans="1:25" s="21" customFormat="1" ht="13.5" thickBot="1" x14ac:dyDescent="0.25">
      <c r="A349" s="11" t="e">
        <f>#REF!</f>
        <v>#REF!</v>
      </c>
      <c r="B349" s="11" t="e">
        <f>#REF!</f>
        <v>#REF!</v>
      </c>
      <c r="C349" s="11" t="e">
        <f>#REF!</f>
        <v>#REF!</v>
      </c>
      <c r="D349" s="11" t="e">
        <f>#REF!</f>
        <v>#REF!</v>
      </c>
      <c r="E349" s="12" t="e">
        <f t="shared" si="59"/>
        <v>#REF!</v>
      </c>
      <c r="F349" s="49" t="e">
        <f t="shared" si="60"/>
        <v>#REF!</v>
      </c>
      <c r="G349" s="12" t="e">
        <f t="shared" si="61"/>
        <v>#REF!</v>
      </c>
      <c r="H349" s="49" t="e">
        <f t="shared" si="62"/>
        <v>#REF!</v>
      </c>
      <c r="I349" s="12" t="e">
        <f t="shared" si="65"/>
        <v>#REF!</v>
      </c>
      <c r="J349" s="49" t="e">
        <f t="shared" si="66"/>
        <v>#REF!</v>
      </c>
      <c r="K349" s="12" t="e">
        <f t="shared" si="64"/>
        <v>#REF!</v>
      </c>
      <c r="L349" s="12" t="e">
        <f t="shared" si="67"/>
        <v>#REF!</v>
      </c>
      <c r="O349" s="11" t="e">
        <f t="shared" si="63"/>
        <v>#REF!</v>
      </c>
      <c r="P349" s="75" t="e">
        <f>B349*#REF!</f>
        <v>#REF!</v>
      </c>
      <c r="Q349" s="71" t="e">
        <f>C349*#REF!</f>
        <v>#REF!</v>
      </c>
      <c r="R349" s="15" t="e">
        <f>E349*#REF!</f>
        <v>#REF!</v>
      </c>
      <c r="S349" s="50" t="e">
        <f>F349*#REF!</f>
        <v>#REF!</v>
      </c>
      <c r="T349" s="15" t="e">
        <f>G349*#REF!</f>
        <v>#REF!</v>
      </c>
      <c r="U349" s="50" t="e">
        <f>H349*#REF!</f>
        <v>#REF!</v>
      </c>
      <c r="V349" s="15" t="e">
        <f>I349*#REF!</f>
        <v>#REF!</v>
      </c>
      <c r="W349" s="50" t="e">
        <f>J349*#REF!</f>
        <v>#REF!</v>
      </c>
      <c r="X349" s="15" t="e">
        <f>K349*#REF!</f>
        <v>#REF!</v>
      </c>
      <c r="Y349" s="50" t="e">
        <f>L349*#REF!</f>
        <v>#REF!</v>
      </c>
    </row>
    <row r="350" spans="1:25" s="21" customFormat="1" ht="13.5" thickBot="1" x14ac:dyDescent="0.25">
      <c r="A350" s="11" t="e">
        <f>#REF!</f>
        <v>#REF!</v>
      </c>
      <c r="B350" s="11" t="e">
        <f>#REF!</f>
        <v>#REF!</v>
      </c>
      <c r="C350" s="11" t="e">
        <f>#REF!</f>
        <v>#REF!</v>
      </c>
      <c r="D350" s="11" t="e">
        <f>#REF!</f>
        <v>#REF!</v>
      </c>
      <c r="E350" s="12" t="e">
        <f t="shared" si="59"/>
        <v>#REF!</v>
      </c>
      <c r="F350" s="49" t="e">
        <f t="shared" si="60"/>
        <v>#REF!</v>
      </c>
      <c r="G350" s="12" t="e">
        <f t="shared" si="61"/>
        <v>#REF!</v>
      </c>
      <c r="H350" s="49" t="e">
        <f t="shared" si="62"/>
        <v>#REF!</v>
      </c>
      <c r="I350" s="12" t="e">
        <f t="shared" si="65"/>
        <v>#REF!</v>
      </c>
      <c r="J350" s="49" t="e">
        <f t="shared" si="66"/>
        <v>#REF!</v>
      </c>
      <c r="K350" s="12" t="e">
        <f t="shared" si="64"/>
        <v>#REF!</v>
      </c>
      <c r="L350" s="12" t="e">
        <f t="shared" si="67"/>
        <v>#REF!</v>
      </c>
      <c r="O350" s="11" t="e">
        <f t="shared" si="63"/>
        <v>#REF!</v>
      </c>
      <c r="P350" s="75" t="e">
        <f>B350*#REF!</f>
        <v>#REF!</v>
      </c>
      <c r="Q350" s="71" t="e">
        <f>C350*#REF!</f>
        <v>#REF!</v>
      </c>
      <c r="R350" s="15" t="e">
        <f>E350*#REF!</f>
        <v>#REF!</v>
      </c>
      <c r="S350" s="50" t="e">
        <f>F350*#REF!</f>
        <v>#REF!</v>
      </c>
      <c r="T350" s="15" t="e">
        <f>G350*#REF!</f>
        <v>#REF!</v>
      </c>
      <c r="U350" s="50" t="e">
        <f>H350*#REF!</f>
        <v>#REF!</v>
      </c>
      <c r="V350" s="15" t="e">
        <f>I350*#REF!</f>
        <v>#REF!</v>
      </c>
      <c r="W350" s="50" t="e">
        <f>J350*#REF!</f>
        <v>#REF!</v>
      </c>
      <c r="X350" s="15" t="e">
        <f>K350*#REF!</f>
        <v>#REF!</v>
      </c>
      <c r="Y350" s="50" t="e">
        <f>L350*#REF!</f>
        <v>#REF!</v>
      </c>
    </row>
    <row r="351" spans="1:25" s="21" customFormat="1" ht="13.5" thickBot="1" x14ac:dyDescent="0.25">
      <c r="A351" s="11" t="e">
        <f>#REF!</f>
        <v>#REF!</v>
      </c>
      <c r="B351" s="11" t="e">
        <f>#REF!</f>
        <v>#REF!</v>
      </c>
      <c r="C351" s="11" t="e">
        <f>#REF!</f>
        <v>#REF!</v>
      </c>
      <c r="D351" s="11" t="e">
        <f>#REF!</f>
        <v>#REF!</v>
      </c>
      <c r="E351" s="12" t="e">
        <f t="shared" si="59"/>
        <v>#REF!</v>
      </c>
      <c r="F351" s="49" t="e">
        <f t="shared" si="60"/>
        <v>#REF!</v>
      </c>
      <c r="G351" s="12" t="e">
        <f t="shared" si="61"/>
        <v>#REF!</v>
      </c>
      <c r="H351" s="49" t="e">
        <f t="shared" si="62"/>
        <v>#REF!</v>
      </c>
      <c r="I351" s="12" t="e">
        <f t="shared" si="65"/>
        <v>#REF!</v>
      </c>
      <c r="J351" s="49" t="e">
        <f t="shared" si="66"/>
        <v>#REF!</v>
      </c>
      <c r="K351" s="12" t="e">
        <f t="shared" si="64"/>
        <v>#REF!</v>
      </c>
      <c r="L351" s="12" t="e">
        <f t="shared" si="67"/>
        <v>#REF!</v>
      </c>
      <c r="O351" s="11" t="e">
        <f t="shared" si="63"/>
        <v>#REF!</v>
      </c>
      <c r="P351" s="75" t="e">
        <f>B351*#REF!</f>
        <v>#REF!</v>
      </c>
      <c r="Q351" s="71" t="e">
        <f>C351*#REF!</f>
        <v>#REF!</v>
      </c>
      <c r="R351" s="15" t="e">
        <f>E351*#REF!</f>
        <v>#REF!</v>
      </c>
      <c r="S351" s="50" t="e">
        <f>F351*#REF!</f>
        <v>#REF!</v>
      </c>
      <c r="T351" s="15" t="e">
        <f>G351*#REF!</f>
        <v>#REF!</v>
      </c>
      <c r="U351" s="50" t="e">
        <f>H351*#REF!</f>
        <v>#REF!</v>
      </c>
      <c r="V351" s="15" t="e">
        <f>I351*#REF!</f>
        <v>#REF!</v>
      </c>
      <c r="W351" s="50" t="e">
        <f>J351*#REF!</f>
        <v>#REF!</v>
      </c>
      <c r="X351" s="15" t="e">
        <f>K351*#REF!</f>
        <v>#REF!</v>
      </c>
      <c r="Y351" s="50" t="e">
        <f>L351*#REF!</f>
        <v>#REF!</v>
      </c>
    </row>
    <row r="352" spans="1:25" s="21" customFormat="1" ht="13.5" thickBot="1" x14ac:dyDescent="0.25">
      <c r="A352" s="11" t="e">
        <f>#REF!</f>
        <v>#REF!</v>
      </c>
      <c r="B352" s="11" t="e">
        <f>#REF!</f>
        <v>#REF!</v>
      </c>
      <c r="C352" s="11" t="e">
        <f>#REF!</f>
        <v>#REF!</v>
      </c>
      <c r="D352" s="11" t="e">
        <f>#REF!</f>
        <v>#REF!</v>
      </c>
      <c r="E352" s="12" t="e">
        <f t="shared" si="59"/>
        <v>#REF!</v>
      </c>
      <c r="F352" s="49" t="e">
        <f t="shared" si="60"/>
        <v>#REF!</v>
      </c>
      <c r="G352" s="12" t="e">
        <f t="shared" si="61"/>
        <v>#REF!</v>
      </c>
      <c r="H352" s="49" t="e">
        <f t="shared" si="62"/>
        <v>#REF!</v>
      </c>
      <c r="I352" s="12" t="e">
        <f t="shared" si="65"/>
        <v>#REF!</v>
      </c>
      <c r="J352" s="49" t="e">
        <f t="shared" si="66"/>
        <v>#REF!</v>
      </c>
      <c r="K352" s="12" t="e">
        <f t="shared" si="64"/>
        <v>#REF!</v>
      </c>
      <c r="L352" s="12" t="e">
        <f t="shared" si="67"/>
        <v>#REF!</v>
      </c>
      <c r="O352" s="11" t="e">
        <f t="shared" si="63"/>
        <v>#REF!</v>
      </c>
      <c r="P352" s="75" t="e">
        <f>B352*#REF!</f>
        <v>#REF!</v>
      </c>
      <c r="Q352" s="71" t="e">
        <f>C352*#REF!</f>
        <v>#REF!</v>
      </c>
      <c r="R352" s="15" t="e">
        <f>E352*#REF!</f>
        <v>#REF!</v>
      </c>
      <c r="S352" s="50" t="e">
        <f>F352*#REF!</f>
        <v>#REF!</v>
      </c>
      <c r="T352" s="15" t="e">
        <f>G352*#REF!</f>
        <v>#REF!</v>
      </c>
      <c r="U352" s="50" t="e">
        <f>H352*#REF!</f>
        <v>#REF!</v>
      </c>
      <c r="V352" s="15" t="e">
        <f>I352*#REF!</f>
        <v>#REF!</v>
      </c>
      <c r="W352" s="50" t="e">
        <f>J352*#REF!</f>
        <v>#REF!</v>
      </c>
      <c r="X352" s="15" t="e">
        <f>K352*#REF!</f>
        <v>#REF!</v>
      </c>
      <c r="Y352" s="50" t="e">
        <f>L352*#REF!</f>
        <v>#REF!</v>
      </c>
    </row>
    <row r="353" spans="1:25" ht="13.5" thickBot="1" x14ac:dyDescent="0.25">
      <c r="A353" s="11" t="e">
        <f>#REF!</f>
        <v>#REF!</v>
      </c>
      <c r="B353" s="11" t="e">
        <f>#REF!</f>
        <v>#REF!</v>
      </c>
      <c r="C353" s="11" t="e">
        <f>#REF!</f>
        <v>#REF!</v>
      </c>
      <c r="D353" s="11" t="e">
        <f>#REF!</f>
        <v>#REF!</v>
      </c>
      <c r="E353" s="12" t="e">
        <f t="shared" si="59"/>
        <v>#REF!</v>
      </c>
      <c r="F353" s="49" t="e">
        <f t="shared" si="60"/>
        <v>#REF!</v>
      </c>
      <c r="G353" s="12" t="e">
        <f t="shared" si="61"/>
        <v>#REF!</v>
      </c>
      <c r="H353" s="49" t="e">
        <f t="shared" si="62"/>
        <v>#REF!</v>
      </c>
      <c r="I353" s="12" t="e">
        <f t="shared" si="65"/>
        <v>#REF!</v>
      </c>
      <c r="J353" s="49" t="e">
        <f t="shared" si="66"/>
        <v>#REF!</v>
      </c>
      <c r="K353" s="12" t="e">
        <f t="shared" si="64"/>
        <v>#REF!</v>
      </c>
      <c r="L353" s="12" t="e">
        <f t="shared" si="67"/>
        <v>#REF!</v>
      </c>
      <c r="O353" s="11" t="e">
        <f t="shared" si="63"/>
        <v>#REF!</v>
      </c>
      <c r="P353" s="78" t="e">
        <f>B353*#REF!</f>
        <v>#REF!</v>
      </c>
      <c r="Q353" s="71" t="e">
        <f>C353*#REF!</f>
        <v>#REF!</v>
      </c>
      <c r="R353" s="15" t="e">
        <f>E353*#REF!</f>
        <v>#REF!</v>
      </c>
      <c r="S353" s="50" t="e">
        <f>F353*#REF!</f>
        <v>#REF!</v>
      </c>
      <c r="T353" s="15" t="e">
        <f>G353*#REF!</f>
        <v>#REF!</v>
      </c>
      <c r="U353" s="50" t="e">
        <f>H353*#REF!</f>
        <v>#REF!</v>
      </c>
      <c r="V353" s="15" t="e">
        <f>I353*#REF!</f>
        <v>#REF!</v>
      </c>
      <c r="W353" s="50" t="e">
        <f>J353*#REF!</f>
        <v>#REF!</v>
      </c>
      <c r="X353" s="15" t="e">
        <f>K353*#REF!</f>
        <v>#REF!</v>
      </c>
      <c r="Y353" s="50" t="e">
        <f>L353*#REF!</f>
        <v>#REF!</v>
      </c>
    </row>
    <row r="354" spans="1:25" s="21" customFormat="1" ht="13.5" thickBot="1" x14ac:dyDescent="0.25">
      <c r="A354" s="11" t="e">
        <f>#REF!</f>
        <v>#REF!</v>
      </c>
      <c r="B354" s="11" t="e">
        <f>#REF!</f>
        <v>#REF!</v>
      </c>
      <c r="C354" s="11" t="e">
        <f>#REF!</f>
        <v>#REF!</v>
      </c>
      <c r="D354" s="11" t="e">
        <f>#REF!</f>
        <v>#REF!</v>
      </c>
      <c r="E354" s="12" t="e">
        <f t="shared" si="59"/>
        <v>#REF!</v>
      </c>
      <c r="F354" s="49" t="e">
        <f t="shared" si="60"/>
        <v>#REF!</v>
      </c>
      <c r="G354" s="12" t="e">
        <f t="shared" si="61"/>
        <v>#REF!</v>
      </c>
      <c r="H354" s="49" t="e">
        <f t="shared" si="62"/>
        <v>#REF!</v>
      </c>
      <c r="I354" s="12" t="e">
        <f t="shared" si="65"/>
        <v>#REF!</v>
      </c>
      <c r="J354" s="49" t="e">
        <f t="shared" si="66"/>
        <v>#REF!</v>
      </c>
      <c r="K354" s="12" t="e">
        <f t="shared" si="64"/>
        <v>#REF!</v>
      </c>
      <c r="L354" s="12" t="e">
        <f t="shared" si="67"/>
        <v>#REF!</v>
      </c>
      <c r="O354" s="11" t="e">
        <f t="shared" si="63"/>
        <v>#REF!</v>
      </c>
      <c r="P354" s="80" t="e">
        <f>B354*#REF!</f>
        <v>#REF!</v>
      </c>
      <c r="Q354" s="71" t="e">
        <f>C354*#REF!</f>
        <v>#REF!</v>
      </c>
      <c r="R354" s="15" t="e">
        <f>E354*#REF!</f>
        <v>#REF!</v>
      </c>
      <c r="S354" s="50" t="e">
        <f>F354*#REF!</f>
        <v>#REF!</v>
      </c>
      <c r="T354" s="15" t="e">
        <f>G354*#REF!</f>
        <v>#REF!</v>
      </c>
      <c r="U354" s="50" t="e">
        <f>H354*#REF!</f>
        <v>#REF!</v>
      </c>
      <c r="V354" s="15" t="e">
        <f>I354*#REF!</f>
        <v>#REF!</v>
      </c>
      <c r="W354" s="50" t="e">
        <f>J354*#REF!</f>
        <v>#REF!</v>
      </c>
      <c r="X354" s="15" t="e">
        <f>K354*#REF!</f>
        <v>#REF!</v>
      </c>
      <c r="Y354" s="50" t="e">
        <f>L354*#REF!</f>
        <v>#REF!</v>
      </c>
    </row>
    <row r="355" spans="1:25" s="21" customFormat="1" ht="13.5" thickBot="1" x14ac:dyDescent="0.25">
      <c r="A355" s="11" t="e">
        <f>#REF!</f>
        <v>#REF!</v>
      </c>
      <c r="B355" s="11" t="e">
        <f>#REF!</f>
        <v>#REF!</v>
      </c>
      <c r="C355" s="11" t="e">
        <f>#REF!</f>
        <v>#REF!</v>
      </c>
      <c r="D355" s="11" t="e">
        <f>#REF!</f>
        <v>#REF!</v>
      </c>
      <c r="E355" s="12" t="e">
        <f t="shared" si="59"/>
        <v>#REF!</v>
      </c>
      <c r="F355" s="49" t="e">
        <f t="shared" si="60"/>
        <v>#REF!</v>
      </c>
      <c r="G355" s="12" t="e">
        <f t="shared" si="61"/>
        <v>#REF!</v>
      </c>
      <c r="H355" s="49" t="e">
        <f t="shared" si="62"/>
        <v>#REF!</v>
      </c>
      <c r="I355" s="12" t="e">
        <f t="shared" si="65"/>
        <v>#REF!</v>
      </c>
      <c r="J355" s="49" t="e">
        <f t="shared" si="66"/>
        <v>#REF!</v>
      </c>
      <c r="K355" s="12" t="e">
        <f t="shared" si="64"/>
        <v>#REF!</v>
      </c>
      <c r="L355" s="12" t="e">
        <f t="shared" si="67"/>
        <v>#REF!</v>
      </c>
      <c r="O355" s="11" t="e">
        <f t="shared" si="63"/>
        <v>#REF!</v>
      </c>
      <c r="P355" s="75" t="e">
        <f>B355*#REF!</f>
        <v>#REF!</v>
      </c>
      <c r="Q355" s="71" t="e">
        <f>C355*#REF!</f>
        <v>#REF!</v>
      </c>
      <c r="R355" s="15" t="e">
        <f>E355*#REF!</f>
        <v>#REF!</v>
      </c>
      <c r="S355" s="50" t="e">
        <f>F355*#REF!</f>
        <v>#REF!</v>
      </c>
      <c r="T355" s="15" t="e">
        <f>G355*#REF!</f>
        <v>#REF!</v>
      </c>
      <c r="U355" s="50" t="e">
        <f>H355*#REF!</f>
        <v>#REF!</v>
      </c>
      <c r="V355" s="15" t="e">
        <f>I355*#REF!</f>
        <v>#REF!</v>
      </c>
      <c r="W355" s="50" t="e">
        <f>J355*#REF!</f>
        <v>#REF!</v>
      </c>
      <c r="X355" s="15" t="e">
        <f>K355*#REF!</f>
        <v>#REF!</v>
      </c>
      <c r="Y355" s="50" t="e">
        <f>L355*#REF!</f>
        <v>#REF!</v>
      </c>
    </row>
    <row r="356" spans="1:25" ht="13.5" thickBot="1" x14ac:dyDescent="0.25">
      <c r="A356" s="11" t="e">
        <f>#REF!</f>
        <v>#REF!</v>
      </c>
      <c r="B356" s="11" t="e">
        <f>#REF!</f>
        <v>#REF!</v>
      </c>
      <c r="C356" s="11" t="e">
        <f>#REF!</f>
        <v>#REF!</v>
      </c>
      <c r="D356" s="11" t="e">
        <f>#REF!</f>
        <v>#REF!</v>
      </c>
      <c r="E356" s="12" t="e">
        <f t="shared" si="59"/>
        <v>#REF!</v>
      </c>
      <c r="F356" s="49" t="e">
        <f t="shared" si="60"/>
        <v>#REF!</v>
      </c>
      <c r="G356" s="12" t="e">
        <f t="shared" si="61"/>
        <v>#REF!</v>
      </c>
      <c r="H356" s="49" t="e">
        <f t="shared" si="62"/>
        <v>#REF!</v>
      </c>
      <c r="I356" s="12" t="e">
        <f t="shared" si="65"/>
        <v>#REF!</v>
      </c>
      <c r="J356" s="49" t="e">
        <f t="shared" si="66"/>
        <v>#REF!</v>
      </c>
      <c r="K356" s="12" t="e">
        <f t="shared" si="64"/>
        <v>#REF!</v>
      </c>
      <c r="L356" s="12" t="e">
        <f t="shared" si="67"/>
        <v>#REF!</v>
      </c>
      <c r="O356" s="11" t="e">
        <f t="shared" si="63"/>
        <v>#REF!</v>
      </c>
      <c r="P356" s="75" t="e">
        <f>B356*#REF!</f>
        <v>#REF!</v>
      </c>
      <c r="Q356" s="71" t="e">
        <f>C356*#REF!</f>
        <v>#REF!</v>
      </c>
      <c r="R356" s="15" t="e">
        <f>E356*#REF!</f>
        <v>#REF!</v>
      </c>
      <c r="S356" s="50" t="e">
        <f>F356*#REF!</f>
        <v>#REF!</v>
      </c>
      <c r="T356" s="15" t="e">
        <f>G356*#REF!</f>
        <v>#REF!</v>
      </c>
      <c r="U356" s="50" t="e">
        <f>H356*#REF!</f>
        <v>#REF!</v>
      </c>
      <c r="V356" s="15" t="e">
        <f>I356*#REF!</f>
        <v>#REF!</v>
      </c>
      <c r="W356" s="50" t="e">
        <f>J356*#REF!</f>
        <v>#REF!</v>
      </c>
      <c r="X356" s="15" t="e">
        <f>K356*#REF!</f>
        <v>#REF!</v>
      </c>
      <c r="Y356" s="50" t="e">
        <f>L356*#REF!</f>
        <v>#REF!</v>
      </c>
    </row>
    <row r="357" spans="1:25" s="21" customFormat="1" ht="13.5" thickBot="1" x14ac:dyDescent="0.25">
      <c r="A357" s="11" t="e">
        <f>#REF!</f>
        <v>#REF!</v>
      </c>
      <c r="B357" s="11" t="e">
        <f>#REF!</f>
        <v>#REF!</v>
      </c>
      <c r="C357" s="11" t="e">
        <f>#REF!</f>
        <v>#REF!</v>
      </c>
      <c r="D357" s="11" t="e">
        <f>#REF!</f>
        <v>#REF!</v>
      </c>
      <c r="E357" s="12" t="e">
        <f t="shared" si="59"/>
        <v>#REF!</v>
      </c>
      <c r="F357" s="49" t="e">
        <f t="shared" si="60"/>
        <v>#REF!</v>
      </c>
      <c r="G357" s="12" t="e">
        <f t="shared" si="61"/>
        <v>#REF!</v>
      </c>
      <c r="H357" s="49" t="e">
        <f t="shared" si="62"/>
        <v>#REF!</v>
      </c>
      <c r="I357" s="12" t="e">
        <f t="shared" si="65"/>
        <v>#REF!</v>
      </c>
      <c r="J357" s="49" t="e">
        <f t="shared" si="66"/>
        <v>#REF!</v>
      </c>
      <c r="K357" s="12" t="e">
        <f t="shared" si="64"/>
        <v>#REF!</v>
      </c>
      <c r="L357" s="12" t="e">
        <f t="shared" si="67"/>
        <v>#REF!</v>
      </c>
      <c r="O357" s="11" t="e">
        <f t="shared" si="63"/>
        <v>#REF!</v>
      </c>
      <c r="P357" s="75" t="e">
        <f>B357*#REF!</f>
        <v>#REF!</v>
      </c>
      <c r="Q357" s="71" t="e">
        <f>C357*#REF!</f>
        <v>#REF!</v>
      </c>
      <c r="R357" s="15" t="e">
        <f>E357*#REF!</f>
        <v>#REF!</v>
      </c>
      <c r="S357" s="50" t="e">
        <f>F357*#REF!</f>
        <v>#REF!</v>
      </c>
      <c r="T357" s="15" t="e">
        <f>G357*#REF!</f>
        <v>#REF!</v>
      </c>
      <c r="U357" s="50" t="e">
        <f>H357*#REF!</f>
        <v>#REF!</v>
      </c>
      <c r="V357" s="15" t="e">
        <f>I357*#REF!</f>
        <v>#REF!</v>
      </c>
      <c r="W357" s="50" t="e">
        <f>J357*#REF!</f>
        <v>#REF!</v>
      </c>
      <c r="X357" s="15" t="e">
        <f>K357*#REF!</f>
        <v>#REF!</v>
      </c>
      <c r="Y357" s="50" t="e">
        <f>L357*#REF!</f>
        <v>#REF!</v>
      </c>
    </row>
    <row r="358" spans="1:25" s="21" customFormat="1" ht="13.5" thickBot="1" x14ac:dyDescent="0.25">
      <c r="A358" s="11" t="e">
        <f>#REF!</f>
        <v>#REF!</v>
      </c>
      <c r="B358" s="11" t="e">
        <f>#REF!</f>
        <v>#REF!</v>
      </c>
      <c r="C358" s="11" t="e">
        <f>#REF!</f>
        <v>#REF!</v>
      </c>
      <c r="D358" s="11" t="e">
        <f>#REF!</f>
        <v>#REF!</v>
      </c>
      <c r="E358" s="12" t="e">
        <f t="shared" si="59"/>
        <v>#REF!</v>
      </c>
      <c r="F358" s="49" t="e">
        <f t="shared" si="60"/>
        <v>#REF!</v>
      </c>
      <c r="G358" s="12" t="e">
        <f t="shared" si="61"/>
        <v>#REF!</v>
      </c>
      <c r="H358" s="49" t="e">
        <f t="shared" si="62"/>
        <v>#REF!</v>
      </c>
      <c r="I358" s="12" t="e">
        <f t="shared" si="65"/>
        <v>#REF!</v>
      </c>
      <c r="J358" s="49" t="e">
        <f t="shared" si="66"/>
        <v>#REF!</v>
      </c>
      <c r="K358" s="12" t="e">
        <f t="shared" si="64"/>
        <v>#REF!</v>
      </c>
      <c r="L358" s="12" t="e">
        <f t="shared" si="67"/>
        <v>#REF!</v>
      </c>
      <c r="O358" s="11" t="e">
        <f t="shared" si="63"/>
        <v>#REF!</v>
      </c>
      <c r="P358" s="75" t="e">
        <f>B358*#REF!</f>
        <v>#REF!</v>
      </c>
      <c r="Q358" s="71" t="e">
        <f>C358*#REF!</f>
        <v>#REF!</v>
      </c>
      <c r="R358" s="15" t="e">
        <f>E358*#REF!</f>
        <v>#REF!</v>
      </c>
      <c r="S358" s="50" t="e">
        <f>F358*#REF!</f>
        <v>#REF!</v>
      </c>
      <c r="T358" s="15" t="e">
        <f>G358*#REF!</f>
        <v>#REF!</v>
      </c>
      <c r="U358" s="50" t="e">
        <f>H358*#REF!</f>
        <v>#REF!</v>
      </c>
      <c r="V358" s="15" t="e">
        <f>I358*#REF!</f>
        <v>#REF!</v>
      </c>
      <c r="W358" s="50" t="e">
        <f>J358*#REF!</f>
        <v>#REF!</v>
      </c>
      <c r="X358" s="15" t="e">
        <f>K358*#REF!</f>
        <v>#REF!</v>
      </c>
      <c r="Y358" s="50" t="e">
        <f>L358*#REF!</f>
        <v>#REF!</v>
      </c>
    </row>
    <row r="359" spans="1:25" s="21" customFormat="1" ht="13.5" thickBot="1" x14ac:dyDescent="0.25">
      <c r="A359" s="11" t="e">
        <f>#REF!</f>
        <v>#REF!</v>
      </c>
      <c r="B359" s="11" t="e">
        <f>#REF!</f>
        <v>#REF!</v>
      </c>
      <c r="C359" s="11" t="e">
        <f>#REF!</f>
        <v>#REF!</v>
      </c>
      <c r="D359" s="11" t="e">
        <f>#REF!</f>
        <v>#REF!</v>
      </c>
      <c r="E359" s="12" t="e">
        <f t="shared" ref="E359:E418" si="68">B359+(D359*$F$1)</f>
        <v>#REF!</v>
      </c>
      <c r="F359" s="49" t="e">
        <f t="shared" ref="F359:F418" si="69">C359+($D359*$F$1)</f>
        <v>#REF!</v>
      </c>
      <c r="G359" s="12" t="e">
        <f t="shared" ref="G359:G418" si="70">B359+($D359*$H$1)</f>
        <v>#REF!</v>
      </c>
      <c r="H359" s="49" t="e">
        <f t="shared" ref="H359:H418" si="71">C359+($D359*$H$1)</f>
        <v>#REF!</v>
      </c>
      <c r="I359" s="12" t="e">
        <f t="shared" si="65"/>
        <v>#REF!</v>
      </c>
      <c r="J359" s="49" t="e">
        <f t="shared" si="66"/>
        <v>#REF!</v>
      </c>
      <c r="K359" s="12" t="e">
        <f t="shared" si="64"/>
        <v>#REF!</v>
      </c>
      <c r="L359" s="12" t="e">
        <f t="shared" si="67"/>
        <v>#REF!</v>
      </c>
      <c r="O359" s="11" t="e">
        <f t="shared" si="63"/>
        <v>#REF!</v>
      </c>
      <c r="P359" s="79" t="e">
        <f>B359*#REF!</f>
        <v>#REF!</v>
      </c>
      <c r="Q359" s="71" t="e">
        <f>C359*#REF!</f>
        <v>#REF!</v>
      </c>
      <c r="R359" s="15" t="e">
        <f>E359*#REF!</f>
        <v>#REF!</v>
      </c>
      <c r="S359" s="50" t="e">
        <f>F359*#REF!</f>
        <v>#REF!</v>
      </c>
      <c r="T359" s="15" t="e">
        <f>G359*#REF!</f>
        <v>#REF!</v>
      </c>
      <c r="U359" s="50" t="e">
        <f>H359*#REF!</f>
        <v>#REF!</v>
      </c>
      <c r="V359" s="15" t="e">
        <f>I359*#REF!</f>
        <v>#REF!</v>
      </c>
      <c r="W359" s="50" t="e">
        <f>J359*#REF!</f>
        <v>#REF!</v>
      </c>
      <c r="X359" s="15" t="e">
        <f>K359*#REF!</f>
        <v>#REF!</v>
      </c>
      <c r="Y359" s="50" t="e">
        <f>L359*#REF!</f>
        <v>#REF!</v>
      </c>
    </row>
    <row r="360" spans="1:25" ht="13.5" thickBot="1" x14ac:dyDescent="0.25">
      <c r="A360" s="11" t="e">
        <f>#REF!</f>
        <v>#REF!</v>
      </c>
      <c r="B360" s="11" t="e">
        <f>#REF!</f>
        <v>#REF!</v>
      </c>
      <c r="C360" s="11" t="e">
        <f>#REF!</f>
        <v>#REF!</v>
      </c>
      <c r="D360" s="11" t="e">
        <f>#REF!</f>
        <v>#REF!</v>
      </c>
      <c r="E360" s="12" t="e">
        <f t="shared" si="68"/>
        <v>#REF!</v>
      </c>
      <c r="F360" s="49" t="e">
        <f t="shared" si="69"/>
        <v>#REF!</v>
      </c>
      <c r="G360" s="12" t="e">
        <f t="shared" si="70"/>
        <v>#REF!</v>
      </c>
      <c r="H360" s="49" t="e">
        <f t="shared" si="71"/>
        <v>#REF!</v>
      </c>
      <c r="I360" s="12" t="e">
        <f t="shared" si="65"/>
        <v>#REF!</v>
      </c>
      <c r="J360" s="49" t="e">
        <f t="shared" si="66"/>
        <v>#REF!</v>
      </c>
      <c r="K360" s="12" t="e">
        <f t="shared" si="64"/>
        <v>#REF!</v>
      </c>
      <c r="L360" s="12" t="e">
        <f t="shared" si="67"/>
        <v>#REF!</v>
      </c>
      <c r="O360" s="11" t="e">
        <f t="shared" si="63"/>
        <v>#REF!</v>
      </c>
      <c r="P360" s="77" t="e">
        <f>B360*#REF!</f>
        <v>#REF!</v>
      </c>
      <c r="Q360" s="71" t="e">
        <f>C360*#REF!</f>
        <v>#REF!</v>
      </c>
      <c r="R360" s="15" t="e">
        <f>E360*#REF!</f>
        <v>#REF!</v>
      </c>
      <c r="S360" s="50" t="e">
        <f>F360*#REF!</f>
        <v>#REF!</v>
      </c>
      <c r="T360" s="15" t="e">
        <f>G360*#REF!</f>
        <v>#REF!</v>
      </c>
      <c r="U360" s="50" t="e">
        <f>H360*#REF!</f>
        <v>#REF!</v>
      </c>
      <c r="V360" s="15" t="e">
        <f>I360*#REF!</f>
        <v>#REF!</v>
      </c>
      <c r="W360" s="50" t="e">
        <f>J360*#REF!</f>
        <v>#REF!</v>
      </c>
      <c r="X360" s="15" t="e">
        <f>K360*#REF!</f>
        <v>#REF!</v>
      </c>
      <c r="Y360" s="50" t="e">
        <f>L360*#REF!</f>
        <v>#REF!</v>
      </c>
    </row>
    <row r="361" spans="1:25" ht="13.5" thickBot="1" x14ac:dyDescent="0.25">
      <c r="A361" s="11" t="e">
        <f>#REF!</f>
        <v>#REF!</v>
      </c>
      <c r="B361" s="11" t="e">
        <f>#REF!</f>
        <v>#REF!</v>
      </c>
      <c r="C361" s="11" t="e">
        <f>#REF!</f>
        <v>#REF!</v>
      </c>
      <c r="D361" s="11" t="e">
        <f>#REF!</f>
        <v>#REF!</v>
      </c>
      <c r="E361" s="12" t="e">
        <f t="shared" si="68"/>
        <v>#REF!</v>
      </c>
      <c r="F361" s="49" t="e">
        <f t="shared" si="69"/>
        <v>#REF!</v>
      </c>
      <c r="G361" s="12" t="e">
        <f t="shared" si="70"/>
        <v>#REF!</v>
      </c>
      <c r="H361" s="49" t="e">
        <f t="shared" si="71"/>
        <v>#REF!</v>
      </c>
      <c r="I361" s="12" t="e">
        <f t="shared" si="65"/>
        <v>#REF!</v>
      </c>
      <c r="J361" s="49" t="e">
        <f t="shared" si="66"/>
        <v>#REF!</v>
      </c>
      <c r="K361" s="12" t="e">
        <f t="shared" si="64"/>
        <v>#REF!</v>
      </c>
      <c r="L361" s="12" t="e">
        <f t="shared" si="67"/>
        <v>#REF!</v>
      </c>
      <c r="O361" s="11" t="e">
        <f t="shared" si="63"/>
        <v>#REF!</v>
      </c>
      <c r="P361" s="75" t="e">
        <f>B361*#REF!</f>
        <v>#REF!</v>
      </c>
      <c r="Q361" s="71" t="e">
        <f>C361*#REF!</f>
        <v>#REF!</v>
      </c>
      <c r="R361" s="15" t="e">
        <f>E361*#REF!</f>
        <v>#REF!</v>
      </c>
      <c r="S361" s="50" t="e">
        <f>F361*#REF!</f>
        <v>#REF!</v>
      </c>
      <c r="T361" s="15" t="e">
        <f>G361*#REF!</f>
        <v>#REF!</v>
      </c>
      <c r="U361" s="50" t="e">
        <f>H361*#REF!</f>
        <v>#REF!</v>
      </c>
      <c r="V361" s="15" t="e">
        <f>I361*#REF!</f>
        <v>#REF!</v>
      </c>
      <c r="W361" s="50" t="e">
        <f>J361*#REF!</f>
        <v>#REF!</v>
      </c>
      <c r="X361" s="15" t="e">
        <f>K361*#REF!</f>
        <v>#REF!</v>
      </c>
      <c r="Y361" s="50" t="e">
        <f>L361*#REF!</f>
        <v>#REF!</v>
      </c>
    </row>
    <row r="362" spans="1:25" ht="13.5" thickBot="1" x14ac:dyDescent="0.25">
      <c r="A362" s="11" t="e">
        <f>#REF!</f>
        <v>#REF!</v>
      </c>
      <c r="B362" s="11" t="e">
        <f>#REF!</f>
        <v>#REF!</v>
      </c>
      <c r="C362" s="11" t="e">
        <f>#REF!</f>
        <v>#REF!</v>
      </c>
      <c r="D362" s="11" t="e">
        <f>#REF!</f>
        <v>#REF!</v>
      </c>
      <c r="E362" s="12" t="e">
        <f t="shared" si="68"/>
        <v>#REF!</v>
      </c>
      <c r="F362" s="49" t="e">
        <f t="shared" si="69"/>
        <v>#REF!</v>
      </c>
      <c r="G362" s="12" t="e">
        <f t="shared" si="70"/>
        <v>#REF!</v>
      </c>
      <c r="H362" s="49" t="e">
        <f t="shared" si="71"/>
        <v>#REF!</v>
      </c>
      <c r="I362" s="12" t="e">
        <f t="shared" si="65"/>
        <v>#REF!</v>
      </c>
      <c r="J362" s="49" t="e">
        <f t="shared" si="66"/>
        <v>#REF!</v>
      </c>
      <c r="K362" s="12" t="e">
        <f t="shared" si="64"/>
        <v>#REF!</v>
      </c>
      <c r="L362" s="12" t="e">
        <f t="shared" si="67"/>
        <v>#REF!</v>
      </c>
      <c r="O362" s="11" t="e">
        <f t="shared" si="63"/>
        <v>#REF!</v>
      </c>
      <c r="P362" s="75" t="e">
        <f>B362*#REF!</f>
        <v>#REF!</v>
      </c>
      <c r="Q362" s="71" t="e">
        <f>C362*#REF!</f>
        <v>#REF!</v>
      </c>
      <c r="R362" s="15" t="e">
        <f>E362*#REF!</f>
        <v>#REF!</v>
      </c>
      <c r="S362" s="50" t="e">
        <f>F362*#REF!</f>
        <v>#REF!</v>
      </c>
      <c r="T362" s="15" t="e">
        <f>G362*#REF!</f>
        <v>#REF!</v>
      </c>
      <c r="U362" s="50" t="e">
        <f>H362*#REF!</f>
        <v>#REF!</v>
      </c>
      <c r="V362" s="15" t="e">
        <f>I362*#REF!</f>
        <v>#REF!</v>
      </c>
      <c r="W362" s="50" t="e">
        <f>J362*#REF!</f>
        <v>#REF!</v>
      </c>
      <c r="X362" s="15" t="e">
        <f>K362*#REF!</f>
        <v>#REF!</v>
      </c>
      <c r="Y362" s="50" t="e">
        <f>L362*#REF!</f>
        <v>#REF!</v>
      </c>
    </row>
    <row r="363" spans="1:25" s="21" customFormat="1" ht="13.5" thickBot="1" x14ac:dyDescent="0.25">
      <c r="A363" s="11" t="e">
        <f>#REF!</f>
        <v>#REF!</v>
      </c>
      <c r="B363" s="11" t="e">
        <f>#REF!</f>
        <v>#REF!</v>
      </c>
      <c r="C363" s="11" t="e">
        <f>#REF!</f>
        <v>#REF!</v>
      </c>
      <c r="D363" s="11" t="e">
        <f>#REF!</f>
        <v>#REF!</v>
      </c>
      <c r="E363" s="12" t="e">
        <f t="shared" si="68"/>
        <v>#REF!</v>
      </c>
      <c r="F363" s="49" t="e">
        <f t="shared" si="69"/>
        <v>#REF!</v>
      </c>
      <c r="G363" s="12" t="e">
        <f t="shared" si="70"/>
        <v>#REF!</v>
      </c>
      <c r="H363" s="49" t="e">
        <f t="shared" si="71"/>
        <v>#REF!</v>
      </c>
      <c r="I363" s="12" t="e">
        <f t="shared" si="65"/>
        <v>#REF!</v>
      </c>
      <c r="J363" s="49" t="e">
        <f t="shared" si="66"/>
        <v>#REF!</v>
      </c>
      <c r="K363" s="12" t="e">
        <f t="shared" si="64"/>
        <v>#REF!</v>
      </c>
      <c r="L363" s="12" t="e">
        <f t="shared" si="67"/>
        <v>#REF!</v>
      </c>
      <c r="O363" s="11" t="e">
        <f t="shared" si="63"/>
        <v>#REF!</v>
      </c>
      <c r="P363" s="75" t="e">
        <f>B363*#REF!</f>
        <v>#REF!</v>
      </c>
      <c r="Q363" s="71" t="e">
        <f>C363*#REF!</f>
        <v>#REF!</v>
      </c>
      <c r="R363" s="15" t="e">
        <f>E363*#REF!</f>
        <v>#REF!</v>
      </c>
      <c r="S363" s="50" t="e">
        <f>F363*#REF!</f>
        <v>#REF!</v>
      </c>
      <c r="T363" s="15" t="e">
        <f>G363*#REF!</f>
        <v>#REF!</v>
      </c>
      <c r="U363" s="50" t="e">
        <f>H363*#REF!</f>
        <v>#REF!</v>
      </c>
      <c r="V363" s="15" t="e">
        <f>I363*#REF!</f>
        <v>#REF!</v>
      </c>
      <c r="W363" s="50" t="e">
        <f>J363*#REF!</f>
        <v>#REF!</v>
      </c>
      <c r="X363" s="15" t="e">
        <f>K363*#REF!</f>
        <v>#REF!</v>
      </c>
      <c r="Y363" s="50" t="e">
        <f>L363*#REF!</f>
        <v>#REF!</v>
      </c>
    </row>
    <row r="364" spans="1:25" s="21" customFormat="1" ht="13.5" thickBot="1" x14ac:dyDescent="0.25">
      <c r="A364" s="11" t="e">
        <f>#REF!</f>
        <v>#REF!</v>
      </c>
      <c r="B364" s="11" t="e">
        <f>#REF!</f>
        <v>#REF!</v>
      </c>
      <c r="C364" s="11" t="e">
        <f>#REF!</f>
        <v>#REF!</v>
      </c>
      <c r="D364" s="11" t="e">
        <f>#REF!</f>
        <v>#REF!</v>
      </c>
      <c r="E364" s="12" t="e">
        <f t="shared" si="68"/>
        <v>#REF!</v>
      </c>
      <c r="F364" s="49" t="e">
        <f t="shared" si="69"/>
        <v>#REF!</v>
      </c>
      <c r="G364" s="12" t="e">
        <f t="shared" si="70"/>
        <v>#REF!</v>
      </c>
      <c r="H364" s="49" t="e">
        <f t="shared" si="71"/>
        <v>#REF!</v>
      </c>
      <c r="I364" s="12" t="e">
        <f t="shared" si="65"/>
        <v>#REF!</v>
      </c>
      <c r="J364" s="49" t="e">
        <f t="shared" si="66"/>
        <v>#REF!</v>
      </c>
      <c r="K364" s="12" t="e">
        <f t="shared" si="64"/>
        <v>#REF!</v>
      </c>
      <c r="L364" s="12" t="e">
        <f t="shared" si="67"/>
        <v>#REF!</v>
      </c>
      <c r="O364" s="11" t="e">
        <f t="shared" si="63"/>
        <v>#REF!</v>
      </c>
      <c r="P364" s="75" t="e">
        <f>B364*#REF!</f>
        <v>#REF!</v>
      </c>
      <c r="Q364" s="71" t="e">
        <f>C364*#REF!</f>
        <v>#REF!</v>
      </c>
      <c r="R364" s="15" t="e">
        <f>E364*#REF!</f>
        <v>#REF!</v>
      </c>
      <c r="S364" s="50" t="e">
        <f>F364*#REF!</f>
        <v>#REF!</v>
      </c>
      <c r="T364" s="15" t="e">
        <f>G364*#REF!</f>
        <v>#REF!</v>
      </c>
      <c r="U364" s="50" t="e">
        <f>H364*#REF!</f>
        <v>#REF!</v>
      </c>
      <c r="V364" s="15" t="e">
        <f>I364*#REF!</f>
        <v>#REF!</v>
      </c>
      <c r="W364" s="50" t="e">
        <f>J364*#REF!</f>
        <v>#REF!</v>
      </c>
      <c r="X364" s="15" t="e">
        <f>K364*#REF!</f>
        <v>#REF!</v>
      </c>
      <c r="Y364" s="50" t="e">
        <f>L364*#REF!</f>
        <v>#REF!</v>
      </c>
    </row>
    <row r="365" spans="1:25" s="21" customFormat="1" ht="13.5" thickBot="1" x14ac:dyDescent="0.25">
      <c r="A365" s="11" t="e">
        <f>#REF!</f>
        <v>#REF!</v>
      </c>
      <c r="B365" s="11" t="e">
        <f>#REF!</f>
        <v>#REF!</v>
      </c>
      <c r="C365" s="11" t="e">
        <f>#REF!</f>
        <v>#REF!</v>
      </c>
      <c r="D365" s="11" t="e">
        <f>#REF!</f>
        <v>#REF!</v>
      </c>
      <c r="E365" s="12" t="e">
        <f t="shared" si="68"/>
        <v>#REF!</v>
      </c>
      <c r="F365" s="49" t="e">
        <f t="shared" si="69"/>
        <v>#REF!</v>
      </c>
      <c r="G365" s="12" t="e">
        <f t="shared" si="70"/>
        <v>#REF!</v>
      </c>
      <c r="H365" s="49" t="e">
        <f t="shared" si="71"/>
        <v>#REF!</v>
      </c>
      <c r="I365" s="12" t="e">
        <f t="shared" si="65"/>
        <v>#REF!</v>
      </c>
      <c r="J365" s="49" t="e">
        <f t="shared" si="66"/>
        <v>#REF!</v>
      </c>
      <c r="K365" s="12" t="e">
        <f t="shared" si="64"/>
        <v>#REF!</v>
      </c>
      <c r="L365" s="12" t="e">
        <f t="shared" si="67"/>
        <v>#REF!</v>
      </c>
      <c r="O365" s="11" t="e">
        <f t="shared" si="63"/>
        <v>#REF!</v>
      </c>
      <c r="P365" s="75" t="e">
        <f>B365*#REF!</f>
        <v>#REF!</v>
      </c>
      <c r="Q365" s="71" t="e">
        <f>C365*#REF!</f>
        <v>#REF!</v>
      </c>
      <c r="R365" s="15" t="e">
        <f>E365*#REF!</f>
        <v>#REF!</v>
      </c>
      <c r="S365" s="50" t="e">
        <f>F365*#REF!</f>
        <v>#REF!</v>
      </c>
      <c r="T365" s="15" t="e">
        <f>G365*#REF!</f>
        <v>#REF!</v>
      </c>
      <c r="U365" s="50" t="e">
        <f>H365*#REF!</f>
        <v>#REF!</v>
      </c>
      <c r="V365" s="15" t="e">
        <f>I365*#REF!</f>
        <v>#REF!</v>
      </c>
      <c r="W365" s="50" t="e">
        <f>J365*#REF!</f>
        <v>#REF!</v>
      </c>
      <c r="X365" s="15" t="e">
        <f>K365*#REF!</f>
        <v>#REF!</v>
      </c>
      <c r="Y365" s="50" t="e">
        <f>L365*#REF!</f>
        <v>#REF!</v>
      </c>
    </row>
    <row r="366" spans="1:25" s="21" customFormat="1" ht="13.5" thickBot="1" x14ac:dyDescent="0.25">
      <c r="A366" s="11" t="e">
        <f>#REF!</f>
        <v>#REF!</v>
      </c>
      <c r="B366" s="11" t="e">
        <f>#REF!</f>
        <v>#REF!</v>
      </c>
      <c r="C366" s="11" t="e">
        <f>#REF!</f>
        <v>#REF!</v>
      </c>
      <c r="D366" s="11" t="e">
        <f>#REF!</f>
        <v>#REF!</v>
      </c>
      <c r="E366" s="12" t="e">
        <f t="shared" si="68"/>
        <v>#REF!</v>
      </c>
      <c r="F366" s="49" t="e">
        <f t="shared" si="69"/>
        <v>#REF!</v>
      </c>
      <c r="G366" s="12" t="e">
        <f t="shared" si="70"/>
        <v>#REF!</v>
      </c>
      <c r="H366" s="49" t="e">
        <f t="shared" si="71"/>
        <v>#REF!</v>
      </c>
      <c r="I366" s="12" t="e">
        <f t="shared" si="65"/>
        <v>#REF!</v>
      </c>
      <c r="J366" s="49" t="e">
        <f t="shared" si="66"/>
        <v>#REF!</v>
      </c>
      <c r="K366" s="12" t="e">
        <f t="shared" si="64"/>
        <v>#REF!</v>
      </c>
      <c r="L366" s="12" t="e">
        <f t="shared" si="67"/>
        <v>#REF!</v>
      </c>
      <c r="O366" s="11" t="e">
        <f t="shared" si="63"/>
        <v>#REF!</v>
      </c>
      <c r="P366" s="75" t="e">
        <f>B366*#REF!</f>
        <v>#REF!</v>
      </c>
      <c r="Q366" s="71" t="e">
        <f>C366*#REF!</f>
        <v>#REF!</v>
      </c>
      <c r="R366" s="15" t="e">
        <f>E366*#REF!</f>
        <v>#REF!</v>
      </c>
      <c r="S366" s="50" t="e">
        <f>F366*#REF!</f>
        <v>#REF!</v>
      </c>
      <c r="T366" s="15" t="e">
        <f>G366*#REF!</f>
        <v>#REF!</v>
      </c>
      <c r="U366" s="50" t="e">
        <f>H366*#REF!</f>
        <v>#REF!</v>
      </c>
      <c r="V366" s="15" t="e">
        <f>I366*#REF!</f>
        <v>#REF!</v>
      </c>
      <c r="W366" s="50" t="e">
        <f>J366*#REF!</f>
        <v>#REF!</v>
      </c>
      <c r="X366" s="15" t="e">
        <f>K366*#REF!</f>
        <v>#REF!</v>
      </c>
      <c r="Y366" s="50" t="e">
        <f>L366*#REF!</f>
        <v>#REF!</v>
      </c>
    </row>
    <row r="367" spans="1:25" ht="13.5" thickBot="1" x14ac:dyDescent="0.25">
      <c r="A367" s="11" t="e">
        <f>#REF!</f>
        <v>#REF!</v>
      </c>
      <c r="B367" s="11" t="e">
        <f>#REF!</f>
        <v>#REF!</v>
      </c>
      <c r="C367" s="11" t="e">
        <f>#REF!</f>
        <v>#REF!</v>
      </c>
      <c r="D367" s="11" t="e">
        <f>#REF!</f>
        <v>#REF!</v>
      </c>
      <c r="E367" s="12" t="e">
        <f t="shared" si="68"/>
        <v>#REF!</v>
      </c>
      <c r="F367" s="49" t="e">
        <f t="shared" si="69"/>
        <v>#REF!</v>
      </c>
      <c r="G367" s="12" t="e">
        <f t="shared" si="70"/>
        <v>#REF!</v>
      </c>
      <c r="H367" s="49" t="e">
        <f t="shared" si="71"/>
        <v>#REF!</v>
      </c>
      <c r="I367" s="12" t="e">
        <f t="shared" si="65"/>
        <v>#REF!</v>
      </c>
      <c r="J367" s="49" t="e">
        <f t="shared" si="66"/>
        <v>#REF!</v>
      </c>
      <c r="K367" s="12" t="e">
        <f t="shared" si="64"/>
        <v>#REF!</v>
      </c>
      <c r="L367" s="12" t="e">
        <f t="shared" si="67"/>
        <v>#REF!</v>
      </c>
      <c r="O367" s="11" t="e">
        <f t="shared" si="63"/>
        <v>#REF!</v>
      </c>
      <c r="P367" s="78" t="e">
        <f>B367*#REF!</f>
        <v>#REF!</v>
      </c>
      <c r="Q367" s="71" t="e">
        <f>C367*#REF!</f>
        <v>#REF!</v>
      </c>
      <c r="R367" s="15" t="e">
        <f>E367*#REF!</f>
        <v>#REF!</v>
      </c>
      <c r="S367" s="50" t="e">
        <f>F367*#REF!</f>
        <v>#REF!</v>
      </c>
      <c r="T367" s="15" t="e">
        <f>G367*#REF!</f>
        <v>#REF!</v>
      </c>
      <c r="U367" s="50" t="e">
        <f>H367*#REF!</f>
        <v>#REF!</v>
      </c>
      <c r="V367" s="15" t="e">
        <f>I367*#REF!</f>
        <v>#REF!</v>
      </c>
      <c r="W367" s="50" t="e">
        <f>J367*#REF!</f>
        <v>#REF!</v>
      </c>
      <c r="X367" s="15" t="e">
        <f>K367*#REF!</f>
        <v>#REF!</v>
      </c>
      <c r="Y367" s="50" t="e">
        <f>L367*#REF!</f>
        <v>#REF!</v>
      </c>
    </row>
    <row r="368" spans="1:25" ht="13.5" thickBot="1" x14ac:dyDescent="0.25">
      <c r="A368" s="11" t="e">
        <f>#REF!</f>
        <v>#REF!</v>
      </c>
      <c r="B368" s="11" t="e">
        <f>#REF!</f>
        <v>#REF!</v>
      </c>
      <c r="C368" s="11" t="e">
        <f>#REF!</f>
        <v>#REF!</v>
      </c>
      <c r="D368" s="11" t="e">
        <f>#REF!</f>
        <v>#REF!</v>
      </c>
      <c r="E368" s="12" t="e">
        <f t="shared" si="68"/>
        <v>#REF!</v>
      </c>
      <c r="F368" s="49" t="e">
        <f t="shared" si="69"/>
        <v>#REF!</v>
      </c>
      <c r="G368" s="12" t="e">
        <f t="shared" si="70"/>
        <v>#REF!</v>
      </c>
      <c r="H368" s="49" t="e">
        <f t="shared" si="71"/>
        <v>#REF!</v>
      </c>
      <c r="I368" s="12" t="e">
        <f t="shared" si="65"/>
        <v>#REF!</v>
      </c>
      <c r="J368" s="49" t="e">
        <f t="shared" si="66"/>
        <v>#REF!</v>
      </c>
      <c r="K368" s="12" t="e">
        <f t="shared" si="64"/>
        <v>#REF!</v>
      </c>
      <c r="L368" s="12" t="e">
        <f t="shared" si="67"/>
        <v>#REF!</v>
      </c>
      <c r="O368" s="11" t="e">
        <f t="shared" si="63"/>
        <v>#REF!</v>
      </c>
      <c r="P368" s="80" t="e">
        <f>B368*#REF!</f>
        <v>#REF!</v>
      </c>
      <c r="Q368" s="71" t="e">
        <f>C368*#REF!</f>
        <v>#REF!</v>
      </c>
      <c r="R368" s="15" t="e">
        <f>E368*#REF!</f>
        <v>#REF!</v>
      </c>
      <c r="S368" s="50" t="e">
        <f>F368*#REF!</f>
        <v>#REF!</v>
      </c>
      <c r="T368" s="15" t="e">
        <f>G368*#REF!</f>
        <v>#REF!</v>
      </c>
      <c r="U368" s="50" t="e">
        <f>H368*#REF!</f>
        <v>#REF!</v>
      </c>
      <c r="V368" s="15" t="e">
        <f>I368*#REF!</f>
        <v>#REF!</v>
      </c>
      <c r="W368" s="50" t="e">
        <f>J368*#REF!</f>
        <v>#REF!</v>
      </c>
      <c r="X368" s="15" t="e">
        <f>K368*#REF!</f>
        <v>#REF!</v>
      </c>
      <c r="Y368" s="50" t="e">
        <f>L368*#REF!</f>
        <v>#REF!</v>
      </c>
    </row>
    <row r="369" spans="1:25" s="21" customFormat="1" ht="13.5" thickBot="1" x14ac:dyDescent="0.25">
      <c r="A369" s="11" t="e">
        <f>#REF!</f>
        <v>#REF!</v>
      </c>
      <c r="B369" s="11" t="e">
        <f>#REF!</f>
        <v>#REF!</v>
      </c>
      <c r="C369" s="11" t="e">
        <f>#REF!</f>
        <v>#REF!</v>
      </c>
      <c r="D369" s="11" t="e">
        <f>#REF!</f>
        <v>#REF!</v>
      </c>
      <c r="E369" s="12" t="e">
        <f t="shared" si="68"/>
        <v>#REF!</v>
      </c>
      <c r="F369" s="49" t="e">
        <f t="shared" si="69"/>
        <v>#REF!</v>
      </c>
      <c r="G369" s="12" t="e">
        <f t="shared" si="70"/>
        <v>#REF!</v>
      </c>
      <c r="H369" s="49" t="e">
        <f t="shared" si="71"/>
        <v>#REF!</v>
      </c>
      <c r="I369" s="12" t="e">
        <f t="shared" si="65"/>
        <v>#REF!</v>
      </c>
      <c r="J369" s="49" t="e">
        <f t="shared" si="66"/>
        <v>#REF!</v>
      </c>
      <c r="K369" s="12" t="e">
        <f t="shared" si="64"/>
        <v>#REF!</v>
      </c>
      <c r="L369" s="12" t="e">
        <f t="shared" si="67"/>
        <v>#REF!</v>
      </c>
      <c r="O369" s="11" t="e">
        <f t="shared" si="63"/>
        <v>#REF!</v>
      </c>
      <c r="P369" s="75" t="e">
        <f>B369*#REF!</f>
        <v>#REF!</v>
      </c>
      <c r="Q369" s="71" t="e">
        <f>C369*#REF!</f>
        <v>#REF!</v>
      </c>
      <c r="R369" s="15" t="e">
        <f>E369*#REF!</f>
        <v>#REF!</v>
      </c>
      <c r="S369" s="50" t="e">
        <f>F369*#REF!</f>
        <v>#REF!</v>
      </c>
      <c r="T369" s="15" t="e">
        <f>G369*#REF!</f>
        <v>#REF!</v>
      </c>
      <c r="U369" s="50" t="e">
        <f>H369*#REF!</f>
        <v>#REF!</v>
      </c>
      <c r="V369" s="15" t="e">
        <f>I369*#REF!</f>
        <v>#REF!</v>
      </c>
      <c r="W369" s="50" t="e">
        <f>J369*#REF!</f>
        <v>#REF!</v>
      </c>
      <c r="X369" s="15" t="e">
        <f>K369*#REF!</f>
        <v>#REF!</v>
      </c>
      <c r="Y369" s="50" t="e">
        <f>L369*#REF!</f>
        <v>#REF!</v>
      </c>
    </row>
    <row r="370" spans="1:25" ht="13.5" thickBot="1" x14ac:dyDescent="0.25">
      <c r="A370" s="11" t="e">
        <f>#REF!</f>
        <v>#REF!</v>
      </c>
      <c r="B370" s="11" t="e">
        <f>#REF!</f>
        <v>#REF!</v>
      </c>
      <c r="C370" s="11" t="e">
        <f>#REF!</f>
        <v>#REF!</v>
      </c>
      <c r="D370" s="11" t="e">
        <f>#REF!</f>
        <v>#REF!</v>
      </c>
      <c r="E370" s="12" t="e">
        <f t="shared" si="68"/>
        <v>#REF!</v>
      </c>
      <c r="F370" s="49" t="e">
        <f t="shared" si="69"/>
        <v>#REF!</v>
      </c>
      <c r="G370" s="12" t="e">
        <f t="shared" si="70"/>
        <v>#REF!</v>
      </c>
      <c r="H370" s="49" t="e">
        <f t="shared" si="71"/>
        <v>#REF!</v>
      </c>
      <c r="I370" s="12" t="e">
        <f t="shared" si="65"/>
        <v>#REF!</v>
      </c>
      <c r="J370" s="49" t="e">
        <f t="shared" si="66"/>
        <v>#REF!</v>
      </c>
      <c r="K370" s="12" t="e">
        <f t="shared" si="64"/>
        <v>#REF!</v>
      </c>
      <c r="L370" s="12" t="e">
        <f t="shared" si="67"/>
        <v>#REF!</v>
      </c>
      <c r="O370" s="11" t="e">
        <f t="shared" si="63"/>
        <v>#REF!</v>
      </c>
      <c r="P370" s="75" t="e">
        <f>B370*#REF!</f>
        <v>#REF!</v>
      </c>
      <c r="Q370" s="71" t="e">
        <f>C370*#REF!</f>
        <v>#REF!</v>
      </c>
      <c r="R370" s="15" t="e">
        <f>E370*#REF!</f>
        <v>#REF!</v>
      </c>
      <c r="S370" s="50" t="e">
        <f>F370*#REF!</f>
        <v>#REF!</v>
      </c>
      <c r="T370" s="15" t="e">
        <f>G370*#REF!</f>
        <v>#REF!</v>
      </c>
      <c r="U370" s="50" t="e">
        <f>H370*#REF!</f>
        <v>#REF!</v>
      </c>
      <c r="V370" s="15" t="e">
        <f>I370*#REF!</f>
        <v>#REF!</v>
      </c>
      <c r="W370" s="50" t="e">
        <f>J370*#REF!</f>
        <v>#REF!</v>
      </c>
      <c r="X370" s="15" t="e">
        <f>K370*#REF!</f>
        <v>#REF!</v>
      </c>
      <c r="Y370" s="50" t="e">
        <f>L370*#REF!</f>
        <v>#REF!</v>
      </c>
    </row>
    <row r="371" spans="1:25" s="21" customFormat="1" ht="13.5" thickBot="1" x14ac:dyDescent="0.25">
      <c r="A371" s="11" t="e">
        <f>#REF!</f>
        <v>#REF!</v>
      </c>
      <c r="B371" s="11" t="e">
        <f>#REF!</f>
        <v>#REF!</v>
      </c>
      <c r="C371" s="11" t="e">
        <f>#REF!</f>
        <v>#REF!</v>
      </c>
      <c r="D371" s="11" t="e">
        <f>#REF!</f>
        <v>#REF!</v>
      </c>
      <c r="E371" s="12" t="e">
        <f t="shared" si="68"/>
        <v>#REF!</v>
      </c>
      <c r="F371" s="49" t="e">
        <f t="shared" si="69"/>
        <v>#REF!</v>
      </c>
      <c r="G371" s="12" t="e">
        <f t="shared" si="70"/>
        <v>#REF!</v>
      </c>
      <c r="H371" s="49" t="e">
        <f t="shared" si="71"/>
        <v>#REF!</v>
      </c>
      <c r="I371" s="12" t="e">
        <f t="shared" si="65"/>
        <v>#REF!</v>
      </c>
      <c r="J371" s="49" t="e">
        <f t="shared" si="66"/>
        <v>#REF!</v>
      </c>
      <c r="K371" s="12" t="e">
        <f t="shared" si="64"/>
        <v>#REF!</v>
      </c>
      <c r="L371" s="12" t="e">
        <f t="shared" si="67"/>
        <v>#REF!</v>
      </c>
      <c r="O371" s="11" t="e">
        <f t="shared" si="63"/>
        <v>#REF!</v>
      </c>
      <c r="P371" s="75" t="e">
        <f>B371*#REF!</f>
        <v>#REF!</v>
      </c>
      <c r="Q371" s="71" t="e">
        <f>C371*#REF!</f>
        <v>#REF!</v>
      </c>
      <c r="R371" s="15" t="e">
        <f>E371*#REF!</f>
        <v>#REF!</v>
      </c>
      <c r="S371" s="50" t="e">
        <f>F371*#REF!</f>
        <v>#REF!</v>
      </c>
      <c r="T371" s="15" t="e">
        <f>G371*#REF!</f>
        <v>#REF!</v>
      </c>
      <c r="U371" s="50" t="e">
        <f>H371*#REF!</f>
        <v>#REF!</v>
      </c>
      <c r="V371" s="15" t="e">
        <f>I371*#REF!</f>
        <v>#REF!</v>
      </c>
      <c r="W371" s="50" t="e">
        <f>J371*#REF!</f>
        <v>#REF!</v>
      </c>
      <c r="X371" s="15" t="e">
        <f>K371*#REF!</f>
        <v>#REF!</v>
      </c>
      <c r="Y371" s="50" t="e">
        <f>L371*#REF!</f>
        <v>#REF!</v>
      </c>
    </row>
    <row r="372" spans="1:25" s="21" customFormat="1" ht="13.5" thickBot="1" x14ac:dyDescent="0.25">
      <c r="A372" s="11" t="e">
        <f>#REF!</f>
        <v>#REF!</v>
      </c>
      <c r="B372" s="11" t="e">
        <f>#REF!</f>
        <v>#REF!</v>
      </c>
      <c r="C372" s="11" t="e">
        <f>#REF!</f>
        <v>#REF!</v>
      </c>
      <c r="D372" s="11" t="e">
        <f>#REF!</f>
        <v>#REF!</v>
      </c>
      <c r="E372" s="12" t="e">
        <f t="shared" si="68"/>
        <v>#REF!</v>
      </c>
      <c r="F372" s="49" t="e">
        <f t="shared" si="69"/>
        <v>#REF!</v>
      </c>
      <c r="G372" s="12" t="e">
        <f t="shared" si="70"/>
        <v>#REF!</v>
      </c>
      <c r="H372" s="49" t="e">
        <f t="shared" si="71"/>
        <v>#REF!</v>
      </c>
      <c r="I372" s="12" t="e">
        <f t="shared" si="65"/>
        <v>#REF!</v>
      </c>
      <c r="J372" s="49" t="e">
        <f t="shared" si="66"/>
        <v>#REF!</v>
      </c>
      <c r="K372" s="12" t="e">
        <f t="shared" si="64"/>
        <v>#REF!</v>
      </c>
      <c r="L372" s="12" t="e">
        <f t="shared" si="67"/>
        <v>#REF!</v>
      </c>
      <c r="O372" s="11" t="e">
        <f t="shared" si="63"/>
        <v>#REF!</v>
      </c>
      <c r="P372" s="75" t="e">
        <f>B372*#REF!</f>
        <v>#REF!</v>
      </c>
      <c r="Q372" s="71" t="e">
        <f>C372*#REF!</f>
        <v>#REF!</v>
      </c>
      <c r="R372" s="15" t="e">
        <f>E372*#REF!</f>
        <v>#REF!</v>
      </c>
      <c r="S372" s="50" t="e">
        <f>F372*#REF!</f>
        <v>#REF!</v>
      </c>
      <c r="T372" s="15" t="e">
        <f>G372*#REF!</f>
        <v>#REF!</v>
      </c>
      <c r="U372" s="50" t="e">
        <f>H372*#REF!</f>
        <v>#REF!</v>
      </c>
      <c r="V372" s="15" t="e">
        <f>I372*#REF!</f>
        <v>#REF!</v>
      </c>
      <c r="W372" s="50" t="e">
        <f>J372*#REF!</f>
        <v>#REF!</v>
      </c>
      <c r="X372" s="15" t="e">
        <f>K372*#REF!</f>
        <v>#REF!</v>
      </c>
      <c r="Y372" s="50" t="e">
        <f>L372*#REF!</f>
        <v>#REF!</v>
      </c>
    </row>
    <row r="373" spans="1:25" s="21" customFormat="1" ht="13.5" thickBot="1" x14ac:dyDescent="0.25">
      <c r="A373" s="11" t="e">
        <f>#REF!</f>
        <v>#REF!</v>
      </c>
      <c r="B373" s="11" t="e">
        <f>#REF!</f>
        <v>#REF!</v>
      </c>
      <c r="C373" s="11" t="e">
        <f>#REF!</f>
        <v>#REF!</v>
      </c>
      <c r="D373" s="11" t="e">
        <f>#REF!</f>
        <v>#REF!</v>
      </c>
      <c r="E373" s="12" t="e">
        <f t="shared" si="68"/>
        <v>#REF!</v>
      </c>
      <c r="F373" s="49" t="e">
        <f t="shared" si="69"/>
        <v>#REF!</v>
      </c>
      <c r="G373" s="12" t="e">
        <f t="shared" si="70"/>
        <v>#REF!</v>
      </c>
      <c r="H373" s="49" t="e">
        <f t="shared" si="71"/>
        <v>#REF!</v>
      </c>
      <c r="I373" s="12" t="e">
        <f t="shared" si="65"/>
        <v>#REF!</v>
      </c>
      <c r="J373" s="49" t="e">
        <f t="shared" si="66"/>
        <v>#REF!</v>
      </c>
      <c r="K373" s="12" t="e">
        <f t="shared" si="64"/>
        <v>#REF!</v>
      </c>
      <c r="L373" s="12" t="e">
        <f t="shared" si="67"/>
        <v>#REF!</v>
      </c>
      <c r="O373" s="11" t="e">
        <f t="shared" si="63"/>
        <v>#REF!</v>
      </c>
      <c r="P373" s="75" t="e">
        <f>B373*#REF!</f>
        <v>#REF!</v>
      </c>
      <c r="Q373" s="71" t="e">
        <f>C373*#REF!</f>
        <v>#REF!</v>
      </c>
      <c r="R373" s="15" t="e">
        <f>E373*#REF!</f>
        <v>#REF!</v>
      </c>
      <c r="S373" s="50" t="e">
        <f>F373*#REF!</f>
        <v>#REF!</v>
      </c>
      <c r="T373" s="15" t="e">
        <f>G373*#REF!</f>
        <v>#REF!</v>
      </c>
      <c r="U373" s="50" t="e">
        <f>H373*#REF!</f>
        <v>#REF!</v>
      </c>
      <c r="V373" s="15" t="e">
        <f>I373*#REF!</f>
        <v>#REF!</v>
      </c>
      <c r="W373" s="50" t="e">
        <f>J373*#REF!</f>
        <v>#REF!</v>
      </c>
      <c r="X373" s="15" t="e">
        <f>K373*#REF!</f>
        <v>#REF!</v>
      </c>
      <c r="Y373" s="50" t="e">
        <f>L373*#REF!</f>
        <v>#REF!</v>
      </c>
    </row>
    <row r="374" spans="1:25" s="21" customFormat="1" ht="14.25" customHeight="1" thickBot="1" x14ac:dyDescent="0.25">
      <c r="A374" s="11" t="e">
        <f>#REF!</f>
        <v>#REF!</v>
      </c>
      <c r="B374" s="11" t="e">
        <f>#REF!</f>
        <v>#REF!</v>
      </c>
      <c r="C374" s="11" t="e">
        <f>#REF!</f>
        <v>#REF!</v>
      </c>
      <c r="D374" s="11" t="e">
        <f>#REF!</f>
        <v>#REF!</v>
      </c>
      <c r="E374" s="12" t="e">
        <f t="shared" si="68"/>
        <v>#REF!</v>
      </c>
      <c r="F374" s="49" t="e">
        <f t="shared" si="69"/>
        <v>#REF!</v>
      </c>
      <c r="G374" s="12" t="e">
        <f t="shared" si="70"/>
        <v>#REF!</v>
      </c>
      <c r="H374" s="49" t="e">
        <f t="shared" si="71"/>
        <v>#REF!</v>
      </c>
      <c r="I374" s="12" t="e">
        <f t="shared" si="65"/>
        <v>#REF!</v>
      </c>
      <c r="J374" s="49" t="e">
        <f t="shared" si="66"/>
        <v>#REF!</v>
      </c>
      <c r="K374" s="12" t="e">
        <f t="shared" si="64"/>
        <v>#REF!</v>
      </c>
      <c r="L374" s="12" t="e">
        <f t="shared" si="67"/>
        <v>#REF!</v>
      </c>
      <c r="O374" s="11" t="e">
        <f t="shared" si="63"/>
        <v>#REF!</v>
      </c>
      <c r="P374" s="75" t="e">
        <f>B374*#REF!</f>
        <v>#REF!</v>
      </c>
      <c r="Q374" s="71" t="e">
        <f>C374*#REF!</f>
        <v>#REF!</v>
      </c>
      <c r="R374" s="15" t="e">
        <f>E374*#REF!</f>
        <v>#REF!</v>
      </c>
      <c r="S374" s="50" t="e">
        <f>F374*#REF!</f>
        <v>#REF!</v>
      </c>
      <c r="T374" s="15" t="e">
        <f>G374*#REF!</f>
        <v>#REF!</v>
      </c>
      <c r="U374" s="50" t="e">
        <f>H374*#REF!</f>
        <v>#REF!</v>
      </c>
      <c r="V374" s="15" t="e">
        <f>I374*#REF!</f>
        <v>#REF!</v>
      </c>
      <c r="W374" s="50" t="e">
        <f>J374*#REF!</f>
        <v>#REF!</v>
      </c>
      <c r="X374" s="15" t="e">
        <f>K374*#REF!</f>
        <v>#REF!</v>
      </c>
      <c r="Y374" s="50" t="e">
        <f>L374*#REF!</f>
        <v>#REF!</v>
      </c>
    </row>
    <row r="375" spans="1:25" ht="13.5" customHeight="1" thickBot="1" x14ac:dyDescent="0.25">
      <c r="A375" s="11" t="e">
        <f>#REF!</f>
        <v>#REF!</v>
      </c>
      <c r="B375" s="11" t="e">
        <f>#REF!</f>
        <v>#REF!</v>
      </c>
      <c r="C375" s="11" t="e">
        <f>#REF!</f>
        <v>#REF!</v>
      </c>
      <c r="D375" s="11" t="e">
        <f>#REF!</f>
        <v>#REF!</v>
      </c>
      <c r="E375" s="12" t="e">
        <f t="shared" si="68"/>
        <v>#REF!</v>
      </c>
      <c r="F375" s="49" t="e">
        <f t="shared" si="69"/>
        <v>#REF!</v>
      </c>
      <c r="G375" s="12" t="e">
        <f t="shared" si="70"/>
        <v>#REF!</v>
      </c>
      <c r="H375" s="49" t="e">
        <f t="shared" si="71"/>
        <v>#REF!</v>
      </c>
      <c r="I375" s="12" t="e">
        <f t="shared" si="65"/>
        <v>#REF!</v>
      </c>
      <c r="J375" s="49" t="e">
        <f t="shared" si="66"/>
        <v>#REF!</v>
      </c>
      <c r="K375" s="12" t="e">
        <f t="shared" si="64"/>
        <v>#REF!</v>
      </c>
      <c r="L375" s="12" t="e">
        <f t="shared" si="67"/>
        <v>#REF!</v>
      </c>
      <c r="O375" s="11" t="e">
        <f t="shared" si="63"/>
        <v>#REF!</v>
      </c>
      <c r="P375" s="79" t="e">
        <f>B375*#REF!</f>
        <v>#REF!</v>
      </c>
      <c r="Q375" s="71" t="e">
        <f>C375*#REF!</f>
        <v>#REF!</v>
      </c>
      <c r="R375" s="15" t="e">
        <f>E375*#REF!</f>
        <v>#REF!</v>
      </c>
      <c r="S375" s="50" t="e">
        <f>F375*#REF!</f>
        <v>#REF!</v>
      </c>
      <c r="T375" s="15" t="e">
        <f>G375*#REF!</f>
        <v>#REF!</v>
      </c>
      <c r="U375" s="50" t="e">
        <f>H375*#REF!</f>
        <v>#REF!</v>
      </c>
      <c r="V375" s="15" t="e">
        <f>I375*#REF!</f>
        <v>#REF!</v>
      </c>
      <c r="W375" s="50" t="e">
        <f>J375*#REF!</f>
        <v>#REF!</v>
      </c>
      <c r="X375" s="15" t="e">
        <f>K375*#REF!</f>
        <v>#REF!</v>
      </c>
      <c r="Y375" s="50" t="e">
        <f>L375*#REF!</f>
        <v>#REF!</v>
      </c>
    </row>
    <row r="376" spans="1:25" ht="13.5" thickBot="1" x14ac:dyDescent="0.25">
      <c r="A376" s="11" t="e">
        <f>#REF!</f>
        <v>#REF!</v>
      </c>
      <c r="B376" s="11" t="e">
        <f>#REF!</f>
        <v>#REF!</v>
      </c>
      <c r="C376" s="11" t="e">
        <f>#REF!</f>
        <v>#REF!</v>
      </c>
      <c r="D376" s="11" t="e">
        <f>#REF!</f>
        <v>#REF!</v>
      </c>
      <c r="E376" s="12" t="e">
        <f t="shared" si="68"/>
        <v>#REF!</v>
      </c>
      <c r="F376" s="49" t="e">
        <f t="shared" si="69"/>
        <v>#REF!</v>
      </c>
      <c r="G376" s="12" t="e">
        <f t="shared" si="70"/>
        <v>#REF!</v>
      </c>
      <c r="H376" s="49" t="e">
        <f t="shared" si="71"/>
        <v>#REF!</v>
      </c>
      <c r="I376" s="12" t="e">
        <f t="shared" si="65"/>
        <v>#REF!</v>
      </c>
      <c r="J376" s="49" t="e">
        <f t="shared" si="66"/>
        <v>#REF!</v>
      </c>
      <c r="K376" s="12" t="e">
        <f t="shared" si="64"/>
        <v>#REF!</v>
      </c>
      <c r="L376" s="12" t="e">
        <f t="shared" si="67"/>
        <v>#REF!</v>
      </c>
      <c r="O376" s="11" t="e">
        <f t="shared" si="63"/>
        <v>#REF!</v>
      </c>
      <c r="P376" s="77" t="e">
        <f>B376*#REF!</f>
        <v>#REF!</v>
      </c>
      <c r="Q376" s="71" t="e">
        <f>C376*#REF!</f>
        <v>#REF!</v>
      </c>
      <c r="R376" s="15" t="e">
        <f>E376*#REF!</f>
        <v>#REF!</v>
      </c>
      <c r="S376" s="50" t="e">
        <f>F376*#REF!</f>
        <v>#REF!</v>
      </c>
      <c r="T376" s="15" t="e">
        <f>G376*#REF!</f>
        <v>#REF!</v>
      </c>
      <c r="U376" s="50" t="e">
        <f>H376*#REF!</f>
        <v>#REF!</v>
      </c>
      <c r="V376" s="15" t="e">
        <f>I376*#REF!</f>
        <v>#REF!</v>
      </c>
      <c r="W376" s="50" t="e">
        <f>J376*#REF!</f>
        <v>#REF!</v>
      </c>
      <c r="X376" s="15" t="e">
        <f>K376*#REF!</f>
        <v>#REF!</v>
      </c>
      <c r="Y376" s="50" t="e">
        <f>L376*#REF!</f>
        <v>#REF!</v>
      </c>
    </row>
    <row r="377" spans="1:25" ht="13.5" thickBot="1" x14ac:dyDescent="0.25">
      <c r="A377" s="11" t="e">
        <f>#REF!</f>
        <v>#REF!</v>
      </c>
      <c r="B377" s="11" t="e">
        <f>#REF!</f>
        <v>#REF!</v>
      </c>
      <c r="C377" s="11" t="e">
        <f>#REF!</f>
        <v>#REF!</v>
      </c>
      <c r="D377" s="11" t="e">
        <f>#REF!</f>
        <v>#REF!</v>
      </c>
      <c r="E377" s="12" t="e">
        <f t="shared" si="68"/>
        <v>#REF!</v>
      </c>
      <c r="F377" s="49" t="e">
        <f t="shared" si="69"/>
        <v>#REF!</v>
      </c>
      <c r="G377" s="12" t="e">
        <f t="shared" si="70"/>
        <v>#REF!</v>
      </c>
      <c r="H377" s="49" t="e">
        <f t="shared" si="71"/>
        <v>#REF!</v>
      </c>
      <c r="I377" s="12" t="e">
        <f t="shared" si="65"/>
        <v>#REF!</v>
      </c>
      <c r="J377" s="49" t="e">
        <f t="shared" si="66"/>
        <v>#REF!</v>
      </c>
      <c r="K377" s="12" t="e">
        <f t="shared" si="64"/>
        <v>#REF!</v>
      </c>
      <c r="L377" s="12" t="e">
        <f t="shared" si="67"/>
        <v>#REF!</v>
      </c>
      <c r="O377" s="11" t="e">
        <f t="shared" si="63"/>
        <v>#REF!</v>
      </c>
      <c r="P377" s="75" t="e">
        <f>B377*#REF!</f>
        <v>#REF!</v>
      </c>
      <c r="Q377" s="71" t="e">
        <f>C377*#REF!</f>
        <v>#REF!</v>
      </c>
      <c r="R377" s="15" t="e">
        <f>E377*#REF!</f>
        <v>#REF!</v>
      </c>
      <c r="S377" s="50" t="e">
        <f>F377*#REF!</f>
        <v>#REF!</v>
      </c>
      <c r="T377" s="15" t="e">
        <f>G377*#REF!</f>
        <v>#REF!</v>
      </c>
      <c r="U377" s="50" t="e">
        <f>H377*#REF!</f>
        <v>#REF!</v>
      </c>
      <c r="V377" s="15" t="e">
        <f>I377*#REF!</f>
        <v>#REF!</v>
      </c>
      <c r="W377" s="50" t="e">
        <f>J377*#REF!</f>
        <v>#REF!</v>
      </c>
      <c r="X377" s="15" t="e">
        <f>K377*#REF!</f>
        <v>#REF!</v>
      </c>
      <c r="Y377" s="50" t="e">
        <f>L377*#REF!</f>
        <v>#REF!</v>
      </c>
    </row>
    <row r="378" spans="1:25" s="21" customFormat="1" ht="13.5" thickBot="1" x14ac:dyDescent="0.25">
      <c r="A378" s="11" t="e">
        <f>#REF!</f>
        <v>#REF!</v>
      </c>
      <c r="B378" s="11" t="e">
        <f>#REF!</f>
        <v>#REF!</v>
      </c>
      <c r="C378" s="11" t="e">
        <f>#REF!</f>
        <v>#REF!</v>
      </c>
      <c r="D378" s="11" t="e">
        <f>#REF!</f>
        <v>#REF!</v>
      </c>
      <c r="E378" s="12" t="e">
        <f t="shared" si="68"/>
        <v>#REF!</v>
      </c>
      <c r="F378" s="49" t="e">
        <f t="shared" si="69"/>
        <v>#REF!</v>
      </c>
      <c r="G378" s="12" t="e">
        <f t="shared" si="70"/>
        <v>#REF!</v>
      </c>
      <c r="H378" s="49" t="e">
        <f t="shared" si="71"/>
        <v>#REF!</v>
      </c>
      <c r="I378" s="12" t="e">
        <f t="shared" si="65"/>
        <v>#REF!</v>
      </c>
      <c r="J378" s="49" t="e">
        <f t="shared" si="66"/>
        <v>#REF!</v>
      </c>
      <c r="K378" s="12" t="e">
        <f t="shared" si="64"/>
        <v>#REF!</v>
      </c>
      <c r="L378" s="12" t="e">
        <f t="shared" si="67"/>
        <v>#REF!</v>
      </c>
      <c r="O378" s="11" t="e">
        <f t="shared" si="63"/>
        <v>#REF!</v>
      </c>
      <c r="P378" s="75" t="e">
        <f>B378*#REF!</f>
        <v>#REF!</v>
      </c>
      <c r="Q378" s="71" t="e">
        <f>C378*#REF!</f>
        <v>#REF!</v>
      </c>
      <c r="R378" s="15" t="e">
        <f>E378*#REF!</f>
        <v>#REF!</v>
      </c>
      <c r="S378" s="50" t="e">
        <f>F378*#REF!</f>
        <v>#REF!</v>
      </c>
      <c r="T378" s="15" t="e">
        <f>G378*#REF!</f>
        <v>#REF!</v>
      </c>
      <c r="U378" s="50" t="e">
        <f>H378*#REF!</f>
        <v>#REF!</v>
      </c>
      <c r="V378" s="15" t="e">
        <f>I378*#REF!</f>
        <v>#REF!</v>
      </c>
      <c r="W378" s="50" t="e">
        <f>J378*#REF!</f>
        <v>#REF!</v>
      </c>
      <c r="X378" s="15" t="e">
        <f>K378*#REF!</f>
        <v>#REF!</v>
      </c>
      <c r="Y378" s="50" t="e">
        <f>L378*#REF!</f>
        <v>#REF!</v>
      </c>
    </row>
    <row r="379" spans="1:25" ht="13.5" thickBot="1" x14ac:dyDescent="0.25">
      <c r="A379" s="11" t="e">
        <f>#REF!</f>
        <v>#REF!</v>
      </c>
      <c r="B379" s="11" t="e">
        <f>#REF!</f>
        <v>#REF!</v>
      </c>
      <c r="C379" s="11" t="e">
        <f>#REF!</f>
        <v>#REF!</v>
      </c>
      <c r="D379" s="11" t="e">
        <f>#REF!</f>
        <v>#REF!</v>
      </c>
      <c r="E379" s="12" t="e">
        <f t="shared" si="68"/>
        <v>#REF!</v>
      </c>
      <c r="F379" s="49" t="e">
        <f t="shared" si="69"/>
        <v>#REF!</v>
      </c>
      <c r="G379" s="12" t="e">
        <f t="shared" si="70"/>
        <v>#REF!</v>
      </c>
      <c r="H379" s="49" t="e">
        <f t="shared" si="71"/>
        <v>#REF!</v>
      </c>
      <c r="I379" s="12" t="e">
        <f t="shared" si="65"/>
        <v>#REF!</v>
      </c>
      <c r="J379" s="49" t="e">
        <f t="shared" si="66"/>
        <v>#REF!</v>
      </c>
      <c r="K379" s="12" t="e">
        <f t="shared" si="64"/>
        <v>#REF!</v>
      </c>
      <c r="L379" s="12" t="e">
        <f t="shared" si="67"/>
        <v>#REF!</v>
      </c>
      <c r="O379" s="11" t="e">
        <f t="shared" si="63"/>
        <v>#REF!</v>
      </c>
      <c r="P379" s="75" t="e">
        <f>B379*#REF!</f>
        <v>#REF!</v>
      </c>
      <c r="Q379" s="71" t="e">
        <f>C379*#REF!</f>
        <v>#REF!</v>
      </c>
      <c r="R379" s="15" t="e">
        <f>E379*#REF!</f>
        <v>#REF!</v>
      </c>
      <c r="S379" s="50" t="e">
        <f>F379*#REF!</f>
        <v>#REF!</v>
      </c>
      <c r="T379" s="15" t="e">
        <f>G379*#REF!</f>
        <v>#REF!</v>
      </c>
      <c r="U379" s="50" t="e">
        <f>H379*#REF!</f>
        <v>#REF!</v>
      </c>
      <c r="V379" s="15" t="e">
        <f>I379*#REF!</f>
        <v>#REF!</v>
      </c>
      <c r="W379" s="50" t="e">
        <f>J379*#REF!</f>
        <v>#REF!</v>
      </c>
      <c r="X379" s="15" t="e">
        <f>K379*#REF!</f>
        <v>#REF!</v>
      </c>
      <c r="Y379" s="50" t="e">
        <f>L379*#REF!</f>
        <v>#REF!</v>
      </c>
    </row>
    <row r="380" spans="1:25" s="21" customFormat="1" ht="13.5" thickBot="1" x14ac:dyDescent="0.25">
      <c r="A380" s="11" t="e">
        <f>#REF!</f>
        <v>#REF!</v>
      </c>
      <c r="B380" s="11" t="e">
        <f>#REF!</f>
        <v>#REF!</v>
      </c>
      <c r="C380" s="11" t="e">
        <f>#REF!</f>
        <v>#REF!</v>
      </c>
      <c r="D380" s="11" t="e">
        <f>#REF!</f>
        <v>#REF!</v>
      </c>
      <c r="E380" s="12" t="e">
        <f t="shared" si="68"/>
        <v>#REF!</v>
      </c>
      <c r="F380" s="49" t="e">
        <f t="shared" si="69"/>
        <v>#REF!</v>
      </c>
      <c r="G380" s="12" t="e">
        <f t="shared" si="70"/>
        <v>#REF!</v>
      </c>
      <c r="H380" s="49" t="e">
        <f t="shared" si="71"/>
        <v>#REF!</v>
      </c>
      <c r="I380" s="12" t="e">
        <f t="shared" si="65"/>
        <v>#REF!</v>
      </c>
      <c r="J380" s="49" t="e">
        <f t="shared" si="66"/>
        <v>#REF!</v>
      </c>
      <c r="K380" s="12" t="e">
        <f t="shared" si="64"/>
        <v>#REF!</v>
      </c>
      <c r="L380" s="12" t="e">
        <f t="shared" si="67"/>
        <v>#REF!</v>
      </c>
      <c r="O380" s="11" t="e">
        <f t="shared" si="63"/>
        <v>#REF!</v>
      </c>
      <c r="P380" s="75" t="e">
        <f>B380*#REF!</f>
        <v>#REF!</v>
      </c>
      <c r="Q380" s="71" t="e">
        <f>C380*#REF!</f>
        <v>#REF!</v>
      </c>
      <c r="R380" s="15" t="e">
        <f>E380*#REF!</f>
        <v>#REF!</v>
      </c>
      <c r="S380" s="50" t="e">
        <f>F380*#REF!</f>
        <v>#REF!</v>
      </c>
      <c r="T380" s="15" t="e">
        <f>G380*#REF!</f>
        <v>#REF!</v>
      </c>
      <c r="U380" s="50" t="e">
        <f>H380*#REF!</f>
        <v>#REF!</v>
      </c>
      <c r="V380" s="15" t="e">
        <f>I380*#REF!</f>
        <v>#REF!</v>
      </c>
      <c r="W380" s="50" t="e">
        <f>J380*#REF!</f>
        <v>#REF!</v>
      </c>
      <c r="X380" s="15" t="e">
        <f>K380*#REF!</f>
        <v>#REF!</v>
      </c>
      <c r="Y380" s="50" t="e">
        <f>L380*#REF!</f>
        <v>#REF!</v>
      </c>
    </row>
    <row r="381" spans="1:25" ht="13.5" thickBot="1" x14ac:dyDescent="0.25">
      <c r="A381" s="11" t="e">
        <f>#REF!</f>
        <v>#REF!</v>
      </c>
      <c r="B381" s="11" t="e">
        <f>#REF!</f>
        <v>#REF!</v>
      </c>
      <c r="C381" s="11" t="e">
        <f>#REF!</f>
        <v>#REF!</v>
      </c>
      <c r="D381" s="11" t="e">
        <f>#REF!</f>
        <v>#REF!</v>
      </c>
      <c r="E381" s="12" t="e">
        <f t="shared" si="68"/>
        <v>#REF!</v>
      </c>
      <c r="F381" s="49" t="e">
        <f t="shared" si="69"/>
        <v>#REF!</v>
      </c>
      <c r="G381" s="12" t="e">
        <f t="shared" si="70"/>
        <v>#REF!</v>
      </c>
      <c r="H381" s="49" t="e">
        <f t="shared" si="71"/>
        <v>#REF!</v>
      </c>
      <c r="I381" s="12" t="e">
        <f t="shared" si="65"/>
        <v>#REF!</v>
      </c>
      <c r="J381" s="49" t="e">
        <f t="shared" si="66"/>
        <v>#REF!</v>
      </c>
      <c r="K381" s="12" t="e">
        <f t="shared" si="64"/>
        <v>#REF!</v>
      </c>
      <c r="L381" s="12" t="e">
        <f t="shared" si="67"/>
        <v>#REF!</v>
      </c>
      <c r="O381" s="11" t="e">
        <f t="shared" si="63"/>
        <v>#REF!</v>
      </c>
      <c r="P381" s="75" t="e">
        <f>B381*#REF!</f>
        <v>#REF!</v>
      </c>
      <c r="Q381" s="71" t="e">
        <f>C381*#REF!</f>
        <v>#REF!</v>
      </c>
      <c r="R381" s="15" t="e">
        <f>E381*#REF!</f>
        <v>#REF!</v>
      </c>
      <c r="S381" s="50" t="e">
        <f>F381*#REF!</f>
        <v>#REF!</v>
      </c>
      <c r="T381" s="15" t="e">
        <f>G381*#REF!</f>
        <v>#REF!</v>
      </c>
      <c r="U381" s="50" t="e">
        <f>H381*#REF!</f>
        <v>#REF!</v>
      </c>
      <c r="V381" s="15" t="e">
        <f>I381*#REF!</f>
        <v>#REF!</v>
      </c>
      <c r="W381" s="50" t="e">
        <f>J381*#REF!</f>
        <v>#REF!</v>
      </c>
      <c r="X381" s="15" t="e">
        <f>K381*#REF!</f>
        <v>#REF!</v>
      </c>
      <c r="Y381" s="50" t="e">
        <f>L381*#REF!</f>
        <v>#REF!</v>
      </c>
    </row>
    <row r="382" spans="1:25" ht="13.5" thickBot="1" x14ac:dyDescent="0.25">
      <c r="A382" s="11" t="e">
        <f>#REF!</f>
        <v>#REF!</v>
      </c>
      <c r="B382" s="11" t="e">
        <f>#REF!</f>
        <v>#REF!</v>
      </c>
      <c r="C382" s="11" t="e">
        <f>#REF!</f>
        <v>#REF!</v>
      </c>
      <c r="D382" s="11" t="e">
        <f>#REF!</f>
        <v>#REF!</v>
      </c>
      <c r="E382" s="12" t="e">
        <f t="shared" si="68"/>
        <v>#REF!</v>
      </c>
      <c r="F382" s="49" t="e">
        <f t="shared" si="69"/>
        <v>#REF!</v>
      </c>
      <c r="G382" s="12" t="e">
        <f t="shared" si="70"/>
        <v>#REF!</v>
      </c>
      <c r="H382" s="49" t="e">
        <f t="shared" si="71"/>
        <v>#REF!</v>
      </c>
      <c r="I382" s="12" t="e">
        <f t="shared" si="65"/>
        <v>#REF!</v>
      </c>
      <c r="J382" s="49" t="e">
        <f t="shared" si="66"/>
        <v>#REF!</v>
      </c>
      <c r="K382" s="12" t="e">
        <f t="shared" si="64"/>
        <v>#REF!</v>
      </c>
      <c r="L382" s="12" t="e">
        <f t="shared" si="67"/>
        <v>#REF!</v>
      </c>
      <c r="O382" s="11" t="e">
        <f t="shared" si="63"/>
        <v>#REF!</v>
      </c>
      <c r="P382" s="78" t="e">
        <f>B382*#REF!</f>
        <v>#REF!</v>
      </c>
      <c r="Q382" s="71" t="e">
        <f>C382*#REF!</f>
        <v>#REF!</v>
      </c>
      <c r="R382" s="15" t="e">
        <f>E382*#REF!</f>
        <v>#REF!</v>
      </c>
      <c r="S382" s="50" t="e">
        <f>F382*#REF!</f>
        <v>#REF!</v>
      </c>
      <c r="T382" s="15" t="e">
        <f>G382*#REF!</f>
        <v>#REF!</v>
      </c>
      <c r="U382" s="50" t="e">
        <f>H382*#REF!</f>
        <v>#REF!</v>
      </c>
      <c r="V382" s="15" t="e">
        <f>I382*#REF!</f>
        <v>#REF!</v>
      </c>
      <c r="W382" s="50" t="e">
        <f>J382*#REF!</f>
        <v>#REF!</v>
      </c>
      <c r="X382" s="15" t="e">
        <f>K382*#REF!</f>
        <v>#REF!</v>
      </c>
      <c r="Y382" s="50" t="e">
        <f>L382*#REF!</f>
        <v>#REF!</v>
      </c>
    </row>
    <row r="383" spans="1:25" ht="13.5" thickBot="1" x14ac:dyDescent="0.25">
      <c r="A383" s="11" t="e">
        <f>#REF!</f>
        <v>#REF!</v>
      </c>
      <c r="B383" s="11" t="e">
        <f>#REF!</f>
        <v>#REF!</v>
      </c>
      <c r="C383" s="11" t="e">
        <f>#REF!</f>
        <v>#REF!</v>
      </c>
      <c r="D383" s="11" t="e">
        <f>#REF!</f>
        <v>#REF!</v>
      </c>
      <c r="E383" s="12" t="e">
        <f t="shared" si="68"/>
        <v>#REF!</v>
      </c>
      <c r="F383" s="49" t="e">
        <f t="shared" si="69"/>
        <v>#REF!</v>
      </c>
      <c r="G383" s="12" t="e">
        <f t="shared" si="70"/>
        <v>#REF!</v>
      </c>
      <c r="H383" s="49" t="e">
        <f t="shared" si="71"/>
        <v>#REF!</v>
      </c>
      <c r="I383" s="12" t="e">
        <f t="shared" si="65"/>
        <v>#REF!</v>
      </c>
      <c r="J383" s="49" t="e">
        <f t="shared" si="66"/>
        <v>#REF!</v>
      </c>
      <c r="K383" s="12" t="e">
        <f t="shared" si="64"/>
        <v>#REF!</v>
      </c>
      <c r="L383" s="12" t="e">
        <f t="shared" si="67"/>
        <v>#REF!</v>
      </c>
      <c r="O383" s="11" t="e">
        <f t="shared" si="63"/>
        <v>#REF!</v>
      </c>
      <c r="P383" s="80" t="e">
        <f>B383*#REF!</f>
        <v>#REF!</v>
      </c>
      <c r="Q383" s="71" t="e">
        <f>C383*#REF!</f>
        <v>#REF!</v>
      </c>
      <c r="R383" s="15" t="e">
        <f>E383*#REF!</f>
        <v>#REF!</v>
      </c>
      <c r="S383" s="50" t="e">
        <f>F383*#REF!</f>
        <v>#REF!</v>
      </c>
      <c r="T383" s="15" t="e">
        <f>G383*#REF!</f>
        <v>#REF!</v>
      </c>
      <c r="U383" s="50" t="e">
        <f>H383*#REF!</f>
        <v>#REF!</v>
      </c>
      <c r="V383" s="15" t="e">
        <f>I383*#REF!</f>
        <v>#REF!</v>
      </c>
      <c r="W383" s="50" t="e">
        <f>J383*#REF!</f>
        <v>#REF!</v>
      </c>
      <c r="X383" s="15" t="e">
        <f>K383*#REF!</f>
        <v>#REF!</v>
      </c>
      <c r="Y383" s="50" t="e">
        <f>L383*#REF!</f>
        <v>#REF!</v>
      </c>
    </row>
    <row r="384" spans="1:25" s="21" customFormat="1" ht="13.5" thickBot="1" x14ac:dyDescent="0.25">
      <c r="A384" s="11" t="e">
        <f>#REF!</f>
        <v>#REF!</v>
      </c>
      <c r="B384" s="11" t="e">
        <f>#REF!</f>
        <v>#REF!</v>
      </c>
      <c r="C384" s="11" t="e">
        <f>#REF!</f>
        <v>#REF!</v>
      </c>
      <c r="D384" s="11" t="e">
        <f>#REF!</f>
        <v>#REF!</v>
      </c>
      <c r="E384" s="12" t="e">
        <f t="shared" si="68"/>
        <v>#REF!</v>
      </c>
      <c r="F384" s="49" t="e">
        <f t="shared" si="69"/>
        <v>#REF!</v>
      </c>
      <c r="G384" s="12" t="e">
        <f t="shared" si="70"/>
        <v>#REF!</v>
      </c>
      <c r="H384" s="49" t="e">
        <f t="shared" si="71"/>
        <v>#REF!</v>
      </c>
      <c r="I384" s="12" t="e">
        <f t="shared" si="65"/>
        <v>#REF!</v>
      </c>
      <c r="J384" s="49" t="e">
        <f t="shared" si="66"/>
        <v>#REF!</v>
      </c>
      <c r="K384" s="12" t="e">
        <f t="shared" si="64"/>
        <v>#REF!</v>
      </c>
      <c r="L384" s="12" t="e">
        <f t="shared" si="67"/>
        <v>#REF!</v>
      </c>
      <c r="O384" s="11" t="e">
        <f t="shared" si="63"/>
        <v>#REF!</v>
      </c>
      <c r="P384" s="75" t="e">
        <f>B384*#REF!</f>
        <v>#REF!</v>
      </c>
      <c r="Q384" s="71" t="e">
        <f>C384*#REF!</f>
        <v>#REF!</v>
      </c>
      <c r="R384" s="15" t="e">
        <f>E384*#REF!</f>
        <v>#REF!</v>
      </c>
      <c r="S384" s="50" t="e">
        <f>F384*#REF!</f>
        <v>#REF!</v>
      </c>
      <c r="T384" s="15" t="e">
        <f>G384*#REF!</f>
        <v>#REF!</v>
      </c>
      <c r="U384" s="50" t="e">
        <f>H384*#REF!</f>
        <v>#REF!</v>
      </c>
      <c r="V384" s="15" t="e">
        <f>I384*#REF!</f>
        <v>#REF!</v>
      </c>
      <c r="W384" s="50" t="e">
        <f>J384*#REF!</f>
        <v>#REF!</v>
      </c>
      <c r="X384" s="15" t="e">
        <f>K384*#REF!</f>
        <v>#REF!</v>
      </c>
      <c r="Y384" s="50" t="e">
        <f>L384*#REF!</f>
        <v>#REF!</v>
      </c>
    </row>
    <row r="385" spans="1:25" ht="13.5" thickBot="1" x14ac:dyDescent="0.25">
      <c r="A385" s="11" t="e">
        <f>#REF!</f>
        <v>#REF!</v>
      </c>
      <c r="B385" s="11" t="e">
        <f>#REF!</f>
        <v>#REF!</v>
      </c>
      <c r="C385" s="11" t="e">
        <f>#REF!</f>
        <v>#REF!</v>
      </c>
      <c r="D385" s="11" t="e">
        <f>#REF!</f>
        <v>#REF!</v>
      </c>
      <c r="E385" s="12" t="e">
        <f t="shared" si="68"/>
        <v>#REF!</v>
      </c>
      <c r="F385" s="49" t="e">
        <f t="shared" si="69"/>
        <v>#REF!</v>
      </c>
      <c r="G385" s="12" t="e">
        <f t="shared" si="70"/>
        <v>#REF!</v>
      </c>
      <c r="H385" s="49" t="e">
        <f t="shared" si="71"/>
        <v>#REF!</v>
      </c>
      <c r="I385" s="12" t="e">
        <f t="shared" si="65"/>
        <v>#REF!</v>
      </c>
      <c r="J385" s="49" t="e">
        <f t="shared" si="66"/>
        <v>#REF!</v>
      </c>
      <c r="K385" s="12" t="e">
        <f t="shared" si="64"/>
        <v>#REF!</v>
      </c>
      <c r="L385" s="12" t="e">
        <f t="shared" si="67"/>
        <v>#REF!</v>
      </c>
      <c r="O385" s="11" t="e">
        <f>A385</f>
        <v>#REF!</v>
      </c>
      <c r="P385" s="75" t="e">
        <f>B385*#REF!</f>
        <v>#REF!</v>
      </c>
      <c r="Q385" s="71" t="e">
        <f>C385*#REF!</f>
        <v>#REF!</v>
      </c>
      <c r="R385" s="15" t="e">
        <f>E385*#REF!</f>
        <v>#REF!</v>
      </c>
      <c r="S385" s="50" t="e">
        <f>F385*#REF!</f>
        <v>#REF!</v>
      </c>
      <c r="T385" s="15" t="e">
        <f>G385*#REF!</f>
        <v>#REF!</v>
      </c>
      <c r="U385" s="50" t="e">
        <f>H385*#REF!</f>
        <v>#REF!</v>
      </c>
      <c r="V385" s="15" t="e">
        <f>I385*#REF!</f>
        <v>#REF!</v>
      </c>
      <c r="W385" s="50" t="e">
        <f>J385*#REF!</f>
        <v>#REF!</v>
      </c>
      <c r="X385" s="15" t="e">
        <f>K385*#REF!</f>
        <v>#REF!</v>
      </c>
      <c r="Y385" s="50" t="e">
        <f>L385*#REF!</f>
        <v>#REF!</v>
      </c>
    </row>
    <row r="386" spans="1:25" s="21" customFormat="1" ht="13.5" thickBot="1" x14ac:dyDescent="0.25">
      <c r="A386" s="11" t="e">
        <f>#REF!</f>
        <v>#REF!</v>
      </c>
      <c r="B386" s="11" t="e">
        <f>#REF!</f>
        <v>#REF!</v>
      </c>
      <c r="C386" s="11" t="e">
        <f>#REF!</f>
        <v>#REF!</v>
      </c>
      <c r="D386" s="11" t="e">
        <f>#REF!</f>
        <v>#REF!</v>
      </c>
      <c r="E386" s="12" t="e">
        <f t="shared" si="68"/>
        <v>#REF!</v>
      </c>
      <c r="F386" s="49" t="e">
        <f t="shared" si="69"/>
        <v>#REF!</v>
      </c>
      <c r="G386" s="12" t="e">
        <f t="shared" si="70"/>
        <v>#REF!</v>
      </c>
      <c r="H386" s="49" t="e">
        <f t="shared" si="71"/>
        <v>#REF!</v>
      </c>
      <c r="I386" s="12" t="e">
        <f t="shared" si="65"/>
        <v>#REF!</v>
      </c>
      <c r="J386" s="49" t="e">
        <f t="shared" si="66"/>
        <v>#REF!</v>
      </c>
      <c r="K386" s="12" t="e">
        <f t="shared" si="64"/>
        <v>#REF!</v>
      </c>
      <c r="L386" s="12" t="e">
        <f t="shared" si="67"/>
        <v>#REF!</v>
      </c>
      <c r="O386" s="11" t="e">
        <f>A386</f>
        <v>#REF!</v>
      </c>
      <c r="P386" s="75" t="e">
        <f>B386*#REF!</f>
        <v>#REF!</v>
      </c>
      <c r="Q386" s="71" t="e">
        <f>C386*#REF!</f>
        <v>#REF!</v>
      </c>
      <c r="R386" s="15" t="e">
        <f>E386*#REF!</f>
        <v>#REF!</v>
      </c>
      <c r="S386" s="50" t="e">
        <f>F386*#REF!</f>
        <v>#REF!</v>
      </c>
      <c r="T386" s="15" t="e">
        <f>G386*#REF!</f>
        <v>#REF!</v>
      </c>
      <c r="U386" s="50" t="e">
        <f>H386*#REF!</f>
        <v>#REF!</v>
      </c>
      <c r="V386" s="15" t="e">
        <f>I386*#REF!</f>
        <v>#REF!</v>
      </c>
      <c r="W386" s="50" t="e">
        <f>J386*#REF!</f>
        <v>#REF!</v>
      </c>
      <c r="X386" s="15" t="e">
        <f>K386*#REF!</f>
        <v>#REF!</v>
      </c>
      <c r="Y386" s="50" t="e">
        <f>L386*#REF!</f>
        <v>#REF!</v>
      </c>
    </row>
    <row r="387" spans="1:25" ht="13.5" thickBot="1" x14ac:dyDescent="0.25">
      <c r="A387" s="11" t="e">
        <f>#REF!</f>
        <v>#REF!</v>
      </c>
      <c r="B387" s="11" t="e">
        <f>#REF!</f>
        <v>#REF!</v>
      </c>
      <c r="C387" s="11" t="e">
        <f>#REF!</f>
        <v>#REF!</v>
      </c>
      <c r="D387" s="11" t="e">
        <f>#REF!</f>
        <v>#REF!</v>
      </c>
      <c r="E387" s="12" t="e">
        <f t="shared" si="68"/>
        <v>#REF!</v>
      </c>
      <c r="F387" s="49" t="e">
        <f t="shared" si="69"/>
        <v>#REF!</v>
      </c>
      <c r="G387" s="12" t="e">
        <f t="shared" si="70"/>
        <v>#REF!</v>
      </c>
      <c r="H387" s="49" t="e">
        <f t="shared" si="71"/>
        <v>#REF!</v>
      </c>
      <c r="I387" s="12" t="e">
        <f t="shared" si="65"/>
        <v>#REF!</v>
      </c>
      <c r="J387" s="49" t="e">
        <f t="shared" si="66"/>
        <v>#REF!</v>
      </c>
      <c r="K387" s="12" t="e">
        <f t="shared" si="64"/>
        <v>#REF!</v>
      </c>
      <c r="L387" s="12" t="e">
        <f t="shared" si="67"/>
        <v>#REF!</v>
      </c>
      <c r="O387" s="11" t="e">
        <f>A387</f>
        <v>#REF!</v>
      </c>
      <c r="P387" s="75" t="e">
        <f>B387*#REF!</f>
        <v>#REF!</v>
      </c>
      <c r="Q387" s="71" t="e">
        <f>C387*#REF!</f>
        <v>#REF!</v>
      </c>
      <c r="R387" s="15" t="e">
        <f>E387*#REF!</f>
        <v>#REF!</v>
      </c>
      <c r="S387" s="50" t="e">
        <f>F387*#REF!</f>
        <v>#REF!</v>
      </c>
      <c r="T387" s="15" t="e">
        <f>G387*#REF!</f>
        <v>#REF!</v>
      </c>
      <c r="U387" s="50" t="e">
        <f>H387*#REF!</f>
        <v>#REF!</v>
      </c>
      <c r="V387" s="15" t="e">
        <f>I387*#REF!</f>
        <v>#REF!</v>
      </c>
      <c r="W387" s="50" t="e">
        <f>J387*#REF!</f>
        <v>#REF!</v>
      </c>
      <c r="X387" s="15" t="e">
        <f>K387*#REF!</f>
        <v>#REF!</v>
      </c>
      <c r="Y387" s="50" t="e">
        <f>L387*#REF!</f>
        <v>#REF!</v>
      </c>
    </row>
    <row r="388" spans="1:25" ht="13.5" thickBot="1" x14ac:dyDescent="0.25">
      <c r="A388" s="11" t="e">
        <f>#REF!</f>
        <v>#REF!</v>
      </c>
      <c r="B388" s="11" t="e">
        <f>#REF!</f>
        <v>#REF!</v>
      </c>
      <c r="C388" s="11" t="e">
        <f>#REF!</f>
        <v>#REF!</v>
      </c>
      <c r="D388" s="11" t="e">
        <f>#REF!</f>
        <v>#REF!</v>
      </c>
      <c r="E388" s="12" t="e">
        <f t="shared" si="68"/>
        <v>#REF!</v>
      </c>
      <c r="F388" s="49" t="e">
        <f t="shared" si="69"/>
        <v>#REF!</v>
      </c>
      <c r="G388" s="12" t="e">
        <f t="shared" si="70"/>
        <v>#REF!</v>
      </c>
      <c r="H388" s="49" t="e">
        <f t="shared" si="71"/>
        <v>#REF!</v>
      </c>
      <c r="I388" s="12" t="e">
        <f t="shared" si="65"/>
        <v>#REF!</v>
      </c>
      <c r="J388" s="49" t="e">
        <f t="shared" si="66"/>
        <v>#REF!</v>
      </c>
      <c r="K388" s="12" t="e">
        <f t="shared" ref="K388:K421" si="72">$B388+($D388*$L$1)</f>
        <v>#REF!</v>
      </c>
      <c r="L388" s="12" t="e">
        <f t="shared" si="67"/>
        <v>#REF!</v>
      </c>
      <c r="O388" s="11" t="e">
        <f>A388</f>
        <v>#REF!</v>
      </c>
      <c r="P388" s="79" t="e">
        <f>B388*#REF!</f>
        <v>#REF!</v>
      </c>
      <c r="Q388" s="71" t="e">
        <f>C388*#REF!</f>
        <v>#REF!</v>
      </c>
      <c r="R388" s="15" t="e">
        <f>E388*#REF!</f>
        <v>#REF!</v>
      </c>
      <c r="S388" s="50" t="e">
        <f>F388*#REF!</f>
        <v>#REF!</v>
      </c>
      <c r="T388" s="15" t="e">
        <f>G388*#REF!</f>
        <v>#REF!</v>
      </c>
      <c r="U388" s="50" t="e">
        <f>H388*#REF!</f>
        <v>#REF!</v>
      </c>
      <c r="V388" s="15" t="e">
        <f>I388*#REF!</f>
        <v>#REF!</v>
      </c>
      <c r="W388" s="50" t="e">
        <f>J388*#REF!</f>
        <v>#REF!</v>
      </c>
      <c r="X388" s="15" t="e">
        <f>K388*#REF!</f>
        <v>#REF!</v>
      </c>
      <c r="Y388" s="50" t="e">
        <f>L388*#REF!</f>
        <v>#REF!</v>
      </c>
    </row>
    <row r="389" spans="1:25" ht="13.5" thickBot="1" x14ac:dyDescent="0.25">
      <c r="A389" s="11" t="e">
        <f>#REF!</f>
        <v>#REF!</v>
      </c>
      <c r="B389" s="11" t="e">
        <f>#REF!</f>
        <v>#REF!</v>
      </c>
      <c r="C389" s="11" t="e">
        <f>#REF!</f>
        <v>#REF!</v>
      </c>
      <c r="D389" s="11" t="e">
        <f>#REF!</f>
        <v>#REF!</v>
      </c>
      <c r="E389" s="12" t="e">
        <f t="shared" si="68"/>
        <v>#REF!</v>
      </c>
      <c r="F389" s="49" t="e">
        <f t="shared" si="69"/>
        <v>#REF!</v>
      </c>
      <c r="G389" s="12" t="e">
        <f t="shared" si="70"/>
        <v>#REF!</v>
      </c>
      <c r="H389" s="49" t="e">
        <f t="shared" si="71"/>
        <v>#REF!</v>
      </c>
      <c r="I389" s="12" t="e">
        <f t="shared" si="65"/>
        <v>#REF!</v>
      </c>
      <c r="J389" s="49" t="e">
        <f t="shared" si="66"/>
        <v>#REF!</v>
      </c>
      <c r="K389" s="12" t="e">
        <f t="shared" si="72"/>
        <v>#REF!</v>
      </c>
      <c r="L389" s="12" t="e">
        <f t="shared" si="67"/>
        <v>#REF!</v>
      </c>
      <c r="O389" s="11" t="e">
        <f t="shared" ref="O389:O396" si="73">A389</f>
        <v>#REF!</v>
      </c>
      <c r="P389" s="79" t="e">
        <f>B389*#REF!</f>
        <v>#REF!</v>
      </c>
      <c r="Q389" s="71" t="e">
        <f>C389*#REF!</f>
        <v>#REF!</v>
      </c>
      <c r="R389" s="15" t="e">
        <f>E389*#REF!</f>
        <v>#REF!</v>
      </c>
      <c r="S389" s="50" t="e">
        <f>F389*#REF!</f>
        <v>#REF!</v>
      </c>
      <c r="T389" s="15" t="e">
        <f>G389*#REF!</f>
        <v>#REF!</v>
      </c>
      <c r="U389" s="50" t="e">
        <f>H389*#REF!</f>
        <v>#REF!</v>
      </c>
      <c r="V389" s="15" t="e">
        <f>I389*#REF!</f>
        <v>#REF!</v>
      </c>
      <c r="W389" s="50" t="e">
        <f>J389*#REF!</f>
        <v>#REF!</v>
      </c>
      <c r="X389" s="15" t="e">
        <f>K389*#REF!</f>
        <v>#REF!</v>
      </c>
      <c r="Y389" s="50" t="e">
        <f>L389*#REF!</f>
        <v>#REF!</v>
      </c>
    </row>
    <row r="390" spans="1:25" ht="13.5" thickBot="1" x14ac:dyDescent="0.25">
      <c r="A390" s="11" t="e">
        <f>#REF!</f>
        <v>#REF!</v>
      </c>
      <c r="B390" s="11" t="e">
        <f>#REF!</f>
        <v>#REF!</v>
      </c>
      <c r="C390" s="11" t="e">
        <f>#REF!</f>
        <v>#REF!</v>
      </c>
      <c r="D390" s="11" t="e">
        <f>#REF!</f>
        <v>#REF!</v>
      </c>
      <c r="E390" s="12" t="e">
        <f t="shared" si="68"/>
        <v>#REF!</v>
      </c>
      <c r="F390" s="49" t="e">
        <f t="shared" si="69"/>
        <v>#REF!</v>
      </c>
      <c r="G390" s="12" t="e">
        <f t="shared" si="70"/>
        <v>#REF!</v>
      </c>
      <c r="H390" s="49" t="e">
        <f t="shared" si="71"/>
        <v>#REF!</v>
      </c>
      <c r="I390" s="12" t="e">
        <f t="shared" ref="I390:I421" si="74">$B390+($D390*$J$1)</f>
        <v>#REF!</v>
      </c>
      <c r="J390" s="49" t="e">
        <f t="shared" ref="J390:J421" si="75">$C390+($D390*$J$1)</f>
        <v>#REF!</v>
      </c>
      <c r="K390" s="12" t="e">
        <f t="shared" si="72"/>
        <v>#REF!</v>
      </c>
      <c r="L390" s="12" t="e">
        <f t="shared" ref="L390:L421" si="76">$C390+($D390*$L$1)</f>
        <v>#REF!</v>
      </c>
      <c r="O390" s="11" t="e">
        <f t="shared" si="73"/>
        <v>#REF!</v>
      </c>
      <c r="P390" s="79" t="e">
        <f>B390*#REF!</f>
        <v>#REF!</v>
      </c>
      <c r="Q390" s="71" t="e">
        <f>C390*#REF!</f>
        <v>#REF!</v>
      </c>
      <c r="R390" s="15" t="e">
        <f>E390*#REF!</f>
        <v>#REF!</v>
      </c>
      <c r="S390" s="50" t="e">
        <f>F390*#REF!</f>
        <v>#REF!</v>
      </c>
      <c r="T390" s="15" t="e">
        <f>G390*#REF!</f>
        <v>#REF!</v>
      </c>
      <c r="U390" s="50" t="e">
        <f>H390*#REF!</f>
        <v>#REF!</v>
      </c>
      <c r="V390" s="15" t="e">
        <f>I390*#REF!</f>
        <v>#REF!</v>
      </c>
      <c r="W390" s="50" t="e">
        <f>J390*#REF!</f>
        <v>#REF!</v>
      </c>
      <c r="X390" s="15" t="e">
        <f>K390*#REF!</f>
        <v>#REF!</v>
      </c>
      <c r="Y390" s="50" t="e">
        <f>L390*#REF!</f>
        <v>#REF!</v>
      </c>
    </row>
    <row r="391" spans="1:25" ht="13.5" thickBot="1" x14ac:dyDescent="0.25">
      <c r="A391" s="11" t="e">
        <f>#REF!</f>
        <v>#REF!</v>
      </c>
      <c r="B391" s="11" t="e">
        <f>#REF!</f>
        <v>#REF!</v>
      </c>
      <c r="C391" s="11" t="e">
        <f>#REF!</f>
        <v>#REF!</v>
      </c>
      <c r="D391" s="11" t="e">
        <f>#REF!</f>
        <v>#REF!</v>
      </c>
      <c r="E391" s="12" t="e">
        <f t="shared" si="68"/>
        <v>#REF!</v>
      </c>
      <c r="F391" s="49" t="e">
        <f t="shared" si="69"/>
        <v>#REF!</v>
      </c>
      <c r="G391" s="12" t="e">
        <f t="shared" si="70"/>
        <v>#REF!</v>
      </c>
      <c r="H391" s="49" t="e">
        <f t="shared" si="71"/>
        <v>#REF!</v>
      </c>
      <c r="I391" s="12" t="e">
        <f t="shared" si="74"/>
        <v>#REF!</v>
      </c>
      <c r="J391" s="49" t="e">
        <f t="shared" si="75"/>
        <v>#REF!</v>
      </c>
      <c r="K391" s="12" t="e">
        <f t="shared" si="72"/>
        <v>#REF!</v>
      </c>
      <c r="L391" s="12" t="e">
        <f t="shared" si="76"/>
        <v>#REF!</v>
      </c>
      <c r="O391" s="11" t="e">
        <f t="shared" si="73"/>
        <v>#REF!</v>
      </c>
      <c r="P391" s="79" t="e">
        <f>B391*#REF!</f>
        <v>#REF!</v>
      </c>
      <c r="Q391" s="71" t="e">
        <f>C391*#REF!</f>
        <v>#REF!</v>
      </c>
      <c r="R391" s="15" t="e">
        <f>E391*#REF!</f>
        <v>#REF!</v>
      </c>
      <c r="S391" s="50" t="e">
        <f>F391*#REF!</f>
        <v>#REF!</v>
      </c>
      <c r="T391" s="15" t="e">
        <f>G391*#REF!</f>
        <v>#REF!</v>
      </c>
      <c r="U391" s="50" t="e">
        <f>H391*#REF!</f>
        <v>#REF!</v>
      </c>
      <c r="V391" s="15" t="e">
        <f>I391*#REF!</f>
        <v>#REF!</v>
      </c>
      <c r="W391" s="50" t="e">
        <f>J391*#REF!</f>
        <v>#REF!</v>
      </c>
      <c r="X391" s="15" t="e">
        <f>K391*#REF!</f>
        <v>#REF!</v>
      </c>
      <c r="Y391" s="50" t="e">
        <f>L391*#REF!</f>
        <v>#REF!</v>
      </c>
    </row>
    <row r="392" spans="1:25" ht="13.5" thickBot="1" x14ac:dyDescent="0.25">
      <c r="A392" s="11" t="e">
        <f>#REF!</f>
        <v>#REF!</v>
      </c>
      <c r="B392" s="11" t="e">
        <f>#REF!</f>
        <v>#REF!</v>
      </c>
      <c r="C392" s="11" t="e">
        <f>#REF!</f>
        <v>#REF!</v>
      </c>
      <c r="D392" s="11" t="e">
        <f>#REF!</f>
        <v>#REF!</v>
      </c>
      <c r="E392" s="12" t="e">
        <f t="shared" si="68"/>
        <v>#REF!</v>
      </c>
      <c r="F392" s="49" t="e">
        <f t="shared" si="69"/>
        <v>#REF!</v>
      </c>
      <c r="G392" s="12" t="e">
        <f t="shared" si="70"/>
        <v>#REF!</v>
      </c>
      <c r="H392" s="49" t="e">
        <f t="shared" si="71"/>
        <v>#REF!</v>
      </c>
      <c r="I392" s="12" t="e">
        <f t="shared" si="74"/>
        <v>#REF!</v>
      </c>
      <c r="J392" s="49" t="e">
        <f t="shared" si="75"/>
        <v>#REF!</v>
      </c>
      <c r="K392" s="12" t="e">
        <f t="shared" si="72"/>
        <v>#REF!</v>
      </c>
      <c r="L392" s="12" t="e">
        <f t="shared" si="76"/>
        <v>#REF!</v>
      </c>
      <c r="O392" s="11" t="e">
        <f t="shared" si="73"/>
        <v>#REF!</v>
      </c>
      <c r="P392" s="79" t="e">
        <f>B392*#REF!</f>
        <v>#REF!</v>
      </c>
      <c r="Q392" s="71" t="e">
        <f>C392*#REF!</f>
        <v>#REF!</v>
      </c>
      <c r="R392" s="15" t="e">
        <f>E392*#REF!</f>
        <v>#REF!</v>
      </c>
      <c r="S392" s="50" t="e">
        <f>F392*#REF!</f>
        <v>#REF!</v>
      </c>
      <c r="T392" s="15" t="e">
        <f>G392*#REF!</f>
        <v>#REF!</v>
      </c>
      <c r="U392" s="50" t="e">
        <f>H392*#REF!</f>
        <v>#REF!</v>
      </c>
      <c r="V392" s="15" t="e">
        <f>I392*#REF!</f>
        <v>#REF!</v>
      </c>
      <c r="W392" s="50" t="e">
        <f>J392*#REF!</f>
        <v>#REF!</v>
      </c>
      <c r="X392" s="15" t="e">
        <f>K392*#REF!</f>
        <v>#REF!</v>
      </c>
      <c r="Y392" s="50" t="e">
        <f>L392*#REF!</f>
        <v>#REF!</v>
      </c>
    </row>
    <row r="393" spans="1:25" ht="13.5" thickBot="1" x14ac:dyDescent="0.25">
      <c r="A393" s="11" t="e">
        <f>#REF!</f>
        <v>#REF!</v>
      </c>
      <c r="B393" s="11" t="e">
        <f>#REF!</f>
        <v>#REF!</v>
      </c>
      <c r="C393" s="11" t="e">
        <f>#REF!</f>
        <v>#REF!</v>
      </c>
      <c r="D393" s="11" t="e">
        <f>#REF!</f>
        <v>#REF!</v>
      </c>
      <c r="E393" s="12" t="e">
        <f t="shared" si="68"/>
        <v>#REF!</v>
      </c>
      <c r="F393" s="49" t="e">
        <f t="shared" si="69"/>
        <v>#REF!</v>
      </c>
      <c r="G393" s="12" t="e">
        <f t="shared" si="70"/>
        <v>#REF!</v>
      </c>
      <c r="H393" s="49" t="e">
        <f t="shared" si="71"/>
        <v>#REF!</v>
      </c>
      <c r="I393" s="12" t="e">
        <f t="shared" si="74"/>
        <v>#REF!</v>
      </c>
      <c r="J393" s="49" t="e">
        <f t="shared" si="75"/>
        <v>#REF!</v>
      </c>
      <c r="K393" s="12" t="e">
        <f t="shared" si="72"/>
        <v>#REF!</v>
      </c>
      <c r="L393" s="12" t="e">
        <f t="shared" si="76"/>
        <v>#REF!</v>
      </c>
      <c r="O393" s="11" t="e">
        <f t="shared" si="73"/>
        <v>#REF!</v>
      </c>
      <c r="P393" s="79" t="e">
        <f>B393*#REF!</f>
        <v>#REF!</v>
      </c>
      <c r="Q393" s="71" t="e">
        <f>C393*#REF!</f>
        <v>#REF!</v>
      </c>
      <c r="R393" s="15" t="e">
        <f>E393*#REF!</f>
        <v>#REF!</v>
      </c>
      <c r="S393" s="50" t="e">
        <f>F393*#REF!</f>
        <v>#REF!</v>
      </c>
      <c r="T393" s="15" t="e">
        <f>G393*#REF!</f>
        <v>#REF!</v>
      </c>
      <c r="U393" s="50" t="e">
        <f>H393*#REF!</f>
        <v>#REF!</v>
      </c>
      <c r="V393" s="15" t="e">
        <f>I393*#REF!</f>
        <v>#REF!</v>
      </c>
      <c r="W393" s="50" t="e">
        <f>J393*#REF!</f>
        <v>#REF!</v>
      </c>
      <c r="X393" s="15" t="e">
        <f>K393*#REF!</f>
        <v>#REF!</v>
      </c>
      <c r="Y393" s="50" t="e">
        <f>L393*#REF!</f>
        <v>#REF!</v>
      </c>
    </row>
    <row r="394" spans="1:25" ht="13.5" thickBot="1" x14ac:dyDescent="0.25">
      <c r="A394" s="11" t="e">
        <f>#REF!</f>
        <v>#REF!</v>
      </c>
      <c r="B394" s="11" t="e">
        <f>#REF!</f>
        <v>#REF!</v>
      </c>
      <c r="C394" s="11" t="e">
        <f>#REF!</f>
        <v>#REF!</v>
      </c>
      <c r="D394" s="11" t="e">
        <f>#REF!</f>
        <v>#REF!</v>
      </c>
      <c r="E394" s="12" t="e">
        <f t="shared" si="68"/>
        <v>#REF!</v>
      </c>
      <c r="F394" s="49" t="e">
        <f t="shared" si="69"/>
        <v>#REF!</v>
      </c>
      <c r="G394" s="12" t="e">
        <f t="shared" si="70"/>
        <v>#REF!</v>
      </c>
      <c r="H394" s="49" t="e">
        <f t="shared" si="71"/>
        <v>#REF!</v>
      </c>
      <c r="I394" s="12" t="e">
        <f t="shared" si="74"/>
        <v>#REF!</v>
      </c>
      <c r="J394" s="49" t="e">
        <f t="shared" si="75"/>
        <v>#REF!</v>
      </c>
      <c r="K394" s="12" t="e">
        <f t="shared" si="72"/>
        <v>#REF!</v>
      </c>
      <c r="L394" s="12" t="e">
        <f t="shared" si="76"/>
        <v>#REF!</v>
      </c>
      <c r="O394" s="11" t="e">
        <f t="shared" si="73"/>
        <v>#REF!</v>
      </c>
      <c r="P394" s="79" t="e">
        <f>B394*#REF!</f>
        <v>#REF!</v>
      </c>
      <c r="Q394" s="71" t="e">
        <f>C394*#REF!</f>
        <v>#REF!</v>
      </c>
      <c r="R394" s="15" t="e">
        <f>E394*#REF!</f>
        <v>#REF!</v>
      </c>
      <c r="S394" s="50" t="e">
        <f>F394*#REF!</f>
        <v>#REF!</v>
      </c>
      <c r="T394" s="15" t="e">
        <f>G394*#REF!</f>
        <v>#REF!</v>
      </c>
      <c r="U394" s="50" t="e">
        <f>H394*#REF!</f>
        <v>#REF!</v>
      </c>
      <c r="V394" s="15" t="e">
        <f>I394*#REF!</f>
        <v>#REF!</v>
      </c>
      <c r="W394" s="50" t="e">
        <f>J394*#REF!</f>
        <v>#REF!</v>
      </c>
      <c r="X394" s="15" t="e">
        <f>K394*#REF!</f>
        <v>#REF!</v>
      </c>
      <c r="Y394" s="50" t="e">
        <f>L394*#REF!</f>
        <v>#REF!</v>
      </c>
    </row>
    <row r="395" spans="1:25" ht="13.5" thickBot="1" x14ac:dyDescent="0.25">
      <c r="A395" s="11" t="e">
        <f>#REF!</f>
        <v>#REF!</v>
      </c>
      <c r="B395" s="11" t="e">
        <f>#REF!</f>
        <v>#REF!</v>
      </c>
      <c r="C395" s="11" t="e">
        <f>#REF!</f>
        <v>#REF!</v>
      </c>
      <c r="D395" s="11" t="e">
        <f>#REF!</f>
        <v>#REF!</v>
      </c>
      <c r="E395" s="12" t="e">
        <f t="shared" si="68"/>
        <v>#REF!</v>
      </c>
      <c r="F395" s="49" t="e">
        <f t="shared" si="69"/>
        <v>#REF!</v>
      </c>
      <c r="G395" s="12" t="e">
        <f t="shared" si="70"/>
        <v>#REF!</v>
      </c>
      <c r="H395" s="49" t="e">
        <f t="shared" si="71"/>
        <v>#REF!</v>
      </c>
      <c r="I395" s="12" t="e">
        <f t="shared" si="74"/>
        <v>#REF!</v>
      </c>
      <c r="J395" s="49" t="e">
        <f t="shared" si="75"/>
        <v>#REF!</v>
      </c>
      <c r="K395" s="12" t="e">
        <f t="shared" si="72"/>
        <v>#REF!</v>
      </c>
      <c r="L395" s="12" t="e">
        <f t="shared" si="76"/>
        <v>#REF!</v>
      </c>
      <c r="O395" s="11" t="e">
        <f t="shared" si="73"/>
        <v>#REF!</v>
      </c>
      <c r="P395" s="79" t="e">
        <f>B395*#REF!</f>
        <v>#REF!</v>
      </c>
      <c r="Q395" s="71" t="e">
        <f>C395*#REF!</f>
        <v>#REF!</v>
      </c>
      <c r="R395" s="15" t="e">
        <f>E395*#REF!</f>
        <v>#REF!</v>
      </c>
      <c r="S395" s="50" t="e">
        <f>F395*#REF!</f>
        <v>#REF!</v>
      </c>
      <c r="T395" s="15" t="e">
        <f>G395*#REF!</f>
        <v>#REF!</v>
      </c>
      <c r="U395" s="50" t="e">
        <f>H395*#REF!</f>
        <v>#REF!</v>
      </c>
      <c r="V395" s="15" t="e">
        <f>I395*#REF!</f>
        <v>#REF!</v>
      </c>
      <c r="W395" s="50" t="e">
        <f>J395*#REF!</f>
        <v>#REF!</v>
      </c>
      <c r="X395" s="15" t="e">
        <f>K395*#REF!</f>
        <v>#REF!</v>
      </c>
      <c r="Y395" s="50" t="e">
        <f>L395*#REF!</f>
        <v>#REF!</v>
      </c>
    </row>
    <row r="396" spans="1:25" ht="13.5" thickBot="1" x14ac:dyDescent="0.25">
      <c r="A396" s="11" t="e">
        <f>#REF!</f>
        <v>#REF!</v>
      </c>
      <c r="B396" s="11" t="e">
        <f>#REF!</f>
        <v>#REF!</v>
      </c>
      <c r="C396" s="11" t="e">
        <f>#REF!</f>
        <v>#REF!</v>
      </c>
      <c r="D396" s="11" t="e">
        <f>#REF!</f>
        <v>#REF!</v>
      </c>
      <c r="E396" s="12" t="e">
        <f t="shared" si="68"/>
        <v>#REF!</v>
      </c>
      <c r="F396" s="49" t="e">
        <f t="shared" si="69"/>
        <v>#REF!</v>
      </c>
      <c r="G396" s="12" t="e">
        <f t="shared" si="70"/>
        <v>#REF!</v>
      </c>
      <c r="H396" s="49" t="e">
        <f t="shared" si="71"/>
        <v>#REF!</v>
      </c>
      <c r="I396" s="12" t="e">
        <f t="shared" si="74"/>
        <v>#REF!</v>
      </c>
      <c r="J396" s="49" t="e">
        <f t="shared" si="75"/>
        <v>#REF!</v>
      </c>
      <c r="K396" s="12" t="e">
        <f t="shared" si="72"/>
        <v>#REF!</v>
      </c>
      <c r="L396" s="12" t="e">
        <f t="shared" si="76"/>
        <v>#REF!</v>
      </c>
      <c r="O396" s="11" t="e">
        <f t="shared" si="73"/>
        <v>#REF!</v>
      </c>
      <c r="P396" s="79" t="e">
        <f>B396*#REF!</f>
        <v>#REF!</v>
      </c>
      <c r="Q396" s="71" t="e">
        <f>C396*#REF!</f>
        <v>#REF!</v>
      </c>
      <c r="R396" s="15" t="e">
        <f>E396*#REF!</f>
        <v>#REF!</v>
      </c>
      <c r="S396" s="50" t="e">
        <f>F396*#REF!</f>
        <v>#REF!</v>
      </c>
      <c r="T396" s="15" t="e">
        <f>G396*#REF!</f>
        <v>#REF!</v>
      </c>
      <c r="U396" s="50" t="e">
        <f>H396*#REF!</f>
        <v>#REF!</v>
      </c>
      <c r="V396" s="15" t="e">
        <f>I396*#REF!</f>
        <v>#REF!</v>
      </c>
      <c r="W396" s="50" t="e">
        <f>J396*#REF!</f>
        <v>#REF!</v>
      </c>
      <c r="X396" s="15" t="e">
        <f>K396*#REF!</f>
        <v>#REF!</v>
      </c>
      <c r="Y396" s="50" t="e">
        <f>L396*#REF!</f>
        <v>#REF!</v>
      </c>
    </row>
    <row r="397" spans="1:25" ht="13.5" thickBot="1" x14ac:dyDescent="0.25">
      <c r="A397" s="11" t="e">
        <f>#REF!</f>
        <v>#REF!</v>
      </c>
      <c r="B397" s="11" t="e">
        <f>#REF!</f>
        <v>#REF!</v>
      </c>
      <c r="C397" s="11" t="e">
        <f>#REF!</f>
        <v>#REF!</v>
      </c>
      <c r="D397" s="11" t="e">
        <f>#REF!</f>
        <v>#REF!</v>
      </c>
      <c r="E397" s="12" t="e">
        <f t="shared" si="68"/>
        <v>#REF!</v>
      </c>
      <c r="F397" s="49" t="e">
        <f t="shared" si="69"/>
        <v>#REF!</v>
      </c>
      <c r="G397" s="12" t="e">
        <f t="shared" si="70"/>
        <v>#REF!</v>
      </c>
      <c r="H397" s="49" t="e">
        <f t="shared" si="71"/>
        <v>#REF!</v>
      </c>
      <c r="I397" s="12" t="e">
        <f t="shared" si="74"/>
        <v>#REF!</v>
      </c>
      <c r="J397" s="49" t="e">
        <f t="shared" si="75"/>
        <v>#REF!</v>
      </c>
      <c r="K397" s="12" t="e">
        <f t="shared" si="72"/>
        <v>#REF!</v>
      </c>
      <c r="L397" s="12" t="e">
        <f t="shared" si="76"/>
        <v>#REF!</v>
      </c>
      <c r="O397" s="11" t="e">
        <f t="shared" ref="O397:O418" si="77">A397</f>
        <v>#REF!</v>
      </c>
      <c r="P397" s="79" t="e">
        <f>B397*#REF!</f>
        <v>#REF!</v>
      </c>
      <c r="Q397" s="71" t="e">
        <f>C397*#REF!</f>
        <v>#REF!</v>
      </c>
      <c r="R397" s="15" t="e">
        <f>E397*#REF!</f>
        <v>#REF!</v>
      </c>
      <c r="S397" s="50" t="e">
        <f>F397*#REF!</f>
        <v>#REF!</v>
      </c>
      <c r="T397" s="15" t="e">
        <f>G397*#REF!</f>
        <v>#REF!</v>
      </c>
      <c r="U397" s="50" t="e">
        <f>H397*#REF!</f>
        <v>#REF!</v>
      </c>
      <c r="V397" s="15" t="e">
        <f>I397*#REF!</f>
        <v>#REF!</v>
      </c>
      <c r="W397" s="50" t="e">
        <f>J397*#REF!</f>
        <v>#REF!</v>
      </c>
      <c r="X397" s="15" t="e">
        <f>K397*#REF!</f>
        <v>#REF!</v>
      </c>
      <c r="Y397" s="50" t="e">
        <f>L397*#REF!</f>
        <v>#REF!</v>
      </c>
    </row>
    <row r="398" spans="1:25" ht="13.5" thickBot="1" x14ac:dyDescent="0.25">
      <c r="A398" s="11" t="e">
        <f>#REF!</f>
        <v>#REF!</v>
      </c>
      <c r="B398" s="11" t="e">
        <f>#REF!</f>
        <v>#REF!</v>
      </c>
      <c r="C398" s="11" t="e">
        <f>#REF!</f>
        <v>#REF!</v>
      </c>
      <c r="D398" s="11" t="e">
        <f>#REF!</f>
        <v>#REF!</v>
      </c>
      <c r="E398" s="12" t="e">
        <f t="shared" si="68"/>
        <v>#REF!</v>
      </c>
      <c r="F398" s="49" t="e">
        <f t="shared" si="69"/>
        <v>#REF!</v>
      </c>
      <c r="G398" s="12" t="e">
        <f t="shared" si="70"/>
        <v>#REF!</v>
      </c>
      <c r="H398" s="49" t="e">
        <f t="shared" si="71"/>
        <v>#REF!</v>
      </c>
      <c r="I398" s="12" t="e">
        <f t="shared" si="74"/>
        <v>#REF!</v>
      </c>
      <c r="J398" s="49" t="e">
        <f t="shared" si="75"/>
        <v>#REF!</v>
      </c>
      <c r="K398" s="12" t="e">
        <f t="shared" si="72"/>
        <v>#REF!</v>
      </c>
      <c r="L398" s="12" t="e">
        <f t="shared" si="76"/>
        <v>#REF!</v>
      </c>
      <c r="O398" s="11" t="e">
        <f t="shared" si="77"/>
        <v>#REF!</v>
      </c>
      <c r="P398" s="79" t="e">
        <f>B398*#REF!</f>
        <v>#REF!</v>
      </c>
      <c r="Q398" s="71" t="e">
        <f>C398*#REF!</f>
        <v>#REF!</v>
      </c>
      <c r="R398" s="15" t="e">
        <f>E398*#REF!</f>
        <v>#REF!</v>
      </c>
      <c r="S398" s="50" t="e">
        <f>F398*#REF!</f>
        <v>#REF!</v>
      </c>
      <c r="T398" s="15" t="e">
        <f>G398*#REF!</f>
        <v>#REF!</v>
      </c>
      <c r="U398" s="50" t="e">
        <f>H398*#REF!</f>
        <v>#REF!</v>
      </c>
      <c r="V398" s="15" t="e">
        <f>I398*#REF!</f>
        <v>#REF!</v>
      </c>
      <c r="W398" s="50" t="e">
        <f>J398*#REF!</f>
        <v>#REF!</v>
      </c>
      <c r="X398" s="15" t="e">
        <f>K398*#REF!</f>
        <v>#REF!</v>
      </c>
      <c r="Y398" s="50" t="e">
        <f>L398*#REF!</f>
        <v>#REF!</v>
      </c>
    </row>
    <row r="399" spans="1:25" ht="13.5" thickBot="1" x14ac:dyDescent="0.25">
      <c r="A399" s="11" t="e">
        <f>#REF!</f>
        <v>#REF!</v>
      </c>
      <c r="B399" s="11" t="e">
        <f>#REF!</f>
        <v>#REF!</v>
      </c>
      <c r="C399" s="11" t="e">
        <f>#REF!</f>
        <v>#REF!</v>
      </c>
      <c r="D399" s="11" t="e">
        <f>#REF!</f>
        <v>#REF!</v>
      </c>
      <c r="E399" s="12" t="e">
        <f t="shared" si="68"/>
        <v>#REF!</v>
      </c>
      <c r="F399" s="49" t="e">
        <f t="shared" si="69"/>
        <v>#REF!</v>
      </c>
      <c r="G399" s="12" t="e">
        <f t="shared" si="70"/>
        <v>#REF!</v>
      </c>
      <c r="H399" s="49" t="e">
        <f t="shared" si="71"/>
        <v>#REF!</v>
      </c>
      <c r="I399" s="12" t="e">
        <f t="shared" si="74"/>
        <v>#REF!</v>
      </c>
      <c r="J399" s="49" t="e">
        <f t="shared" si="75"/>
        <v>#REF!</v>
      </c>
      <c r="K399" s="12" t="e">
        <f t="shared" si="72"/>
        <v>#REF!</v>
      </c>
      <c r="L399" s="12" t="e">
        <f t="shared" si="76"/>
        <v>#REF!</v>
      </c>
      <c r="O399" s="11" t="e">
        <f t="shared" si="77"/>
        <v>#REF!</v>
      </c>
      <c r="P399" s="79" t="e">
        <f>B399*#REF!</f>
        <v>#REF!</v>
      </c>
      <c r="Q399" s="71" t="e">
        <f>C399*#REF!</f>
        <v>#REF!</v>
      </c>
      <c r="R399" s="15" t="e">
        <f>E399*#REF!</f>
        <v>#REF!</v>
      </c>
      <c r="S399" s="50" t="e">
        <f>F399*#REF!</f>
        <v>#REF!</v>
      </c>
      <c r="T399" s="15" t="e">
        <f>G399*#REF!</f>
        <v>#REF!</v>
      </c>
      <c r="U399" s="50" t="e">
        <f>H399*#REF!</f>
        <v>#REF!</v>
      </c>
      <c r="V399" s="15" t="e">
        <f>I399*#REF!</f>
        <v>#REF!</v>
      </c>
      <c r="W399" s="50" t="e">
        <f>J399*#REF!</f>
        <v>#REF!</v>
      </c>
      <c r="X399" s="15" t="e">
        <f>K399*#REF!</f>
        <v>#REF!</v>
      </c>
      <c r="Y399" s="50" t="e">
        <f>L399*#REF!</f>
        <v>#REF!</v>
      </c>
    </row>
    <row r="400" spans="1:25" ht="13.5" thickBot="1" x14ac:dyDescent="0.25">
      <c r="A400" s="11" t="e">
        <f>#REF!</f>
        <v>#REF!</v>
      </c>
      <c r="B400" s="11" t="e">
        <f>#REF!</f>
        <v>#REF!</v>
      </c>
      <c r="C400" s="11" t="e">
        <f>#REF!</f>
        <v>#REF!</v>
      </c>
      <c r="D400" s="11" t="e">
        <f>#REF!</f>
        <v>#REF!</v>
      </c>
      <c r="E400" s="12" t="e">
        <f t="shared" si="68"/>
        <v>#REF!</v>
      </c>
      <c r="F400" s="49" t="e">
        <f t="shared" si="69"/>
        <v>#REF!</v>
      </c>
      <c r="G400" s="12" t="e">
        <f t="shared" si="70"/>
        <v>#REF!</v>
      </c>
      <c r="H400" s="49" t="e">
        <f t="shared" si="71"/>
        <v>#REF!</v>
      </c>
      <c r="I400" s="12" t="e">
        <f t="shared" si="74"/>
        <v>#REF!</v>
      </c>
      <c r="J400" s="49" t="e">
        <f t="shared" si="75"/>
        <v>#REF!</v>
      </c>
      <c r="K400" s="12" t="e">
        <f t="shared" si="72"/>
        <v>#REF!</v>
      </c>
      <c r="L400" s="12" t="e">
        <f t="shared" si="76"/>
        <v>#REF!</v>
      </c>
      <c r="O400" s="11" t="e">
        <f t="shared" si="77"/>
        <v>#REF!</v>
      </c>
      <c r="P400" s="79" t="e">
        <f>B400*#REF!</f>
        <v>#REF!</v>
      </c>
      <c r="Q400" s="71" t="e">
        <f>C400*#REF!</f>
        <v>#REF!</v>
      </c>
      <c r="R400" s="15" t="e">
        <f>E400*#REF!</f>
        <v>#REF!</v>
      </c>
      <c r="S400" s="50" t="e">
        <f>F400*#REF!</f>
        <v>#REF!</v>
      </c>
      <c r="T400" s="15" t="e">
        <f>G400*#REF!</f>
        <v>#REF!</v>
      </c>
      <c r="U400" s="50" t="e">
        <f>H400*#REF!</f>
        <v>#REF!</v>
      </c>
      <c r="V400" s="15" t="e">
        <f>I400*#REF!</f>
        <v>#REF!</v>
      </c>
      <c r="W400" s="50" t="e">
        <f>J400*#REF!</f>
        <v>#REF!</v>
      </c>
      <c r="X400" s="15" t="e">
        <f>K400*#REF!</f>
        <v>#REF!</v>
      </c>
      <c r="Y400" s="50" t="e">
        <f>L400*#REF!</f>
        <v>#REF!</v>
      </c>
    </row>
    <row r="401" spans="1:25" ht="13.5" thickBot="1" x14ac:dyDescent="0.25">
      <c r="A401" s="11" t="e">
        <f>#REF!</f>
        <v>#REF!</v>
      </c>
      <c r="B401" s="11" t="e">
        <f>#REF!</f>
        <v>#REF!</v>
      </c>
      <c r="C401" s="11" t="e">
        <f>#REF!</f>
        <v>#REF!</v>
      </c>
      <c r="D401" s="11" t="e">
        <f>#REF!</f>
        <v>#REF!</v>
      </c>
      <c r="E401" s="12" t="e">
        <f t="shared" si="68"/>
        <v>#REF!</v>
      </c>
      <c r="F401" s="49" t="e">
        <f t="shared" si="69"/>
        <v>#REF!</v>
      </c>
      <c r="G401" s="12" t="e">
        <f t="shared" si="70"/>
        <v>#REF!</v>
      </c>
      <c r="H401" s="49" t="e">
        <f t="shared" si="71"/>
        <v>#REF!</v>
      </c>
      <c r="I401" s="12" t="e">
        <f t="shared" si="74"/>
        <v>#REF!</v>
      </c>
      <c r="J401" s="49" t="e">
        <f t="shared" si="75"/>
        <v>#REF!</v>
      </c>
      <c r="K401" s="12" t="e">
        <f t="shared" si="72"/>
        <v>#REF!</v>
      </c>
      <c r="L401" s="12" t="e">
        <f t="shared" si="76"/>
        <v>#REF!</v>
      </c>
      <c r="O401" s="11" t="e">
        <f t="shared" si="77"/>
        <v>#REF!</v>
      </c>
      <c r="P401" s="79" t="e">
        <f>B401*#REF!</f>
        <v>#REF!</v>
      </c>
      <c r="Q401" s="71" t="e">
        <f>C401*#REF!</f>
        <v>#REF!</v>
      </c>
      <c r="R401" s="15" t="e">
        <f>E401*#REF!</f>
        <v>#REF!</v>
      </c>
      <c r="S401" s="50" t="e">
        <f>F401*#REF!</f>
        <v>#REF!</v>
      </c>
      <c r="T401" s="15" t="e">
        <f>G401*#REF!</f>
        <v>#REF!</v>
      </c>
      <c r="U401" s="50" t="e">
        <f>H401*#REF!</f>
        <v>#REF!</v>
      </c>
      <c r="V401" s="15" t="e">
        <f>I401*#REF!</f>
        <v>#REF!</v>
      </c>
      <c r="W401" s="50" t="e">
        <f>J401*#REF!</f>
        <v>#REF!</v>
      </c>
      <c r="X401" s="15" t="e">
        <f>K401*#REF!</f>
        <v>#REF!</v>
      </c>
      <c r="Y401" s="50" t="e">
        <f>L401*#REF!</f>
        <v>#REF!</v>
      </c>
    </row>
    <row r="402" spans="1:25" ht="13.5" thickBot="1" x14ac:dyDescent="0.25">
      <c r="A402" s="11" t="e">
        <f>#REF!</f>
        <v>#REF!</v>
      </c>
      <c r="B402" s="11" t="e">
        <f>#REF!</f>
        <v>#REF!</v>
      </c>
      <c r="C402" s="11" t="e">
        <f>#REF!</f>
        <v>#REF!</v>
      </c>
      <c r="D402" s="11" t="e">
        <f>#REF!</f>
        <v>#REF!</v>
      </c>
      <c r="E402" s="12" t="e">
        <f t="shared" si="68"/>
        <v>#REF!</v>
      </c>
      <c r="F402" s="49" t="e">
        <f t="shared" si="69"/>
        <v>#REF!</v>
      </c>
      <c r="G402" s="12" t="e">
        <f t="shared" si="70"/>
        <v>#REF!</v>
      </c>
      <c r="H402" s="49" t="e">
        <f t="shared" si="71"/>
        <v>#REF!</v>
      </c>
      <c r="I402" s="12" t="e">
        <f t="shared" si="74"/>
        <v>#REF!</v>
      </c>
      <c r="J402" s="49" t="e">
        <f t="shared" si="75"/>
        <v>#REF!</v>
      </c>
      <c r="K402" s="12" t="e">
        <f t="shared" si="72"/>
        <v>#REF!</v>
      </c>
      <c r="L402" s="12" t="e">
        <f t="shared" si="76"/>
        <v>#REF!</v>
      </c>
      <c r="O402" s="11" t="e">
        <f t="shared" si="77"/>
        <v>#REF!</v>
      </c>
      <c r="P402" s="79" t="e">
        <f>B402*#REF!</f>
        <v>#REF!</v>
      </c>
      <c r="Q402" s="71" t="e">
        <f>C402*#REF!</f>
        <v>#REF!</v>
      </c>
      <c r="R402" s="15" t="e">
        <f>E402*#REF!</f>
        <v>#REF!</v>
      </c>
      <c r="S402" s="50" t="e">
        <f>F402*#REF!</f>
        <v>#REF!</v>
      </c>
      <c r="T402" s="15" t="e">
        <f>G402*#REF!</f>
        <v>#REF!</v>
      </c>
      <c r="U402" s="50" t="e">
        <f>H402*#REF!</f>
        <v>#REF!</v>
      </c>
      <c r="V402" s="15" t="e">
        <f>I402*#REF!</f>
        <v>#REF!</v>
      </c>
      <c r="W402" s="50" t="e">
        <f>J402*#REF!</f>
        <v>#REF!</v>
      </c>
      <c r="X402" s="15" t="e">
        <f>K402*#REF!</f>
        <v>#REF!</v>
      </c>
      <c r="Y402" s="50" t="e">
        <f>L402*#REF!</f>
        <v>#REF!</v>
      </c>
    </row>
    <row r="403" spans="1:25" ht="13.5" thickBot="1" x14ac:dyDescent="0.25">
      <c r="A403" s="11" t="e">
        <f>#REF!</f>
        <v>#REF!</v>
      </c>
      <c r="B403" s="11" t="e">
        <f>#REF!</f>
        <v>#REF!</v>
      </c>
      <c r="C403" s="11" t="e">
        <f>#REF!</f>
        <v>#REF!</v>
      </c>
      <c r="D403" s="11" t="e">
        <f>#REF!</f>
        <v>#REF!</v>
      </c>
      <c r="E403" s="12" t="e">
        <f t="shared" si="68"/>
        <v>#REF!</v>
      </c>
      <c r="F403" s="49" t="e">
        <f t="shared" si="69"/>
        <v>#REF!</v>
      </c>
      <c r="G403" s="12" t="e">
        <f t="shared" si="70"/>
        <v>#REF!</v>
      </c>
      <c r="H403" s="49" t="e">
        <f t="shared" si="71"/>
        <v>#REF!</v>
      </c>
      <c r="I403" s="12" t="e">
        <f t="shared" si="74"/>
        <v>#REF!</v>
      </c>
      <c r="J403" s="49" t="e">
        <f t="shared" si="75"/>
        <v>#REF!</v>
      </c>
      <c r="K403" s="12" t="e">
        <f t="shared" si="72"/>
        <v>#REF!</v>
      </c>
      <c r="L403" s="12" t="e">
        <f t="shared" si="76"/>
        <v>#REF!</v>
      </c>
      <c r="O403" s="11" t="e">
        <f t="shared" si="77"/>
        <v>#REF!</v>
      </c>
      <c r="P403" s="79" t="e">
        <f>B403*#REF!</f>
        <v>#REF!</v>
      </c>
      <c r="Q403" s="71" t="e">
        <f>C403*#REF!</f>
        <v>#REF!</v>
      </c>
      <c r="R403" s="15" t="e">
        <f>E403*#REF!</f>
        <v>#REF!</v>
      </c>
      <c r="S403" s="50" t="e">
        <f>F403*#REF!</f>
        <v>#REF!</v>
      </c>
      <c r="T403" s="15" t="e">
        <f>G403*#REF!</f>
        <v>#REF!</v>
      </c>
      <c r="U403" s="50" t="e">
        <f>H403*#REF!</f>
        <v>#REF!</v>
      </c>
      <c r="V403" s="15" t="e">
        <f>I403*#REF!</f>
        <v>#REF!</v>
      </c>
      <c r="W403" s="50" t="e">
        <f>J403*#REF!</f>
        <v>#REF!</v>
      </c>
      <c r="X403" s="15" t="e">
        <f>K403*#REF!</f>
        <v>#REF!</v>
      </c>
      <c r="Y403" s="50" t="e">
        <f>L403*#REF!</f>
        <v>#REF!</v>
      </c>
    </row>
    <row r="404" spans="1:25" ht="13.5" thickBot="1" x14ac:dyDescent="0.25">
      <c r="A404" s="11" t="e">
        <f>#REF!</f>
        <v>#REF!</v>
      </c>
      <c r="B404" s="11" t="e">
        <f>#REF!</f>
        <v>#REF!</v>
      </c>
      <c r="C404" s="11" t="e">
        <f>#REF!</f>
        <v>#REF!</v>
      </c>
      <c r="D404" s="11" t="e">
        <f>#REF!</f>
        <v>#REF!</v>
      </c>
      <c r="E404" s="12" t="e">
        <f t="shared" si="68"/>
        <v>#REF!</v>
      </c>
      <c r="F404" s="49" t="e">
        <f t="shared" si="69"/>
        <v>#REF!</v>
      </c>
      <c r="G404" s="12" t="e">
        <f t="shared" si="70"/>
        <v>#REF!</v>
      </c>
      <c r="H404" s="49" t="e">
        <f t="shared" si="71"/>
        <v>#REF!</v>
      </c>
      <c r="I404" s="12" t="e">
        <f t="shared" si="74"/>
        <v>#REF!</v>
      </c>
      <c r="J404" s="49" t="e">
        <f t="shared" si="75"/>
        <v>#REF!</v>
      </c>
      <c r="K404" s="12" t="e">
        <f t="shared" si="72"/>
        <v>#REF!</v>
      </c>
      <c r="L404" s="12" t="e">
        <f t="shared" si="76"/>
        <v>#REF!</v>
      </c>
      <c r="O404" s="11" t="e">
        <f t="shared" si="77"/>
        <v>#REF!</v>
      </c>
      <c r="P404" s="79" t="e">
        <f>B404*#REF!</f>
        <v>#REF!</v>
      </c>
      <c r="Q404" s="71" t="e">
        <f>C404*#REF!</f>
        <v>#REF!</v>
      </c>
      <c r="R404" s="15" t="e">
        <f>E404*#REF!</f>
        <v>#REF!</v>
      </c>
      <c r="S404" s="50" t="e">
        <f>F404*#REF!</f>
        <v>#REF!</v>
      </c>
      <c r="T404" s="15" t="e">
        <f>G404*#REF!</f>
        <v>#REF!</v>
      </c>
      <c r="U404" s="50" t="e">
        <f>H404*#REF!</f>
        <v>#REF!</v>
      </c>
      <c r="V404" s="15" t="e">
        <f>I404*#REF!</f>
        <v>#REF!</v>
      </c>
      <c r="W404" s="50" t="e">
        <f>J404*#REF!</f>
        <v>#REF!</v>
      </c>
      <c r="X404" s="15" t="e">
        <f>K404*#REF!</f>
        <v>#REF!</v>
      </c>
      <c r="Y404" s="50" t="e">
        <f>L404*#REF!</f>
        <v>#REF!</v>
      </c>
    </row>
    <row r="405" spans="1:25" ht="13.5" thickBot="1" x14ac:dyDescent="0.25">
      <c r="A405" s="11" t="e">
        <f>#REF!</f>
        <v>#REF!</v>
      </c>
      <c r="B405" s="11" t="e">
        <f>#REF!</f>
        <v>#REF!</v>
      </c>
      <c r="C405" s="11" t="e">
        <f>#REF!</f>
        <v>#REF!</v>
      </c>
      <c r="D405" s="11" t="e">
        <f>#REF!</f>
        <v>#REF!</v>
      </c>
      <c r="E405" s="12" t="e">
        <f t="shared" si="68"/>
        <v>#REF!</v>
      </c>
      <c r="F405" s="49" t="e">
        <f t="shared" si="69"/>
        <v>#REF!</v>
      </c>
      <c r="G405" s="12" t="e">
        <f t="shared" si="70"/>
        <v>#REF!</v>
      </c>
      <c r="H405" s="49" t="e">
        <f t="shared" si="71"/>
        <v>#REF!</v>
      </c>
      <c r="I405" s="12" t="e">
        <f t="shared" si="74"/>
        <v>#REF!</v>
      </c>
      <c r="J405" s="49" t="e">
        <f t="shared" si="75"/>
        <v>#REF!</v>
      </c>
      <c r="K405" s="12" t="e">
        <f t="shared" si="72"/>
        <v>#REF!</v>
      </c>
      <c r="L405" s="12" t="e">
        <f t="shared" si="76"/>
        <v>#REF!</v>
      </c>
      <c r="O405" s="11" t="e">
        <f t="shared" si="77"/>
        <v>#REF!</v>
      </c>
      <c r="P405" s="79" t="e">
        <f>B405*#REF!</f>
        <v>#REF!</v>
      </c>
      <c r="Q405" s="71" t="e">
        <f>C405*#REF!</f>
        <v>#REF!</v>
      </c>
      <c r="R405" s="15" t="e">
        <f>E405*#REF!</f>
        <v>#REF!</v>
      </c>
      <c r="S405" s="50" t="e">
        <f>F405*#REF!</f>
        <v>#REF!</v>
      </c>
      <c r="T405" s="15" t="e">
        <f>G405*#REF!</f>
        <v>#REF!</v>
      </c>
      <c r="U405" s="50" t="e">
        <f>H405*#REF!</f>
        <v>#REF!</v>
      </c>
      <c r="V405" s="15" t="e">
        <f>I405*#REF!</f>
        <v>#REF!</v>
      </c>
      <c r="W405" s="50" t="e">
        <f>J405*#REF!</f>
        <v>#REF!</v>
      </c>
      <c r="X405" s="15" t="e">
        <f>K405*#REF!</f>
        <v>#REF!</v>
      </c>
      <c r="Y405" s="50" t="e">
        <f>L405*#REF!</f>
        <v>#REF!</v>
      </c>
    </row>
    <row r="406" spans="1:25" ht="13.5" thickBot="1" x14ac:dyDescent="0.25">
      <c r="A406" s="11" t="e">
        <f>#REF!</f>
        <v>#REF!</v>
      </c>
      <c r="B406" s="11" t="e">
        <f>#REF!</f>
        <v>#REF!</v>
      </c>
      <c r="C406" s="11" t="e">
        <f>#REF!</f>
        <v>#REF!</v>
      </c>
      <c r="D406" s="11" t="e">
        <f>#REF!</f>
        <v>#REF!</v>
      </c>
      <c r="E406" s="12" t="e">
        <f t="shared" si="68"/>
        <v>#REF!</v>
      </c>
      <c r="F406" s="49" t="e">
        <f t="shared" si="69"/>
        <v>#REF!</v>
      </c>
      <c r="G406" s="12" t="e">
        <f t="shared" si="70"/>
        <v>#REF!</v>
      </c>
      <c r="H406" s="49" t="e">
        <f t="shared" si="71"/>
        <v>#REF!</v>
      </c>
      <c r="I406" s="12" t="e">
        <f t="shared" si="74"/>
        <v>#REF!</v>
      </c>
      <c r="J406" s="49" t="e">
        <f t="shared" si="75"/>
        <v>#REF!</v>
      </c>
      <c r="K406" s="12" t="e">
        <f t="shared" si="72"/>
        <v>#REF!</v>
      </c>
      <c r="L406" s="12" t="e">
        <f t="shared" si="76"/>
        <v>#REF!</v>
      </c>
      <c r="O406" s="11" t="e">
        <f t="shared" si="77"/>
        <v>#REF!</v>
      </c>
      <c r="P406" s="79" t="e">
        <f>B406*#REF!</f>
        <v>#REF!</v>
      </c>
      <c r="Q406" s="71" t="e">
        <f>C406*#REF!</f>
        <v>#REF!</v>
      </c>
      <c r="R406" s="15" t="e">
        <f>E406*#REF!</f>
        <v>#REF!</v>
      </c>
      <c r="S406" s="50" t="e">
        <f>F406*#REF!</f>
        <v>#REF!</v>
      </c>
      <c r="T406" s="15" t="e">
        <f>G406*#REF!</f>
        <v>#REF!</v>
      </c>
      <c r="U406" s="50" t="e">
        <f>H406*#REF!</f>
        <v>#REF!</v>
      </c>
      <c r="V406" s="15" t="e">
        <f>I406*#REF!</f>
        <v>#REF!</v>
      </c>
      <c r="W406" s="50" t="e">
        <f>J406*#REF!</f>
        <v>#REF!</v>
      </c>
      <c r="X406" s="15" t="e">
        <f>K406*#REF!</f>
        <v>#REF!</v>
      </c>
      <c r="Y406" s="50" t="e">
        <f>L406*#REF!</f>
        <v>#REF!</v>
      </c>
    </row>
    <row r="407" spans="1:25" ht="13.5" thickBot="1" x14ac:dyDescent="0.25">
      <c r="A407" s="11" t="e">
        <f>#REF!</f>
        <v>#REF!</v>
      </c>
      <c r="B407" s="11" t="e">
        <f>#REF!</f>
        <v>#REF!</v>
      </c>
      <c r="C407" s="11" t="e">
        <f>#REF!</f>
        <v>#REF!</v>
      </c>
      <c r="D407" s="11" t="e">
        <f>#REF!</f>
        <v>#REF!</v>
      </c>
      <c r="E407" s="12" t="e">
        <f t="shared" si="68"/>
        <v>#REF!</v>
      </c>
      <c r="F407" s="49" t="e">
        <f t="shared" si="69"/>
        <v>#REF!</v>
      </c>
      <c r="G407" s="12" t="e">
        <f t="shared" si="70"/>
        <v>#REF!</v>
      </c>
      <c r="H407" s="49" t="e">
        <f t="shared" si="71"/>
        <v>#REF!</v>
      </c>
      <c r="I407" s="12" t="e">
        <f t="shared" si="74"/>
        <v>#REF!</v>
      </c>
      <c r="J407" s="49" t="e">
        <f t="shared" si="75"/>
        <v>#REF!</v>
      </c>
      <c r="K407" s="12" t="e">
        <f t="shared" si="72"/>
        <v>#REF!</v>
      </c>
      <c r="L407" s="12" t="e">
        <f t="shared" si="76"/>
        <v>#REF!</v>
      </c>
      <c r="O407" s="11" t="e">
        <f t="shared" si="77"/>
        <v>#REF!</v>
      </c>
      <c r="P407" s="79" t="e">
        <f>B407*#REF!</f>
        <v>#REF!</v>
      </c>
      <c r="Q407" s="71" t="e">
        <f>C407*#REF!</f>
        <v>#REF!</v>
      </c>
      <c r="R407" s="15" t="e">
        <f>E407*#REF!</f>
        <v>#REF!</v>
      </c>
      <c r="S407" s="50" t="e">
        <f>F407*#REF!</f>
        <v>#REF!</v>
      </c>
      <c r="T407" s="15" t="e">
        <f>G407*#REF!</f>
        <v>#REF!</v>
      </c>
      <c r="U407" s="50" t="e">
        <f>H407*#REF!</f>
        <v>#REF!</v>
      </c>
      <c r="V407" s="15" t="e">
        <f>I407*#REF!</f>
        <v>#REF!</v>
      </c>
      <c r="W407" s="50" t="e">
        <f>J407*#REF!</f>
        <v>#REF!</v>
      </c>
      <c r="X407" s="15" t="e">
        <f>K407*#REF!</f>
        <v>#REF!</v>
      </c>
      <c r="Y407" s="50" t="e">
        <f>L407*#REF!</f>
        <v>#REF!</v>
      </c>
    </row>
    <row r="408" spans="1:25" ht="13.5" thickBot="1" x14ac:dyDescent="0.25">
      <c r="A408" s="11" t="e">
        <f>#REF!</f>
        <v>#REF!</v>
      </c>
      <c r="B408" s="11" t="e">
        <f>#REF!</f>
        <v>#REF!</v>
      </c>
      <c r="C408" s="11" t="e">
        <f>#REF!</f>
        <v>#REF!</v>
      </c>
      <c r="D408" s="11" t="e">
        <f>#REF!</f>
        <v>#REF!</v>
      </c>
      <c r="E408" s="12" t="e">
        <f t="shared" si="68"/>
        <v>#REF!</v>
      </c>
      <c r="F408" s="49" t="e">
        <f t="shared" si="69"/>
        <v>#REF!</v>
      </c>
      <c r="G408" s="12" t="e">
        <f t="shared" si="70"/>
        <v>#REF!</v>
      </c>
      <c r="H408" s="49" t="e">
        <f t="shared" si="71"/>
        <v>#REF!</v>
      </c>
      <c r="I408" s="12" t="e">
        <f t="shared" si="74"/>
        <v>#REF!</v>
      </c>
      <c r="J408" s="49" t="e">
        <f t="shared" si="75"/>
        <v>#REF!</v>
      </c>
      <c r="K408" s="12" t="e">
        <f t="shared" si="72"/>
        <v>#REF!</v>
      </c>
      <c r="L408" s="12" t="e">
        <f t="shared" si="76"/>
        <v>#REF!</v>
      </c>
      <c r="O408" s="11" t="e">
        <f t="shared" si="77"/>
        <v>#REF!</v>
      </c>
      <c r="P408" s="79" t="e">
        <f>B408*#REF!</f>
        <v>#REF!</v>
      </c>
      <c r="Q408" s="71" t="e">
        <f>C408*#REF!</f>
        <v>#REF!</v>
      </c>
      <c r="R408" s="15" t="e">
        <f>E408*#REF!</f>
        <v>#REF!</v>
      </c>
      <c r="S408" s="50" t="e">
        <f>F408*#REF!</f>
        <v>#REF!</v>
      </c>
      <c r="T408" s="15" t="e">
        <f>G408*#REF!</f>
        <v>#REF!</v>
      </c>
      <c r="U408" s="50" t="e">
        <f>H408*#REF!</f>
        <v>#REF!</v>
      </c>
      <c r="V408" s="15" t="e">
        <f>I408*#REF!</f>
        <v>#REF!</v>
      </c>
      <c r="W408" s="50" t="e">
        <f>J408*#REF!</f>
        <v>#REF!</v>
      </c>
      <c r="X408" s="15" t="e">
        <f>K408*#REF!</f>
        <v>#REF!</v>
      </c>
      <c r="Y408" s="50" t="e">
        <f>L408*#REF!</f>
        <v>#REF!</v>
      </c>
    </row>
    <row r="409" spans="1:25" ht="13.5" thickBot="1" x14ac:dyDescent="0.25">
      <c r="A409" s="11" t="e">
        <f>#REF!</f>
        <v>#REF!</v>
      </c>
      <c r="B409" s="11" t="e">
        <f>#REF!</f>
        <v>#REF!</v>
      </c>
      <c r="C409" s="11" t="e">
        <f>#REF!</f>
        <v>#REF!</v>
      </c>
      <c r="D409" s="11" t="e">
        <f>#REF!</f>
        <v>#REF!</v>
      </c>
      <c r="E409" s="12" t="e">
        <f t="shared" si="68"/>
        <v>#REF!</v>
      </c>
      <c r="F409" s="49" t="e">
        <f t="shared" si="69"/>
        <v>#REF!</v>
      </c>
      <c r="G409" s="12" t="e">
        <f t="shared" si="70"/>
        <v>#REF!</v>
      </c>
      <c r="H409" s="49" t="e">
        <f t="shared" si="71"/>
        <v>#REF!</v>
      </c>
      <c r="I409" s="12" t="e">
        <f t="shared" si="74"/>
        <v>#REF!</v>
      </c>
      <c r="J409" s="49" t="e">
        <f t="shared" si="75"/>
        <v>#REF!</v>
      </c>
      <c r="K409" s="12" t="e">
        <f t="shared" si="72"/>
        <v>#REF!</v>
      </c>
      <c r="L409" s="12" t="e">
        <f t="shared" si="76"/>
        <v>#REF!</v>
      </c>
      <c r="O409" s="11" t="e">
        <f t="shared" si="77"/>
        <v>#REF!</v>
      </c>
      <c r="P409" s="79" t="e">
        <f>B409*#REF!</f>
        <v>#REF!</v>
      </c>
      <c r="Q409" s="71" t="e">
        <f>C409*#REF!</f>
        <v>#REF!</v>
      </c>
      <c r="R409" s="15" t="e">
        <f>E409*#REF!</f>
        <v>#REF!</v>
      </c>
      <c r="S409" s="50" t="e">
        <f>F409*#REF!</f>
        <v>#REF!</v>
      </c>
      <c r="T409" s="15" t="e">
        <f>G409*#REF!</f>
        <v>#REF!</v>
      </c>
      <c r="U409" s="50" t="e">
        <f>H409*#REF!</f>
        <v>#REF!</v>
      </c>
      <c r="V409" s="15" t="e">
        <f>I409*#REF!</f>
        <v>#REF!</v>
      </c>
      <c r="W409" s="50" t="e">
        <f>J409*#REF!</f>
        <v>#REF!</v>
      </c>
      <c r="X409" s="15" t="e">
        <f>K409*#REF!</f>
        <v>#REF!</v>
      </c>
      <c r="Y409" s="50" t="e">
        <f>L409*#REF!</f>
        <v>#REF!</v>
      </c>
    </row>
    <row r="410" spans="1:25" ht="13.5" thickBot="1" x14ac:dyDescent="0.25">
      <c r="A410" s="11" t="e">
        <f>#REF!</f>
        <v>#REF!</v>
      </c>
      <c r="B410" s="11" t="e">
        <f>#REF!</f>
        <v>#REF!</v>
      </c>
      <c r="C410" s="11" t="e">
        <f>#REF!</f>
        <v>#REF!</v>
      </c>
      <c r="D410" s="11" t="e">
        <f>#REF!</f>
        <v>#REF!</v>
      </c>
      <c r="E410" s="12" t="e">
        <f t="shared" si="68"/>
        <v>#REF!</v>
      </c>
      <c r="F410" s="49" t="e">
        <f t="shared" si="69"/>
        <v>#REF!</v>
      </c>
      <c r="G410" s="12" t="e">
        <f t="shared" si="70"/>
        <v>#REF!</v>
      </c>
      <c r="H410" s="49" t="e">
        <f t="shared" si="71"/>
        <v>#REF!</v>
      </c>
      <c r="I410" s="12" t="e">
        <f t="shared" si="74"/>
        <v>#REF!</v>
      </c>
      <c r="J410" s="49" t="e">
        <f t="shared" si="75"/>
        <v>#REF!</v>
      </c>
      <c r="K410" s="12" t="e">
        <f t="shared" si="72"/>
        <v>#REF!</v>
      </c>
      <c r="L410" s="12" t="e">
        <f t="shared" si="76"/>
        <v>#REF!</v>
      </c>
      <c r="O410" s="11" t="e">
        <f t="shared" si="77"/>
        <v>#REF!</v>
      </c>
      <c r="P410" s="79" t="e">
        <f>B410*#REF!</f>
        <v>#REF!</v>
      </c>
      <c r="Q410" s="71" t="e">
        <f>C410*#REF!</f>
        <v>#REF!</v>
      </c>
      <c r="R410" s="15" t="e">
        <f>E410*#REF!</f>
        <v>#REF!</v>
      </c>
      <c r="S410" s="50" t="e">
        <f>F410*#REF!</f>
        <v>#REF!</v>
      </c>
      <c r="T410" s="15" t="e">
        <f>G410*#REF!</f>
        <v>#REF!</v>
      </c>
      <c r="U410" s="50" t="e">
        <f>H410*#REF!</f>
        <v>#REF!</v>
      </c>
      <c r="V410" s="15" t="e">
        <f>I410*#REF!</f>
        <v>#REF!</v>
      </c>
      <c r="W410" s="50" t="e">
        <f>J410*#REF!</f>
        <v>#REF!</v>
      </c>
      <c r="X410" s="15" t="e">
        <f>K410*#REF!</f>
        <v>#REF!</v>
      </c>
      <c r="Y410" s="50" t="e">
        <f>L410*#REF!</f>
        <v>#REF!</v>
      </c>
    </row>
    <row r="411" spans="1:25" ht="13.5" thickBot="1" x14ac:dyDescent="0.25">
      <c r="A411" s="11" t="e">
        <f>#REF!</f>
        <v>#REF!</v>
      </c>
      <c r="B411" s="11" t="e">
        <f>#REF!</f>
        <v>#REF!</v>
      </c>
      <c r="C411" s="11" t="e">
        <f>#REF!</f>
        <v>#REF!</v>
      </c>
      <c r="D411" s="11" t="e">
        <f>#REF!</f>
        <v>#REF!</v>
      </c>
      <c r="E411" s="12" t="e">
        <f t="shared" si="68"/>
        <v>#REF!</v>
      </c>
      <c r="F411" s="49" t="e">
        <f t="shared" si="69"/>
        <v>#REF!</v>
      </c>
      <c r="G411" s="12" t="e">
        <f t="shared" si="70"/>
        <v>#REF!</v>
      </c>
      <c r="H411" s="49" t="e">
        <f t="shared" si="71"/>
        <v>#REF!</v>
      </c>
      <c r="I411" s="12" t="e">
        <f t="shared" si="74"/>
        <v>#REF!</v>
      </c>
      <c r="J411" s="49" t="e">
        <f t="shared" si="75"/>
        <v>#REF!</v>
      </c>
      <c r="K411" s="12" t="e">
        <f t="shared" si="72"/>
        <v>#REF!</v>
      </c>
      <c r="L411" s="12" t="e">
        <f t="shared" si="76"/>
        <v>#REF!</v>
      </c>
      <c r="O411" s="11" t="e">
        <f t="shared" si="77"/>
        <v>#REF!</v>
      </c>
      <c r="P411" s="79" t="e">
        <f>B411*#REF!</f>
        <v>#REF!</v>
      </c>
      <c r="Q411" s="71" t="e">
        <f>C411*#REF!</f>
        <v>#REF!</v>
      </c>
      <c r="R411" s="15" t="e">
        <f>E411*#REF!</f>
        <v>#REF!</v>
      </c>
      <c r="S411" s="50" t="e">
        <f>F411*#REF!</f>
        <v>#REF!</v>
      </c>
      <c r="T411" s="15" t="e">
        <f>G411*#REF!</f>
        <v>#REF!</v>
      </c>
      <c r="U411" s="50" t="e">
        <f>H411*#REF!</f>
        <v>#REF!</v>
      </c>
      <c r="V411" s="15" t="e">
        <f>I411*#REF!</f>
        <v>#REF!</v>
      </c>
      <c r="W411" s="50" t="e">
        <f>J411*#REF!</f>
        <v>#REF!</v>
      </c>
      <c r="X411" s="15" t="e">
        <f>K411*#REF!</f>
        <v>#REF!</v>
      </c>
      <c r="Y411" s="50" t="e">
        <f>L411*#REF!</f>
        <v>#REF!</v>
      </c>
    </row>
    <row r="412" spans="1:25" ht="13.5" thickBot="1" x14ac:dyDescent="0.25">
      <c r="A412" s="11" t="e">
        <f>#REF!</f>
        <v>#REF!</v>
      </c>
      <c r="B412" s="11" t="e">
        <f>#REF!</f>
        <v>#REF!</v>
      </c>
      <c r="C412" s="11" t="e">
        <f>#REF!</f>
        <v>#REF!</v>
      </c>
      <c r="D412" s="11" t="e">
        <f>#REF!</f>
        <v>#REF!</v>
      </c>
      <c r="E412" s="12" t="e">
        <f t="shared" si="68"/>
        <v>#REF!</v>
      </c>
      <c r="F412" s="49" t="e">
        <f t="shared" si="69"/>
        <v>#REF!</v>
      </c>
      <c r="G412" s="12" t="e">
        <f t="shared" si="70"/>
        <v>#REF!</v>
      </c>
      <c r="H412" s="49" t="e">
        <f t="shared" si="71"/>
        <v>#REF!</v>
      </c>
      <c r="I412" s="12" t="e">
        <f t="shared" si="74"/>
        <v>#REF!</v>
      </c>
      <c r="J412" s="49" t="e">
        <f t="shared" si="75"/>
        <v>#REF!</v>
      </c>
      <c r="K412" s="12" t="e">
        <f t="shared" si="72"/>
        <v>#REF!</v>
      </c>
      <c r="L412" s="12" t="e">
        <f t="shared" si="76"/>
        <v>#REF!</v>
      </c>
      <c r="O412" s="11" t="e">
        <f t="shared" si="77"/>
        <v>#REF!</v>
      </c>
      <c r="P412" s="79" t="e">
        <f>B412*#REF!</f>
        <v>#REF!</v>
      </c>
      <c r="Q412" s="71" t="e">
        <f>C412*#REF!</f>
        <v>#REF!</v>
      </c>
      <c r="R412" s="15" t="e">
        <f>E412*#REF!</f>
        <v>#REF!</v>
      </c>
      <c r="S412" s="50" t="e">
        <f>F412*#REF!</f>
        <v>#REF!</v>
      </c>
      <c r="T412" s="15" t="e">
        <f>G412*#REF!</f>
        <v>#REF!</v>
      </c>
      <c r="U412" s="50" t="e">
        <f>H412*#REF!</f>
        <v>#REF!</v>
      </c>
      <c r="V412" s="15" t="e">
        <f>I412*#REF!</f>
        <v>#REF!</v>
      </c>
      <c r="W412" s="50" t="e">
        <f>J412*#REF!</f>
        <v>#REF!</v>
      </c>
      <c r="X412" s="15" t="e">
        <f>K412*#REF!</f>
        <v>#REF!</v>
      </c>
      <c r="Y412" s="50" t="e">
        <f>L412*#REF!</f>
        <v>#REF!</v>
      </c>
    </row>
    <row r="413" spans="1:25" ht="13.5" thickBot="1" x14ac:dyDescent="0.25">
      <c r="A413" s="11" t="e">
        <f>#REF!</f>
        <v>#REF!</v>
      </c>
      <c r="B413" s="11" t="e">
        <f>#REF!</f>
        <v>#REF!</v>
      </c>
      <c r="C413" s="11" t="e">
        <f>#REF!</f>
        <v>#REF!</v>
      </c>
      <c r="D413" s="11" t="e">
        <f>#REF!</f>
        <v>#REF!</v>
      </c>
      <c r="E413" s="12" t="e">
        <f t="shared" si="68"/>
        <v>#REF!</v>
      </c>
      <c r="F413" s="49" t="e">
        <f t="shared" si="69"/>
        <v>#REF!</v>
      </c>
      <c r="G413" s="12" t="e">
        <f t="shared" si="70"/>
        <v>#REF!</v>
      </c>
      <c r="H413" s="49" t="e">
        <f t="shared" si="71"/>
        <v>#REF!</v>
      </c>
      <c r="I413" s="12" t="e">
        <f t="shared" si="74"/>
        <v>#REF!</v>
      </c>
      <c r="J413" s="49" t="e">
        <f t="shared" si="75"/>
        <v>#REF!</v>
      </c>
      <c r="K413" s="12" t="e">
        <f t="shared" si="72"/>
        <v>#REF!</v>
      </c>
      <c r="L413" s="12" t="e">
        <f t="shared" si="76"/>
        <v>#REF!</v>
      </c>
      <c r="O413" s="11" t="e">
        <f t="shared" si="77"/>
        <v>#REF!</v>
      </c>
      <c r="P413" s="79" t="e">
        <f>B413*#REF!</f>
        <v>#REF!</v>
      </c>
      <c r="Q413" s="71" t="e">
        <f>C413*#REF!</f>
        <v>#REF!</v>
      </c>
      <c r="R413" s="15" t="e">
        <f>E413*#REF!</f>
        <v>#REF!</v>
      </c>
      <c r="S413" s="50" t="e">
        <f>F413*#REF!</f>
        <v>#REF!</v>
      </c>
      <c r="T413" s="15" t="e">
        <f>G413*#REF!</f>
        <v>#REF!</v>
      </c>
      <c r="U413" s="50" t="e">
        <f>H413*#REF!</f>
        <v>#REF!</v>
      </c>
      <c r="V413" s="15" t="e">
        <f>I413*#REF!</f>
        <v>#REF!</v>
      </c>
      <c r="W413" s="50" t="e">
        <f>J413*#REF!</f>
        <v>#REF!</v>
      </c>
      <c r="X413" s="15" t="e">
        <f>K413*#REF!</f>
        <v>#REF!</v>
      </c>
      <c r="Y413" s="50" t="e">
        <f>L413*#REF!</f>
        <v>#REF!</v>
      </c>
    </row>
    <row r="414" spans="1:25" ht="13.5" thickBot="1" x14ac:dyDescent="0.25">
      <c r="A414" s="11" t="e">
        <f>#REF!</f>
        <v>#REF!</v>
      </c>
      <c r="B414" s="11" t="e">
        <f>#REF!</f>
        <v>#REF!</v>
      </c>
      <c r="C414" s="11" t="e">
        <f>#REF!</f>
        <v>#REF!</v>
      </c>
      <c r="D414" s="11" t="e">
        <f>#REF!</f>
        <v>#REF!</v>
      </c>
      <c r="E414" s="12" t="e">
        <f t="shared" si="68"/>
        <v>#REF!</v>
      </c>
      <c r="F414" s="49" t="e">
        <f t="shared" si="69"/>
        <v>#REF!</v>
      </c>
      <c r="G414" s="12" t="e">
        <f t="shared" si="70"/>
        <v>#REF!</v>
      </c>
      <c r="H414" s="49" t="e">
        <f t="shared" si="71"/>
        <v>#REF!</v>
      </c>
      <c r="I414" s="12" t="e">
        <f t="shared" si="74"/>
        <v>#REF!</v>
      </c>
      <c r="J414" s="49" t="e">
        <f t="shared" si="75"/>
        <v>#REF!</v>
      </c>
      <c r="K414" s="12" t="e">
        <f t="shared" si="72"/>
        <v>#REF!</v>
      </c>
      <c r="L414" s="12" t="e">
        <f t="shared" si="76"/>
        <v>#REF!</v>
      </c>
      <c r="O414" s="11" t="e">
        <f t="shared" si="77"/>
        <v>#REF!</v>
      </c>
      <c r="P414" s="79" t="e">
        <f>B414*#REF!</f>
        <v>#REF!</v>
      </c>
      <c r="Q414" s="71" t="e">
        <f>C414*#REF!</f>
        <v>#REF!</v>
      </c>
      <c r="R414" s="15" t="e">
        <f>E414*#REF!</f>
        <v>#REF!</v>
      </c>
      <c r="S414" s="50" t="e">
        <f>F414*#REF!</f>
        <v>#REF!</v>
      </c>
      <c r="T414" s="15" t="e">
        <f>G414*#REF!</f>
        <v>#REF!</v>
      </c>
      <c r="U414" s="50" t="e">
        <f>H414*#REF!</f>
        <v>#REF!</v>
      </c>
      <c r="V414" s="15" t="e">
        <f>I414*#REF!</f>
        <v>#REF!</v>
      </c>
      <c r="W414" s="50" t="e">
        <f>J414*#REF!</f>
        <v>#REF!</v>
      </c>
      <c r="X414" s="15" t="e">
        <f>K414*#REF!</f>
        <v>#REF!</v>
      </c>
      <c r="Y414" s="50" t="e">
        <f>L414*#REF!</f>
        <v>#REF!</v>
      </c>
    </row>
    <row r="415" spans="1:25" ht="13.5" thickBot="1" x14ac:dyDescent="0.25">
      <c r="A415" s="11" t="e">
        <f>#REF!</f>
        <v>#REF!</v>
      </c>
      <c r="B415" s="11" t="e">
        <f>#REF!</f>
        <v>#REF!</v>
      </c>
      <c r="C415" s="11" t="e">
        <f>#REF!</f>
        <v>#REF!</v>
      </c>
      <c r="D415" s="11" t="e">
        <f>#REF!</f>
        <v>#REF!</v>
      </c>
      <c r="E415" s="12" t="e">
        <f t="shared" si="68"/>
        <v>#REF!</v>
      </c>
      <c r="F415" s="49" t="e">
        <f t="shared" si="69"/>
        <v>#REF!</v>
      </c>
      <c r="G415" s="12" t="e">
        <f t="shared" si="70"/>
        <v>#REF!</v>
      </c>
      <c r="H415" s="49" t="e">
        <f t="shared" si="71"/>
        <v>#REF!</v>
      </c>
      <c r="I415" s="12" t="e">
        <f t="shared" si="74"/>
        <v>#REF!</v>
      </c>
      <c r="J415" s="49" t="e">
        <f t="shared" si="75"/>
        <v>#REF!</v>
      </c>
      <c r="K415" s="12" t="e">
        <f t="shared" si="72"/>
        <v>#REF!</v>
      </c>
      <c r="L415" s="12" t="e">
        <f t="shared" si="76"/>
        <v>#REF!</v>
      </c>
      <c r="O415" s="11" t="e">
        <f t="shared" si="77"/>
        <v>#REF!</v>
      </c>
      <c r="P415" s="79" t="e">
        <f>B415*#REF!</f>
        <v>#REF!</v>
      </c>
      <c r="Q415" s="71" t="e">
        <f>C415*#REF!</f>
        <v>#REF!</v>
      </c>
      <c r="R415" s="15" t="e">
        <f>E415*#REF!</f>
        <v>#REF!</v>
      </c>
      <c r="S415" s="50" t="e">
        <f>F415*#REF!</f>
        <v>#REF!</v>
      </c>
      <c r="T415" s="15" t="e">
        <f>G415*#REF!</f>
        <v>#REF!</v>
      </c>
      <c r="U415" s="50" t="e">
        <f>H415*#REF!</f>
        <v>#REF!</v>
      </c>
      <c r="V415" s="15" t="e">
        <f>I415*#REF!</f>
        <v>#REF!</v>
      </c>
      <c r="W415" s="50" t="e">
        <f>J415*#REF!</f>
        <v>#REF!</v>
      </c>
      <c r="X415" s="15" t="e">
        <f>K415*#REF!</f>
        <v>#REF!</v>
      </c>
      <c r="Y415" s="50" t="e">
        <f>L415*#REF!</f>
        <v>#REF!</v>
      </c>
    </row>
    <row r="416" spans="1:25" ht="13.5" thickBot="1" x14ac:dyDescent="0.25">
      <c r="A416" s="11" t="e">
        <f>#REF!</f>
        <v>#REF!</v>
      </c>
      <c r="B416" s="11" t="e">
        <f>#REF!</f>
        <v>#REF!</v>
      </c>
      <c r="C416" s="11" t="e">
        <f>#REF!</f>
        <v>#REF!</v>
      </c>
      <c r="D416" s="11" t="e">
        <f>#REF!</f>
        <v>#REF!</v>
      </c>
      <c r="E416" s="12" t="e">
        <f t="shared" si="68"/>
        <v>#REF!</v>
      </c>
      <c r="F416" s="49" t="e">
        <f t="shared" si="69"/>
        <v>#REF!</v>
      </c>
      <c r="G416" s="12" t="e">
        <f t="shared" si="70"/>
        <v>#REF!</v>
      </c>
      <c r="H416" s="49" t="e">
        <f t="shared" si="71"/>
        <v>#REF!</v>
      </c>
      <c r="I416" s="12" t="e">
        <f t="shared" si="74"/>
        <v>#REF!</v>
      </c>
      <c r="J416" s="49" t="e">
        <f t="shared" si="75"/>
        <v>#REF!</v>
      </c>
      <c r="K416" s="12" t="e">
        <f t="shared" si="72"/>
        <v>#REF!</v>
      </c>
      <c r="L416" s="12" t="e">
        <f t="shared" si="76"/>
        <v>#REF!</v>
      </c>
      <c r="O416" s="40" t="e">
        <f t="shared" si="77"/>
        <v>#REF!</v>
      </c>
      <c r="P416" s="78" t="e">
        <f>B416*#REF!</f>
        <v>#REF!</v>
      </c>
      <c r="Q416" s="86" t="e">
        <f>C416*#REF!</f>
        <v>#REF!</v>
      </c>
      <c r="R416" s="53" t="e">
        <f>E416*#REF!</f>
        <v>#REF!</v>
      </c>
      <c r="S416" s="54" t="e">
        <f>F416*#REF!</f>
        <v>#REF!</v>
      </c>
      <c r="T416" s="53" t="e">
        <f>G416*#REF!</f>
        <v>#REF!</v>
      </c>
      <c r="U416" s="54" t="e">
        <f>H416*#REF!</f>
        <v>#REF!</v>
      </c>
      <c r="V416" s="53" t="e">
        <f>I416*#REF!</f>
        <v>#REF!</v>
      </c>
      <c r="W416" s="54" t="e">
        <f>J416*#REF!</f>
        <v>#REF!</v>
      </c>
      <c r="X416" s="53" t="e">
        <f>K416*#REF!</f>
        <v>#REF!</v>
      </c>
      <c r="Y416" s="54" t="e">
        <f>L416*#REF!</f>
        <v>#REF!</v>
      </c>
    </row>
    <row r="417" spans="1:25" ht="60.75" customHeight="1" thickBot="1" x14ac:dyDescent="0.25">
      <c r="A417" s="11" t="e">
        <f>#REF!</f>
        <v>#REF!</v>
      </c>
      <c r="B417" s="11" t="e">
        <f>#REF!</f>
        <v>#REF!</v>
      </c>
      <c r="C417" s="11" t="e">
        <f>#REF!</f>
        <v>#REF!</v>
      </c>
      <c r="D417" s="11" t="e">
        <f>#REF!</f>
        <v>#REF!</v>
      </c>
      <c r="E417" s="12" t="e">
        <f t="shared" si="68"/>
        <v>#REF!</v>
      </c>
      <c r="F417" s="49" t="e">
        <f t="shared" si="69"/>
        <v>#REF!</v>
      </c>
      <c r="G417" s="12" t="e">
        <f t="shared" si="70"/>
        <v>#REF!</v>
      </c>
      <c r="H417" s="49" t="e">
        <f t="shared" si="71"/>
        <v>#REF!</v>
      </c>
      <c r="I417" s="12" t="e">
        <f t="shared" si="74"/>
        <v>#REF!</v>
      </c>
      <c r="J417" s="49" t="e">
        <f t="shared" si="75"/>
        <v>#REF!</v>
      </c>
      <c r="K417" s="12" t="e">
        <f t="shared" si="72"/>
        <v>#REF!</v>
      </c>
      <c r="L417" s="12" t="e">
        <f t="shared" si="76"/>
        <v>#REF!</v>
      </c>
      <c r="N417" s="94"/>
      <c r="O417" s="11" t="e">
        <f t="shared" si="77"/>
        <v>#REF!</v>
      </c>
      <c r="P417" s="84" t="e">
        <f>B417*#REF!</f>
        <v>#REF!</v>
      </c>
      <c r="Q417" s="278" t="e">
        <f>C417*#REF!</f>
        <v>#REF!</v>
      </c>
      <c r="R417" s="15" t="e">
        <f>E417*#REF!</f>
        <v>#REF!</v>
      </c>
      <c r="S417" s="50" t="e">
        <f>F417*#REF!</f>
        <v>#REF!</v>
      </c>
      <c r="T417" s="15" t="e">
        <f>G417*#REF!</f>
        <v>#REF!</v>
      </c>
      <c r="U417" s="50" t="e">
        <f>H417*#REF!</f>
        <v>#REF!</v>
      </c>
      <c r="V417" s="15" t="e">
        <f>I417*#REF!</f>
        <v>#REF!</v>
      </c>
      <c r="W417" s="50" t="e">
        <f>J417*#REF!</f>
        <v>#REF!</v>
      </c>
      <c r="X417" s="15" t="e">
        <f>K417*#REF!</f>
        <v>#REF!</v>
      </c>
      <c r="Y417" s="50" t="e">
        <f>L417*#REF!</f>
        <v>#REF!</v>
      </c>
    </row>
    <row r="418" spans="1:25" ht="60.75" customHeight="1" thickBot="1" x14ac:dyDescent="0.25">
      <c r="A418" s="11" t="e">
        <f>#REF!</f>
        <v>#REF!</v>
      </c>
      <c r="B418" s="11" t="e">
        <f>#REF!</f>
        <v>#REF!</v>
      </c>
      <c r="C418" s="11" t="e">
        <f>#REF!</f>
        <v>#REF!</v>
      </c>
      <c r="D418" s="11" t="e">
        <f>#REF!</f>
        <v>#REF!</v>
      </c>
      <c r="E418" s="12" t="e">
        <f t="shared" si="68"/>
        <v>#REF!</v>
      </c>
      <c r="F418" s="49" t="e">
        <f t="shared" si="69"/>
        <v>#REF!</v>
      </c>
      <c r="G418" s="12" t="e">
        <f t="shared" si="70"/>
        <v>#REF!</v>
      </c>
      <c r="H418" s="49" t="e">
        <f t="shared" si="71"/>
        <v>#REF!</v>
      </c>
      <c r="I418" s="12" t="e">
        <f t="shared" si="74"/>
        <v>#REF!</v>
      </c>
      <c r="J418" s="49" t="e">
        <f t="shared" si="75"/>
        <v>#REF!</v>
      </c>
      <c r="K418" s="12" t="e">
        <f t="shared" si="72"/>
        <v>#REF!</v>
      </c>
      <c r="L418" s="12" t="e">
        <f t="shared" si="76"/>
        <v>#REF!</v>
      </c>
      <c r="N418" s="247"/>
      <c r="O418" s="44" t="e">
        <f t="shared" si="77"/>
        <v>#REF!</v>
      </c>
      <c r="P418" s="79" t="e">
        <f>B418*#REF!</f>
        <v>#REF!</v>
      </c>
      <c r="Q418" s="279" t="e">
        <f>C418*#REF!</f>
        <v>#REF!</v>
      </c>
      <c r="R418" s="65" t="e">
        <f>E418*#REF!</f>
        <v>#REF!</v>
      </c>
      <c r="S418" s="66" t="e">
        <f>F418*#REF!</f>
        <v>#REF!</v>
      </c>
      <c r="T418" s="65" t="e">
        <f>G418*#REF!</f>
        <v>#REF!</v>
      </c>
      <c r="U418" s="66" t="e">
        <f>H418*#REF!</f>
        <v>#REF!</v>
      </c>
      <c r="V418" s="65" t="e">
        <f>I418*#REF!</f>
        <v>#REF!</v>
      </c>
      <c r="W418" s="66" t="e">
        <f>J418*#REF!</f>
        <v>#REF!</v>
      </c>
      <c r="X418" s="65" t="e">
        <f>K418*#REF!</f>
        <v>#REF!</v>
      </c>
      <c r="Y418" s="66" t="e">
        <f>L418*#REF!</f>
        <v>#REF!</v>
      </c>
    </row>
    <row r="419" spans="1:25" ht="13.5" thickBot="1" x14ac:dyDescent="0.25">
      <c r="A419" s="11" t="e">
        <f>#REF!</f>
        <v>#REF!</v>
      </c>
      <c r="B419" s="11" t="e">
        <f>#REF!</f>
        <v>#REF!</v>
      </c>
      <c r="C419" s="11" t="e">
        <f>#REF!</f>
        <v>#REF!</v>
      </c>
      <c r="D419" s="11" t="e">
        <f>#REF!</f>
        <v>#REF!</v>
      </c>
      <c r="E419" s="12" t="e">
        <f>B419+(D419*$F$1)</f>
        <v>#REF!</v>
      </c>
      <c r="F419" s="49" t="e">
        <f>C419+($D419*$F$1)</f>
        <v>#REF!</v>
      </c>
      <c r="G419" s="12" t="e">
        <f t="shared" ref="G419:H421" si="78">B419+($D419*$H$1)</f>
        <v>#REF!</v>
      </c>
      <c r="H419" s="49" t="e">
        <f t="shared" si="78"/>
        <v>#REF!</v>
      </c>
      <c r="I419" s="12" t="e">
        <f t="shared" si="74"/>
        <v>#REF!</v>
      </c>
      <c r="J419" s="49" t="e">
        <f t="shared" si="75"/>
        <v>#REF!</v>
      </c>
      <c r="K419" s="12" t="e">
        <f t="shared" si="72"/>
        <v>#REF!</v>
      </c>
      <c r="L419" s="12" t="e">
        <f t="shared" si="76"/>
        <v>#REF!</v>
      </c>
    </row>
    <row r="420" spans="1:25" ht="13.5" thickBot="1" x14ac:dyDescent="0.25">
      <c r="A420" s="11" t="e">
        <f>#REF!</f>
        <v>#REF!</v>
      </c>
      <c r="B420" s="11" t="e">
        <f>#REF!</f>
        <v>#REF!</v>
      </c>
      <c r="C420" s="11" t="e">
        <f>#REF!</f>
        <v>#REF!</v>
      </c>
      <c r="D420" s="11" t="e">
        <f>#REF!</f>
        <v>#REF!</v>
      </c>
      <c r="E420" s="12" t="e">
        <f>B420+(D420*$F$1)</f>
        <v>#REF!</v>
      </c>
      <c r="F420" s="49" t="e">
        <f>C420+($D420*$F$1)</f>
        <v>#REF!</v>
      </c>
      <c r="G420" s="12" t="e">
        <f t="shared" si="78"/>
        <v>#REF!</v>
      </c>
      <c r="H420" s="49" t="e">
        <f t="shared" si="78"/>
        <v>#REF!</v>
      </c>
      <c r="I420" s="12" t="e">
        <f t="shared" si="74"/>
        <v>#REF!</v>
      </c>
      <c r="J420" s="49" t="e">
        <f t="shared" si="75"/>
        <v>#REF!</v>
      </c>
      <c r="K420" s="12" t="e">
        <f t="shared" si="72"/>
        <v>#REF!</v>
      </c>
      <c r="L420" s="12" t="e">
        <f t="shared" si="76"/>
        <v>#REF!</v>
      </c>
    </row>
    <row r="421" spans="1:25" ht="13.5" thickBot="1" x14ac:dyDescent="0.25">
      <c r="A421" s="11" t="e">
        <f>#REF!</f>
        <v>#REF!</v>
      </c>
      <c r="B421" s="11" t="e">
        <f>#REF!</f>
        <v>#REF!</v>
      </c>
      <c r="C421" s="11" t="e">
        <f>#REF!</f>
        <v>#REF!</v>
      </c>
      <c r="D421" s="11" t="e">
        <f>#REF!</f>
        <v>#REF!</v>
      </c>
      <c r="E421" s="12" t="e">
        <f>B421+(D421*$F$1)</f>
        <v>#REF!</v>
      </c>
      <c r="F421" s="49" t="e">
        <f>C421+($D421*$F$1)</f>
        <v>#REF!</v>
      </c>
      <c r="G421" s="12" t="e">
        <f t="shared" si="78"/>
        <v>#REF!</v>
      </c>
      <c r="H421" s="49" t="e">
        <f t="shared" si="78"/>
        <v>#REF!</v>
      </c>
      <c r="I421" s="12" t="e">
        <f t="shared" si="74"/>
        <v>#REF!</v>
      </c>
      <c r="J421" s="49" t="e">
        <f t="shared" si="75"/>
        <v>#REF!</v>
      </c>
      <c r="K421" s="12" t="e">
        <f t="shared" si="72"/>
        <v>#REF!</v>
      </c>
      <c r="L421" s="12" t="e">
        <f t="shared" si="76"/>
        <v>#REF!</v>
      </c>
    </row>
    <row r="422" spans="1:25" ht="13.5" thickBot="1" x14ac:dyDescent="0.25">
      <c r="A422" s="11" t="e">
        <f>#REF!</f>
        <v>#REF!</v>
      </c>
      <c r="B422" s="11" t="e">
        <f>#REF!</f>
        <v>#REF!</v>
      </c>
      <c r="C422" s="11" t="e">
        <f>#REF!</f>
        <v>#REF!</v>
      </c>
      <c r="D422" s="11" t="e">
        <f>#REF!</f>
        <v>#REF!</v>
      </c>
      <c r="E422" s="12" t="e">
        <f t="shared" ref="E422:E434" si="79">B422+(D422*$F$1)</f>
        <v>#REF!</v>
      </c>
      <c r="F422" s="49" t="e">
        <f t="shared" ref="F422:F434" si="80">C422+($D422*$F$1)</f>
        <v>#REF!</v>
      </c>
      <c r="G422" s="12" t="e">
        <f t="shared" ref="G422:G434" si="81">B422+($D422*$H$1)</f>
        <v>#REF!</v>
      </c>
      <c r="H422" s="49" t="e">
        <f t="shared" ref="H422:H434" si="82">C422+($D422*$H$1)</f>
        <v>#REF!</v>
      </c>
      <c r="I422" s="12" t="e">
        <f t="shared" ref="I422:I434" si="83">$B422+($D422*$J$1)</f>
        <v>#REF!</v>
      </c>
      <c r="J422" s="49" t="e">
        <f t="shared" ref="J422:J434" si="84">$C422+($D422*$J$1)</f>
        <v>#REF!</v>
      </c>
      <c r="K422" s="12" t="e">
        <f t="shared" ref="K422:L434" si="85">$B422+($D422*$L$1)</f>
        <v>#REF!</v>
      </c>
      <c r="L422" s="12" t="e">
        <f t="shared" ref="L422:L433" si="86">$C422+($D422*$L$1)</f>
        <v>#REF!</v>
      </c>
    </row>
    <row r="423" spans="1:25" ht="13.5" thickBot="1" x14ac:dyDescent="0.25">
      <c r="A423" s="11" t="e">
        <f>#REF!</f>
        <v>#REF!</v>
      </c>
      <c r="B423" s="11" t="e">
        <f>#REF!</f>
        <v>#REF!</v>
      </c>
      <c r="C423" s="11" t="e">
        <f>#REF!</f>
        <v>#REF!</v>
      </c>
      <c r="D423" s="11" t="e">
        <f>#REF!</f>
        <v>#REF!</v>
      </c>
      <c r="E423" s="12" t="e">
        <f t="shared" si="79"/>
        <v>#REF!</v>
      </c>
      <c r="F423" s="49" t="e">
        <f t="shared" si="80"/>
        <v>#REF!</v>
      </c>
      <c r="G423" s="12" t="e">
        <f t="shared" si="81"/>
        <v>#REF!</v>
      </c>
      <c r="H423" s="49" t="e">
        <f t="shared" si="82"/>
        <v>#REF!</v>
      </c>
      <c r="I423" s="12" t="e">
        <f t="shared" si="83"/>
        <v>#REF!</v>
      </c>
      <c r="J423" s="49" t="e">
        <f t="shared" si="84"/>
        <v>#REF!</v>
      </c>
      <c r="K423" s="12" t="e">
        <f t="shared" si="85"/>
        <v>#REF!</v>
      </c>
      <c r="L423" s="12" t="e">
        <f t="shared" si="86"/>
        <v>#REF!</v>
      </c>
    </row>
    <row r="424" spans="1:25" ht="13.5" thickBot="1" x14ac:dyDescent="0.25">
      <c r="A424" s="11" t="e">
        <f>#REF!</f>
        <v>#REF!</v>
      </c>
      <c r="B424" s="11" t="e">
        <f>#REF!</f>
        <v>#REF!</v>
      </c>
      <c r="C424" s="11" t="e">
        <f>#REF!</f>
        <v>#REF!</v>
      </c>
      <c r="D424" s="11" t="e">
        <f>#REF!</f>
        <v>#REF!</v>
      </c>
      <c r="E424" s="12" t="e">
        <f t="shared" si="79"/>
        <v>#REF!</v>
      </c>
      <c r="F424" s="49" t="e">
        <f t="shared" si="80"/>
        <v>#REF!</v>
      </c>
      <c r="G424" s="12" t="e">
        <f t="shared" si="81"/>
        <v>#REF!</v>
      </c>
      <c r="H424" s="49" t="e">
        <f t="shared" si="82"/>
        <v>#REF!</v>
      </c>
      <c r="I424" s="12" t="e">
        <f t="shared" si="83"/>
        <v>#REF!</v>
      </c>
      <c r="J424" s="49" t="e">
        <f t="shared" si="84"/>
        <v>#REF!</v>
      </c>
      <c r="K424" s="12" t="e">
        <f t="shared" si="85"/>
        <v>#REF!</v>
      </c>
      <c r="L424" s="12" t="e">
        <f t="shared" si="86"/>
        <v>#REF!</v>
      </c>
    </row>
    <row r="425" spans="1:25" ht="13.5" thickBot="1" x14ac:dyDescent="0.25">
      <c r="A425" s="11" t="e">
        <f>#REF!</f>
        <v>#REF!</v>
      </c>
      <c r="B425" s="11" t="e">
        <f>#REF!</f>
        <v>#REF!</v>
      </c>
      <c r="C425" s="11" t="e">
        <f>#REF!</f>
        <v>#REF!</v>
      </c>
      <c r="D425" s="11" t="e">
        <f>#REF!</f>
        <v>#REF!</v>
      </c>
      <c r="E425" s="12" t="e">
        <f t="shared" si="79"/>
        <v>#REF!</v>
      </c>
      <c r="F425" s="49" t="e">
        <f t="shared" si="80"/>
        <v>#REF!</v>
      </c>
      <c r="G425" s="12" t="e">
        <f t="shared" si="81"/>
        <v>#REF!</v>
      </c>
      <c r="H425" s="49" t="e">
        <f t="shared" si="82"/>
        <v>#REF!</v>
      </c>
      <c r="I425" s="12" t="e">
        <f t="shared" si="83"/>
        <v>#REF!</v>
      </c>
      <c r="J425" s="49" t="e">
        <f t="shared" si="84"/>
        <v>#REF!</v>
      </c>
      <c r="K425" s="12" t="e">
        <f t="shared" si="85"/>
        <v>#REF!</v>
      </c>
      <c r="L425" s="12" t="e">
        <f t="shared" si="86"/>
        <v>#REF!</v>
      </c>
    </row>
    <row r="426" spans="1:25" ht="13.5" thickBot="1" x14ac:dyDescent="0.25">
      <c r="A426" s="11" t="e">
        <f>#REF!</f>
        <v>#REF!</v>
      </c>
      <c r="B426" s="11" t="e">
        <f>#REF!</f>
        <v>#REF!</v>
      </c>
      <c r="C426" s="11" t="e">
        <f>#REF!</f>
        <v>#REF!</v>
      </c>
      <c r="D426" s="11" t="e">
        <f>#REF!</f>
        <v>#REF!</v>
      </c>
      <c r="E426" s="12" t="e">
        <f t="shared" si="79"/>
        <v>#REF!</v>
      </c>
      <c r="F426" s="49" t="e">
        <f t="shared" si="80"/>
        <v>#REF!</v>
      </c>
      <c r="G426" s="12" t="e">
        <f t="shared" si="81"/>
        <v>#REF!</v>
      </c>
      <c r="H426" s="49" t="e">
        <f t="shared" si="82"/>
        <v>#REF!</v>
      </c>
      <c r="I426" s="12" t="e">
        <f t="shared" si="83"/>
        <v>#REF!</v>
      </c>
      <c r="J426" s="49" t="e">
        <f t="shared" si="84"/>
        <v>#REF!</v>
      </c>
      <c r="K426" s="12" t="e">
        <f t="shared" si="85"/>
        <v>#REF!</v>
      </c>
      <c r="L426" s="12" t="e">
        <f t="shared" si="86"/>
        <v>#REF!</v>
      </c>
    </row>
    <row r="427" spans="1:25" ht="13.5" thickBot="1" x14ac:dyDescent="0.25">
      <c r="A427" s="11" t="e">
        <f>#REF!</f>
        <v>#REF!</v>
      </c>
      <c r="B427" s="11" t="e">
        <f>#REF!</f>
        <v>#REF!</v>
      </c>
      <c r="C427" s="11" t="e">
        <f>#REF!</f>
        <v>#REF!</v>
      </c>
      <c r="D427" s="11" t="e">
        <f>#REF!</f>
        <v>#REF!</v>
      </c>
      <c r="E427" s="12" t="e">
        <f t="shared" si="79"/>
        <v>#REF!</v>
      </c>
      <c r="F427" s="49" t="e">
        <f t="shared" si="80"/>
        <v>#REF!</v>
      </c>
      <c r="G427" s="12" t="e">
        <f t="shared" si="81"/>
        <v>#REF!</v>
      </c>
      <c r="H427" s="49" t="e">
        <f t="shared" si="82"/>
        <v>#REF!</v>
      </c>
      <c r="I427" s="12" t="e">
        <f t="shared" si="83"/>
        <v>#REF!</v>
      </c>
      <c r="J427" s="49" t="e">
        <f t="shared" si="84"/>
        <v>#REF!</v>
      </c>
      <c r="K427" s="12" t="e">
        <f t="shared" si="85"/>
        <v>#REF!</v>
      </c>
      <c r="L427" s="12" t="e">
        <f t="shared" si="86"/>
        <v>#REF!</v>
      </c>
    </row>
    <row r="428" spans="1:25" ht="13.5" thickBot="1" x14ac:dyDescent="0.25">
      <c r="A428" s="11" t="e">
        <f>#REF!</f>
        <v>#REF!</v>
      </c>
      <c r="B428" s="11" t="e">
        <f>#REF!</f>
        <v>#REF!</v>
      </c>
      <c r="C428" s="11" t="e">
        <f>#REF!</f>
        <v>#REF!</v>
      </c>
      <c r="D428" s="11" t="e">
        <f>#REF!</f>
        <v>#REF!</v>
      </c>
      <c r="E428" s="12" t="e">
        <f t="shared" si="79"/>
        <v>#REF!</v>
      </c>
      <c r="F428" s="49" t="e">
        <f t="shared" si="80"/>
        <v>#REF!</v>
      </c>
      <c r="G428" s="12" t="e">
        <f t="shared" si="81"/>
        <v>#REF!</v>
      </c>
      <c r="H428" s="49" t="e">
        <f t="shared" si="82"/>
        <v>#REF!</v>
      </c>
      <c r="I428" s="12" t="e">
        <f t="shared" si="83"/>
        <v>#REF!</v>
      </c>
      <c r="J428" s="49" t="e">
        <f t="shared" si="84"/>
        <v>#REF!</v>
      </c>
      <c r="K428" s="12" t="e">
        <f t="shared" si="85"/>
        <v>#REF!</v>
      </c>
      <c r="L428" s="12" t="e">
        <f t="shared" si="86"/>
        <v>#REF!</v>
      </c>
    </row>
    <row r="429" spans="1:25" ht="13.5" thickBot="1" x14ac:dyDescent="0.25">
      <c r="A429" s="11" t="e">
        <f>#REF!</f>
        <v>#REF!</v>
      </c>
      <c r="B429" s="11" t="e">
        <f>#REF!</f>
        <v>#REF!</v>
      </c>
      <c r="C429" s="11" t="e">
        <f>#REF!</f>
        <v>#REF!</v>
      </c>
      <c r="D429" s="11" t="e">
        <f>#REF!</f>
        <v>#REF!</v>
      </c>
      <c r="E429" s="12" t="e">
        <f t="shared" si="79"/>
        <v>#REF!</v>
      </c>
      <c r="F429" s="49" t="e">
        <f t="shared" si="80"/>
        <v>#REF!</v>
      </c>
      <c r="G429" s="12" t="e">
        <f t="shared" si="81"/>
        <v>#REF!</v>
      </c>
      <c r="H429" s="49" t="e">
        <f t="shared" si="82"/>
        <v>#REF!</v>
      </c>
      <c r="I429" s="12" t="e">
        <f t="shared" si="83"/>
        <v>#REF!</v>
      </c>
      <c r="J429" s="49" t="e">
        <f t="shared" si="84"/>
        <v>#REF!</v>
      </c>
      <c r="K429" s="12" t="e">
        <f t="shared" si="85"/>
        <v>#REF!</v>
      </c>
      <c r="L429" s="12" t="e">
        <f t="shared" si="86"/>
        <v>#REF!</v>
      </c>
    </row>
    <row r="430" spans="1:25" ht="13.5" thickBot="1" x14ac:dyDescent="0.25">
      <c r="A430" s="11" t="e">
        <f>#REF!</f>
        <v>#REF!</v>
      </c>
      <c r="B430" s="11" t="e">
        <f>#REF!</f>
        <v>#REF!</v>
      </c>
      <c r="C430" s="11" t="e">
        <f>#REF!</f>
        <v>#REF!</v>
      </c>
      <c r="D430" s="11" t="e">
        <f>#REF!</f>
        <v>#REF!</v>
      </c>
      <c r="E430" s="12" t="e">
        <f t="shared" si="79"/>
        <v>#REF!</v>
      </c>
      <c r="F430" s="49" t="e">
        <f t="shared" si="80"/>
        <v>#REF!</v>
      </c>
      <c r="G430" s="12" t="e">
        <f t="shared" si="81"/>
        <v>#REF!</v>
      </c>
      <c r="H430" s="49" t="e">
        <f t="shared" si="82"/>
        <v>#REF!</v>
      </c>
      <c r="I430" s="12" t="e">
        <f t="shared" si="83"/>
        <v>#REF!</v>
      </c>
      <c r="J430" s="49" t="e">
        <f t="shared" si="84"/>
        <v>#REF!</v>
      </c>
      <c r="K430" s="12" t="e">
        <f t="shared" si="85"/>
        <v>#REF!</v>
      </c>
      <c r="L430" s="12" t="e">
        <f t="shared" si="86"/>
        <v>#REF!</v>
      </c>
    </row>
    <row r="431" spans="1:25" ht="13.5" thickBot="1" x14ac:dyDescent="0.25">
      <c r="A431" s="11" t="e">
        <f>#REF!</f>
        <v>#REF!</v>
      </c>
      <c r="B431" s="11" t="e">
        <f>#REF!</f>
        <v>#REF!</v>
      </c>
      <c r="C431" s="11" t="e">
        <f>#REF!</f>
        <v>#REF!</v>
      </c>
      <c r="D431" s="11" t="e">
        <f>#REF!</f>
        <v>#REF!</v>
      </c>
      <c r="E431" s="12" t="e">
        <f t="shared" si="79"/>
        <v>#REF!</v>
      </c>
      <c r="F431" s="49" t="e">
        <f t="shared" si="80"/>
        <v>#REF!</v>
      </c>
      <c r="G431" s="12" t="e">
        <f t="shared" si="81"/>
        <v>#REF!</v>
      </c>
      <c r="H431" s="49" t="e">
        <f t="shared" si="82"/>
        <v>#REF!</v>
      </c>
      <c r="I431" s="12" t="e">
        <f t="shared" si="83"/>
        <v>#REF!</v>
      </c>
      <c r="J431" s="49" t="e">
        <f t="shared" si="84"/>
        <v>#REF!</v>
      </c>
      <c r="K431" s="12" t="e">
        <f t="shared" si="85"/>
        <v>#REF!</v>
      </c>
      <c r="L431" s="12" t="e">
        <f t="shared" si="86"/>
        <v>#REF!</v>
      </c>
    </row>
    <row r="432" spans="1:25" ht="13.5" thickBot="1" x14ac:dyDescent="0.25">
      <c r="A432" s="11" t="e">
        <f>#REF!</f>
        <v>#REF!</v>
      </c>
      <c r="B432" s="11" t="e">
        <f>#REF!</f>
        <v>#REF!</v>
      </c>
      <c r="C432" s="11" t="e">
        <f>#REF!</f>
        <v>#REF!</v>
      </c>
      <c r="D432" s="11" t="e">
        <f>#REF!</f>
        <v>#REF!</v>
      </c>
      <c r="E432" s="12" t="e">
        <f t="shared" si="79"/>
        <v>#REF!</v>
      </c>
      <c r="F432" s="49" t="e">
        <f t="shared" si="80"/>
        <v>#REF!</v>
      </c>
      <c r="G432" s="12" t="e">
        <f t="shared" si="81"/>
        <v>#REF!</v>
      </c>
      <c r="H432" s="49" t="e">
        <f t="shared" si="82"/>
        <v>#REF!</v>
      </c>
      <c r="I432" s="12" t="e">
        <f t="shared" si="83"/>
        <v>#REF!</v>
      </c>
      <c r="J432" s="49" t="e">
        <f t="shared" si="84"/>
        <v>#REF!</v>
      </c>
      <c r="K432" s="12" t="e">
        <f t="shared" si="85"/>
        <v>#REF!</v>
      </c>
      <c r="L432" s="12" t="e">
        <f t="shared" si="86"/>
        <v>#REF!</v>
      </c>
    </row>
    <row r="433" spans="1:12" ht="13.5" thickBot="1" x14ac:dyDescent="0.25">
      <c r="A433" s="11" t="e">
        <f>#REF!</f>
        <v>#REF!</v>
      </c>
      <c r="B433" s="11" t="e">
        <f>#REF!</f>
        <v>#REF!</v>
      </c>
      <c r="C433" s="11" t="e">
        <f>#REF!</f>
        <v>#REF!</v>
      </c>
      <c r="D433" s="11" t="e">
        <f>#REF!</f>
        <v>#REF!</v>
      </c>
      <c r="E433" s="12" t="e">
        <f t="shared" si="79"/>
        <v>#REF!</v>
      </c>
      <c r="F433" s="49" t="e">
        <f t="shared" si="80"/>
        <v>#REF!</v>
      </c>
      <c r="G433" s="12" t="e">
        <f t="shared" si="81"/>
        <v>#REF!</v>
      </c>
      <c r="H433" s="49" t="e">
        <f t="shared" si="82"/>
        <v>#REF!</v>
      </c>
      <c r="I433" s="12" t="e">
        <f t="shared" si="83"/>
        <v>#REF!</v>
      </c>
      <c r="J433" s="49" t="e">
        <f t="shared" si="84"/>
        <v>#REF!</v>
      </c>
      <c r="K433" s="12" t="e">
        <f t="shared" si="85"/>
        <v>#REF!</v>
      </c>
      <c r="L433" s="12" t="e">
        <f t="shared" si="86"/>
        <v>#REF!</v>
      </c>
    </row>
    <row r="434" spans="1:12" ht="13.5" thickBot="1" x14ac:dyDescent="0.25">
      <c r="A434" s="11" t="e">
        <f>#REF!</f>
        <v>#REF!</v>
      </c>
      <c r="B434" s="11" t="e">
        <f>#REF!</f>
        <v>#REF!</v>
      </c>
      <c r="C434" s="11" t="e">
        <f>#REF!</f>
        <v>#REF!</v>
      </c>
      <c r="D434" s="11" t="e">
        <f>#REF!</f>
        <v>#REF!</v>
      </c>
      <c r="E434" s="12" t="e">
        <f t="shared" si="79"/>
        <v>#REF!</v>
      </c>
      <c r="F434" s="49" t="e">
        <f t="shared" si="80"/>
        <v>#REF!</v>
      </c>
      <c r="G434" s="12" t="e">
        <f t="shared" si="81"/>
        <v>#REF!</v>
      </c>
      <c r="H434" s="49" t="e">
        <f t="shared" si="82"/>
        <v>#REF!</v>
      </c>
      <c r="I434" s="12" t="e">
        <f t="shared" si="83"/>
        <v>#REF!</v>
      </c>
      <c r="J434" s="49" t="e">
        <f t="shared" si="84"/>
        <v>#REF!</v>
      </c>
      <c r="K434" s="12" t="e">
        <f t="shared" si="85"/>
        <v>#REF!</v>
      </c>
      <c r="L434" s="12" t="e">
        <f t="shared" si="85"/>
        <v>#REF!</v>
      </c>
    </row>
    <row r="435" spans="1:12" x14ac:dyDescent="0.2">
      <c r="A435" s="11" t="e">
        <f>#REF!</f>
        <v>#REF!</v>
      </c>
      <c r="B435" s="11" t="e">
        <f>#REF!</f>
        <v>#REF!</v>
      </c>
      <c r="C435" s="11" t="e">
        <f>#REF!</f>
        <v>#REF!</v>
      </c>
      <c r="D435" s="11" t="e">
        <f>#REF!</f>
        <v>#REF!</v>
      </c>
    </row>
  </sheetData>
  <customSheetViews>
    <customSheetView guid="{DFF1BFB2-7AD8-4AD9-8352-C6D516A7EB1A}" scale="120" showPageBreaks="1" printArea="1" hiddenRows="1" hiddenColumns="1" state="hidden" view="pageBreakPreview">
      <pane xSplit="17" ySplit="3" topLeftCell="R4" activePane="bottomRight" state="frozen"/>
      <selection pane="bottomRight" activeCell="E19" sqref="E19"/>
      <rowBreaks count="7" manualBreakCount="7">
        <brk id="58" min="13" max="24" man="1"/>
        <brk id="116" min="13" max="24" man="1"/>
        <brk id="181" min="13" max="24" man="1"/>
        <brk id="240" min="13" max="24" man="1"/>
        <brk id="266" min="13" max="24" man="1"/>
        <brk id="311" min="13" max="24" man="1"/>
        <brk id="373" min="13" max="24" man="1"/>
      </rowBreaks>
      <pageMargins left="3.937007874015748E-2" right="3.937007874015748E-2" top="3.937007874015748E-2" bottom="3.937007874015748E-2" header="0.51181102362204722" footer="0.51181102362204722"/>
      <pageSetup paperSize="9" scale="70" orientation="portrait" verticalDpi="200" r:id="rId1"/>
      <headerFooter alignWithMargins="0"/>
    </customSheetView>
  </customSheetViews>
  <mergeCells count="5">
    <mergeCell ref="R2:S2"/>
    <mergeCell ref="T2:U2"/>
    <mergeCell ref="V2:W2"/>
    <mergeCell ref="X2:Y2"/>
    <mergeCell ref="N2:Q2"/>
  </mergeCells>
  <hyperlinks>
    <hyperlink ref="N1" location="заглавие!A1" display="На главную"/>
    <hyperlink ref="P3" location="'ДЕКОРЫ (материалы)'!A5" tooltip="egger" display="Каркас"/>
    <hyperlink ref="R3" location="'ДЕКОРЫ (материалы)'!A5" tooltip="egger" display="Каркас"/>
    <hyperlink ref="T3" location="'ДЕКОРЫ (материалы)'!A5" tooltip="egger" display="Каркас"/>
    <hyperlink ref="V3" location="'ДЕКОРЫ (материалы)'!A5" tooltip="egger" display="Каркас"/>
    <hyperlink ref="X3" location="'ДЕКОРЫ (материалы)'!A5" tooltip="egger" display="Каркас"/>
    <hyperlink ref="Q3" location="'ДЕКОРЫ (материалы)'!A12" display="Каркас 2"/>
    <hyperlink ref="S3" location="'ДЕКОРЫ (материалы)'!A12" display="Каркас 2"/>
    <hyperlink ref="U3" location="'ДЕКОРЫ (материалы)'!A12" display="Каркас 2"/>
    <hyperlink ref="W3" location="'ДЕКОРЫ (материалы)'!A12" display="Каркас 2"/>
    <hyperlink ref="Y3" location="'ДЕКОРЫ (материалы)'!A12" display="Каркас 2"/>
    <hyperlink ref="R2:S2" location="' массив PAN FASAD'!A1" display="Фасад коллекция М-19 PAN FASAD"/>
    <hyperlink ref="T2:Y2" location="'массив ЗОВ_древ'!A1" display="Фасад Категория № 3,4 ЗОВ-Древ"/>
  </hyperlinks>
  <pageMargins left="3.937007874015748E-2" right="3.937007874015748E-2" top="3.937007874015748E-2" bottom="3.937007874015748E-2" header="0.51181102362204722" footer="0.51181102362204722"/>
  <pageSetup paperSize="9" scale="70" orientation="portrait" verticalDpi="200" r:id="rId2"/>
  <headerFooter alignWithMargins="0"/>
  <rowBreaks count="7" manualBreakCount="7">
    <brk id="58" min="13" max="24" man="1"/>
    <brk id="116" min="13" max="24" man="1"/>
    <brk id="181" min="13" max="24" man="1"/>
    <brk id="240" min="13" max="24" man="1"/>
    <brk id="266" min="13" max="24" man="1"/>
    <brk id="311" min="13" max="24" man="1"/>
    <brk id="373" min="13" max="24" man="1"/>
  </rowBreak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2">
    <pageSetUpPr fitToPage="1"/>
  </sheetPr>
  <dimension ref="A1:G55"/>
  <sheetViews>
    <sheetView zoomScaleNormal="100" workbookViewId="0">
      <pane ySplit="1" topLeftCell="A2" activePane="bottomLeft" state="frozen"/>
      <selection activeCell="E19" sqref="E19"/>
      <selection pane="bottomLeft" activeCell="D55" sqref="D55"/>
    </sheetView>
  </sheetViews>
  <sheetFormatPr defaultColWidth="9.140625" defaultRowHeight="12.75" x14ac:dyDescent="0.2"/>
  <cols>
    <col min="1" max="1" width="39" style="280" customWidth="1"/>
    <col min="2" max="2" width="15" style="280" customWidth="1"/>
    <col min="3" max="3" width="25.7109375" style="280" customWidth="1"/>
    <col min="4" max="4" width="22.42578125" style="280" customWidth="1"/>
    <col min="5" max="5" width="8.42578125" style="280" customWidth="1"/>
    <col min="6" max="6" width="29" style="280" customWidth="1"/>
    <col min="7" max="7" width="27" style="280" customWidth="1"/>
    <col min="8" max="16384" width="9.140625" style="280"/>
  </cols>
  <sheetData>
    <row r="1" spans="1:7" ht="12.75" customHeight="1" x14ac:dyDescent="0.2">
      <c r="A1" s="726"/>
      <c r="B1" s="282"/>
      <c r="C1" s="281"/>
      <c r="D1" s="281"/>
      <c r="E1" s="687"/>
      <c r="F1" s="687"/>
      <c r="G1" s="687"/>
    </row>
    <row r="2" spans="1:7" ht="12.75" customHeight="1" thickBot="1" x14ac:dyDescent="0.25">
      <c r="A2" s="726"/>
      <c r="B2" s="282"/>
      <c r="C2" s="281"/>
      <c r="D2" s="281"/>
      <c r="E2" s="687"/>
      <c r="F2" s="687"/>
      <c r="G2" s="687"/>
    </row>
    <row r="3" spans="1:7" ht="12.75" customHeight="1" thickBot="1" x14ac:dyDescent="0.25">
      <c r="A3" s="726"/>
      <c r="B3" s="1264" t="s">
        <v>2720</v>
      </c>
      <c r="C3" s="1265"/>
      <c r="D3" s="1265"/>
      <c r="E3" s="1265"/>
      <c r="F3" s="1265"/>
      <c r="G3" s="1266"/>
    </row>
    <row r="4" spans="1:7" ht="15" x14ac:dyDescent="0.25">
      <c r="A4" s="1239" t="s">
        <v>3985</v>
      </c>
      <c r="B4" s="1226" t="s">
        <v>2974</v>
      </c>
      <c r="C4" s="1227"/>
      <c r="D4" s="1227"/>
      <c r="E4" s="1227"/>
      <c r="F4" s="586" t="s">
        <v>14</v>
      </c>
      <c r="G4" s="587" t="e">
        <f>#REF!*#REF!*#REF!</f>
        <v>#REF!</v>
      </c>
    </row>
    <row r="5" spans="1:7" ht="15" x14ac:dyDescent="0.25">
      <c r="A5" s="1240"/>
      <c r="B5" s="1228" t="s">
        <v>2000</v>
      </c>
      <c r="C5" s="1229"/>
      <c r="D5" s="1229"/>
      <c r="E5" s="1229"/>
      <c r="F5" s="588" t="s">
        <v>14</v>
      </c>
      <c r="G5" s="589" t="e">
        <f>#REF!*#REF!*#REF!</f>
        <v>#REF!</v>
      </c>
    </row>
    <row r="6" spans="1:7" ht="15" x14ac:dyDescent="0.25">
      <c r="A6" s="1241"/>
      <c r="B6" s="1228" t="s">
        <v>2975</v>
      </c>
      <c r="C6" s="1229"/>
      <c r="D6" s="1229"/>
      <c r="E6" s="1229"/>
      <c r="F6" s="588" t="s">
        <v>14</v>
      </c>
      <c r="G6" s="589" t="e">
        <f>#REF!*#REF!*#REF!</f>
        <v>#REF!</v>
      </c>
    </row>
    <row r="7" spans="1:7" ht="15" x14ac:dyDescent="0.25">
      <c r="A7" s="1140" t="s">
        <v>3989</v>
      </c>
      <c r="B7" s="1228" t="s">
        <v>3769</v>
      </c>
      <c r="C7" s="1229"/>
      <c r="D7" s="1229"/>
      <c r="E7" s="1229"/>
      <c r="F7" s="588" t="s">
        <v>14</v>
      </c>
      <c r="G7" s="589" t="e">
        <f>#REF!*#REF!*#REF!</f>
        <v>#REF!</v>
      </c>
    </row>
    <row r="8" spans="1:7" ht="15.75" thickBot="1" x14ac:dyDescent="0.25">
      <c r="A8" s="726"/>
      <c r="B8" s="1236" t="s">
        <v>2976</v>
      </c>
      <c r="C8" s="1237"/>
      <c r="D8" s="1237"/>
      <c r="E8" s="1238"/>
      <c r="F8" s="590" t="s">
        <v>14</v>
      </c>
      <c r="G8" s="591" t="e">
        <f>#REF!*#REF!*#REF!</f>
        <v>#REF!</v>
      </c>
    </row>
    <row r="9" spans="1:7" ht="12.75" customHeight="1" x14ac:dyDescent="0.2">
      <c r="A9" s="726"/>
    </row>
    <row r="10" spans="1:7" ht="12.75" customHeight="1" thickBot="1" x14ac:dyDescent="0.3">
      <c r="A10" s="726"/>
      <c r="B10" s="592"/>
      <c r="C10" s="592"/>
      <c r="D10" s="592"/>
      <c r="E10" s="283"/>
      <c r="F10" s="593"/>
      <c r="G10" s="593"/>
    </row>
    <row r="11" spans="1:7" ht="12.75" customHeight="1" thickBot="1" x14ac:dyDescent="0.25">
      <c r="A11" s="726"/>
      <c r="B11" s="1221" t="s">
        <v>1328</v>
      </c>
      <c r="C11" s="1222"/>
      <c r="D11" s="1222"/>
      <c r="E11" s="1222"/>
      <c r="F11" s="1222"/>
      <c r="G11" s="1223"/>
    </row>
    <row r="12" spans="1:7" ht="15" x14ac:dyDescent="0.25">
      <c r="A12" s="1239" t="s">
        <v>3985</v>
      </c>
      <c r="B12" s="1224" t="s">
        <v>1329</v>
      </c>
      <c r="C12" s="1225"/>
      <c r="D12" s="1225"/>
      <c r="E12" s="1225"/>
      <c r="F12" s="586" t="s">
        <v>14</v>
      </c>
      <c r="G12" s="587" t="e">
        <f>#REF!*#REF!*#REF!</f>
        <v>#REF!</v>
      </c>
    </row>
    <row r="13" spans="1:7" ht="15" x14ac:dyDescent="0.25">
      <c r="A13" s="1240"/>
      <c r="B13" s="1234" t="s">
        <v>1330</v>
      </c>
      <c r="C13" s="1235"/>
      <c r="D13" s="1235"/>
      <c r="E13" s="1235"/>
      <c r="F13" s="588" t="s">
        <v>14</v>
      </c>
      <c r="G13" s="589" t="e">
        <f>#REF!*#REF!*#REF!</f>
        <v>#REF!</v>
      </c>
    </row>
    <row r="14" spans="1:7" ht="15.75" thickBot="1" x14ac:dyDescent="0.3">
      <c r="A14" s="1241"/>
      <c r="B14" s="1230" t="s">
        <v>1331</v>
      </c>
      <c r="C14" s="1231"/>
      <c r="D14" s="1231"/>
      <c r="E14" s="1231"/>
      <c r="F14" s="594" t="s">
        <v>14</v>
      </c>
      <c r="G14" s="595" t="e">
        <f>#REF!*#REF!*#REF!</f>
        <v>#REF!</v>
      </c>
    </row>
    <row r="15" spans="1:7" ht="15" x14ac:dyDescent="0.25">
      <c r="A15" s="1267" t="s">
        <v>3989</v>
      </c>
      <c r="B15" s="1224" t="s">
        <v>1332</v>
      </c>
      <c r="C15" s="1225"/>
      <c r="D15" s="1225"/>
      <c r="E15" s="1225"/>
      <c r="F15" s="586" t="s">
        <v>14</v>
      </c>
      <c r="G15" s="587" t="e">
        <f>#REF!*#REF!*#REF!</f>
        <v>#REF!</v>
      </c>
    </row>
    <row r="16" spans="1:7" ht="15" x14ac:dyDescent="0.25">
      <c r="A16" s="1268"/>
      <c r="B16" s="1234" t="s">
        <v>1333</v>
      </c>
      <c r="C16" s="1235"/>
      <c r="D16" s="1235"/>
      <c r="E16" s="1235"/>
      <c r="F16" s="588" t="s">
        <v>14</v>
      </c>
      <c r="G16" s="589" t="e">
        <f>#REF!*#REF!*#REF!</f>
        <v>#REF!</v>
      </c>
    </row>
    <row r="17" spans="1:7" ht="15" x14ac:dyDescent="0.25">
      <c r="A17" s="1268"/>
      <c r="B17" s="1234" t="s">
        <v>1335</v>
      </c>
      <c r="C17" s="1235"/>
      <c r="D17" s="1235"/>
      <c r="E17" s="1235"/>
      <c r="F17" s="588" t="s">
        <v>14</v>
      </c>
      <c r="G17" s="589" t="e">
        <f>#REF!*#REF!*#REF!</f>
        <v>#REF!</v>
      </c>
    </row>
    <row r="18" spans="1:7" ht="15.75" thickBot="1" x14ac:dyDescent="0.3">
      <c r="A18" s="1268"/>
      <c r="B18" s="1230" t="s">
        <v>1334</v>
      </c>
      <c r="C18" s="1231"/>
      <c r="D18" s="1231"/>
      <c r="E18" s="1231"/>
      <c r="F18" s="594" t="s">
        <v>14</v>
      </c>
      <c r="G18" s="595" t="e">
        <f>#REF!*#REF!*#REF!</f>
        <v>#REF!</v>
      </c>
    </row>
    <row r="19" spans="1:7" ht="15" x14ac:dyDescent="0.25">
      <c r="A19" s="1175" t="s">
        <v>3997</v>
      </c>
      <c r="B19" s="1224" t="s">
        <v>3506</v>
      </c>
      <c r="C19" s="1225"/>
      <c r="D19" s="1225"/>
      <c r="E19" s="1225"/>
      <c r="F19" s="586" t="s">
        <v>14</v>
      </c>
      <c r="G19" s="587" t="e">
        <f>#REF!*#REF!*#REF!*#REF!</f>
        <v>#REF!</v>
      </c>
    </row>
    <row r="20" spans="1:7" ht="15" x14ac:dyDescent="0.25">
      <c r="A20" s="1176" t="s">
        <v>3997</v>
      </c>
      <c r="B20" s="1234" t="s">
        <v>3507</v>
      </c>
      <c r="C20" s="1235"/>
      <c r="D20" s="1235"/>
      <c r="E20" s="1235"/>
      <c r="F20" s="588" t="s">
        <v>14</v>
      </c>
      <c r="G20" s="589" t="e">
        <f>#REF!*#REF!*#REF!*#REF!</f>
        <v>#REF!</v>
      </c>
    </row>
    <row r="21" spans="1:7" ht="15" x14ac:dyDescent="0.25">
      <c r="A21" s="1176" t="s">
        <v>3997</v>
      </c>
      <c r="B21" s="1234" t="s">
        <v>3508</v>
      </c>
      <c r="C21" s="1235"/>
      <c r="D21" s="1235"/>
      <c r="E21" s="1235"/>
      <c r="F21" s="588" t="s">
        <v>14</v>
      </c>
      <c r="G21" s="589" t="e">
        <f>#REF!*#REF!*#REF!*#REF!</f>
        <v>#REF!</v>
      </c>
    </row>
    <row r="22" spans="1:7" ht="15.75" thickBot="1" x14ac:dyDescent="0.3">
      <c r="A22" s="1177" t="s">
        <v>3997</v>
      </c>
      <c r="B22" s="1232" t="s">
        <v>3509</v>
      </c>
      <c r="C22" s="1233"/>
      <c r="D22" s="1233"/>
      <c r="E22" s="1233"/>
      <c r="F22" s="590" t="s">
        <v>14</v>
      </c>
      <c r="G22" s="591" t="e">
        <f>#REF!*#REF!*#REF!*#REF!</f>
        <v>#REF!</v>
      </c>
    </row>
    <row r="23" spans="1:7" ht="15" x14ac:dyDescent="0.25">
      <c r="A23" s="1172" t="s">
        <v>3994</v>
      </c>
      <c r="B23" s="1219" t="s">
        <v>2001</v>
      </c>
      <c r="C23" s="1219"/>
      <c r="D23" s="1219"/>
      <c r="E23" s="1220"/>
      <c r="F23" s="596" t="s">
        <v>14</v>
      </c>
      <c r="G23" s="597" t="e">
        <f>#REF!*#REF!*#REF!*#REF!</f>
        <v>#REF!</v>
      </c>
    </row>
    <row r="24" spans="1:7" ht="15" x14ac:dyDescent="0.25">
      <c r="A24" s="1173" t="s">
        <v>3995</v>
      </c>
      <c r="B24" s="1254" t="s">
        <v>2002</v>
      </c>
      <c r="C24" s="1254"/>
      <c r="D24" s="1254"/>
      <c r="E24" s="1255"/>
      <c r="F24" s="588" t="s">
        <v>14</v>
      </c>
      <c r="G24" s="589" t="e">
        <f>#REF!*#REF!*#REF!*#REF!</f>
        <v>#REF!</v>
      </c>
    </row>
    <row r="25" spans="1:7" ht="15" x14ac:dyDescent="0.25">
      <c r="A25" s="1173" t="s">
        <v>3995</v>
      </c>
      <c r="B25" s="1254" t="s">
        <v>2003</v>
      </c>
      <c r="C25" s="1254"/>
      <c r="D25" s="1254"/>
      <c r="E25" s="1255"/>
      <c r="F25" s="588" t="s">
        <v>14</v>
      </c>
      <c r="G25" s="589" t="e">
        <f>#REF!*#REF!*#REF!*#REF!</f>
        <v>#REF!</v>
      </c>
    </row>
    <row r="26" spans="1:7" ht="15.75" thickBot="1" x14ac:dyDescent="0.3">
      <c r="A26" s="1174" t="s">
        <v>3995</v>
      </c>
      <c r="B26" s="1256" t="s">
        <v>2004</v>
      </c>
      <c r="C26" s="1256"/>
      <c r="D26" s="1256"/>
      <c r="E26" s="1257"/>
      <c r="F26" s="590" t="s">
        <v>14</v>
      </c>
      <c r="G26" s="591" t="e">
        <f>#REF!*#REF!*#REF!*#REF!</f>
        <v>#REF!</v>
      </c>
    </row>
    <row r="27" spans="1:7" ht="15" x14ac:dyDescent="0.25">
      <c r="A27" s="1216" t="s">
        <v>3987</v>
      </c>
      <c r="B27" s="1258" t="s">
        <v>3036</v>
      </c>
      <c r="C27" s="1259"/>
      <c r="D27" s="1259"/>
      <c r="E27" s="1259"/>
      <c r="F27" s="586" t="s">
        <v>14</v>
      </c>
      <c r="G27" s="587" t="e">
        <f>#REF!*#REF!*#REF!*#REF!</f>
        <v>#REF!</v>
      </c>
    </row>
    <row r="28" spans="1:7" ht="15" x14ac:dyDescent="0.25">
      <c r="A28" s="1217"/>
      <c r="B28" s="1255" t="s">
        <v>2002</v>
      </c>
      <c r="C28" s="1260"/>
      <c r="D28" s="1260"/>
      <c r="E28" s="1260"/>
      <c r="F28" s="588" t="s">
        <v>14</v>
      </c>
      <c r="G28" s="589" t="e">
        <f>#REF!*#REF!*#REF!*#REF!</f>
        <v>#REF!</v>
      </c>
    </row>
    <row r="29" spans="1:7" ht="15" x14ac:dyDescent="0.25">
      <c r="A29" s="1217"/>
      <c r="B29" s="1255" t="s">
        <v>2003</v>
      </c>
      <c r="C29" s="1260"/>
      <c r="D29" s="1260"/>
      <c r="E29" s="1260"/>
      <c r="F29" s="588" t="s">
        <v>14</v>
      </c>
      <c r="G29" s="589" t="e">
        <f>#REF!*#REF!*#REF!*#REF!</f>
        <v>#REF!</v>
      </c>
    </row>
    <row r="30" spans="1:7" ht="15.75" thickBot="1" x14ac:dyDescent="0.3">
      <c r="A30" s="1217"/>
      <c r="B30" s="1262" t="s">
        <v>2004</v>
      </c>
      <c r="C30" s="1263"/>
      <c r="D30" s="1263"/>
      <c r="E30" s="1263"/>
      <c r="F30" s="594" t="s">
        <v>14</v>
      </c>
      <c r="G30" s="595" t="e">
        <f>#REF!*#REF!*#REF!*#REF!</f>
        <v>#REF!</v>
      </c>
    </row>
    <row r="31" spans="1:7" ht="15" x14ac:dyDescent="0.25">
      <c r="A31" s="1217"/>
      <c r="B31" s="1258" t="s">
        <v>2005</v>
      </c>
      <c r="C31" s="1259"/>
      <c r="D31" s="1259"/>
      <c r="E31" s="1259"/>
      <c r="F31" s="586" t="s">
        <v>14</v>
      </c>
      <c r="G31" s="587" t="e">
        <f>#REF!*#REF!*#REF!*#REF!</f>
        <v>#REF!</v>
      </c>
    </row>
    <row r="32" spans="1:7" ht="15" x14ac:dyDescent="0.25">
      <c r="A32" s="1217"/>
      <c r="B32" s="1255" t="s">
        <v>2006</v>
      </c>
      <c r="C32" s="1260"/>
      <c r="D32" s="1260"/>
      <c r="E32" s="1260"/>
      <c r="F32" s="588" t="s">
        <v>14</v>
      </c>
      <c r="G32" s="589" t="e">
        <f>#REF!*#REF!*#REF!*#REF!</f>
        <v>#REF!</v>
      </c>
    </row>
    <row r="33" spans="1:7" ht="15.75" thickBot="1" x14ac:dyDescent="0.3">
      <c r="A33" s="1218"/>
      <c r="B33" s="1257" t="s">
        <v>2007</v>
      </c>
      <c r="C33" s="1261"/>
      <c r="D33" s="1261"/>
      <c r="E33" s="1261"/>
      <c r="F33" s="590" t="s">
        <v>2008</v>
      </c>
      <c r="G33" s="591" t="e">
        <f>#REF!*#REF!*#REF!*#REF!</f>
        <v>#REF!</v>
      </c>
    </row>
    <row r="34" spans="1:7" ht="12.75" customHeight="1" x14ac:dyDescent="0.2">
      <c r="A34" s="726"/>
      <c r="B34" s="282"/>
      <c r="C34" s="281"/>
      <c r="D34" s="281"/>
      <c r="E34" s="687"/>
      <c r="F34" s="687"/>
      <c r="G34" s="687"/>
    </row>
    <row r="35" spans="1:7" ht="12.75" customHeight="1" x14ac:dyDescent="0.2">
      <c r="A35" s="726"/>
      <c r="B35" s="282"/>
      <c r="C35" s="281"/>
      <c r="D35" s="281"/>
      <c r="E35" s="687"/>
      <c r="F35" s="687"/>
      <c r="G35" s="687"/>
    </row>
    <row r="36" spans="1:7" ht="13.5" thickBot="1" x14ac:dyDescent="0.25">
      <c r="A36" s="726"/>
      <c r="B36" s="284"/>
      <c r="C36" s="284"/>
      <c r="D36" s="284"/>
      <c r="E36" s="284"/>
      <c r="F36" s="285"/>
      <c r="G36" s="286"/>
    </row>
    <row r="37" spans="1:7" ht="17.45" customHeight="1" thickBot="1" x14ac:dyDescent="0.25">
      <c r="A37" s="726"/>
      <c r="B37" s="1242" t="s">
        <v>170</v>
      </c>
      <c r="C37" s="1243"/>
      <c r="D37" s="1243"/>
      <c r="E37" s="1243"/>
      <c r="F37" s="1243"/>
      <c r="G37" s="1244"/>
    </row>
    <row r="38" spans="1:7" ht="12.6" customHeight="1" x14ac:dyDescent="0.2">
      <c r="A38" s="726"/>
      <c r="B38" s="1245" t="s">
        <v>2009</v>
      </c>
      <c r="C38" s="1246"/>
      <c r="D38" s="1246"/>
      <c r="E38" s="1246"/>
      <c r="F38" s="1246"/>
      <c r="G38" s="1247"/>
    </row>
    <row r="39" spans="1:7" ht="27.95" customHeight="1" x14ac:dyDescent="0.2">
      <c r="A39" s="726"/>
      <c r="B39" s="1248"/>
      <c r="C39" s="1249"/>
      <c r="D39" s="1249"/>
      <c r="E39" s="1249"/>
      <c r="F39" s="1249"/>
      <c r="G39" s="1250"/>
    </row>
    <row r="40" spans="1:7" ht="14.45" customHeight="1" x14ac:dyDescent="0.2">
      <c r="A40" s="726"/>
      <c r="B40" s="1248"/>
      <c r="C40" s="1249"/>
      <c r="D40" s="1249"/>
      <c r="E40" s="1249"/>
      <c r="F40" s="1249"/>
      <c r="G40" s="1250"/>
    </row>
    <row r="41" spans="1:7" ht="13.5" thickBot="1" x14ac:dyDescent="0.25">
      <c r="A41" s="726"/>
      <c r="B41" s="1251"/>
      <c r="C41" s="1252"/>
      <c r="D41" s="1252"/>
      <c r="E41" s="1252"/>
      <c r="F41" s="1252"/>
      <c r="G41" s="1253"/>
    </row>
    <row r="55" spans="2:2" x14ac:dyDescent="0.2">
      <c r="B55" s="287"/>
    </row>
  </sheetData>
  <customSheetViews>
    <customSheetView guid="{DFF1BFB2-7AD8-4AD9-8352-C6D516A7EB1A}" fitToPage="1">
      <pane ySplit="1" topLeftCell="A8" activePane="bottomLeft" state="frozen"/>
      <selection pane="bottomLeft" activeCell="H21" sqref="H21"/>
      <pageMargins left="0.7" right="0.7" top="0.75" bottom="0.75" header="0.3" footer="0.3"/>
      <pageSetup paperSize="9" scale="54" orientation="portrait" verticalDpi="0" r:id="rId1"/>
    </customSheetView>
  </customSheetViews>
  <mergeCells count="35">
    <mergeCell ref="B16:E16"/>
    <mergeCell ref="B3:G3"/>
    <mergeCell ref="B19:E19"/>
    <mergeCell ref="A15:A18"/>
    <mergeCell ref="A12:A14"/>
    <mergeCell ref="B14:E14"/>
    <mergeCell ref="B15:E15"/>
    <mergeCell ref="B37:G37"/>
    <mergeCell ref="B38:G41"/>
    <mergeCell ref="B24:E24"/>
    <mergeCell ref="B25:E25"/>
    <mergeCell ref="B26:E26"/>
    <mergeCell ref="B31:E31"/>
    <mergeCell ref="B32:E32"/>
    <mergeCell ref="B33:E33"/>
    <mergeCell ref="B27:E27"/>
    <mergeCell ref="B28:E28"/>
    <mergeCell ref="B29:E29"/>
    <mergeCell ref="B30:E30"/>
    <mergeCell ref="A27:A33"/>
    <mergeCell ref="B23:E23"/>
    <mergeCell ref="B11:G11"/>
    <mergeCell ref="B12:E12"/>
    <mergeCell ref="B4:E4"/>
    <mergeCell ref="B5:E5"/>
    <mergeCell ref="B6:E6"/>
    <mergeCell ref="B7:E7"/>
    <mergeCell ref="B18:E18"/>
    <mergeCell ref="B22:E22"/>
    <mergeCell ref="B17:E17"/>
    <mergeCell ref="B8:E8"/>
    <mergeCell ref="B13:E13"/>
    <mergeCell ref="B20:E20"/>
    <mergeCell ref="B21:E21"/>
    <mergeCell ref="A4:A6"/>
  </mergeCells>
  <pageMargins left="0.7" right="0.7" top="0.75" bottom="0.75" header="0.3" footer="0.3"/>
  <pageSetup paperSize="9" scale="54" orientation="portrait" verticalDpi="0"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Лист13">
    <pageSetUpPr fitToPage="1"/>
  </sheetPr>
  <dimension ref="A1:N763"/>
  <sheetViews>
    <sheetView tabSelected="1" zoomScale="85" zoomScaleNormal="85" workbookViewId="0">
      <pane ySplit="1" topLeftCell="A727" activePane="bottomLeft" state="frozen"/>
      <selection activeCell="E19" sqref="E19"/>
      <selection pane="bottomLeft" activeCell="D602" sqref="D602:D763"/>
    </sheetView>
  </sheetViews>
  <sheetFormatPr defaultColWidth="9.140625" defaultRowHeight="15.75" x14ac:dyDescent="0.25"/>
  <cols>
    <col min="1" max="1" width="24.85546875" style="732" customWidth="1"/>
    <col min="2" max="2" width="112.28515625" style="728" customWidth="1"/>
    <col min="3" max="3" width="54.28515625" style="729" customWidth="1"/>
    <col min="4" max="4" width="30.7109375" style="729" bestFit="1" customWidth="1"/>
    <col min="5" max="5" width="76.7109375" style="729" customWidth="1"/>
    <col min="6" max="6" width="12.140625" style="729" customWidth="1"/>
    <col min="7" max="7" width="12" style="738" customWidth="1"/>
    <col min="8" max="8" width="9.140625" style="729"/>
    <col min="9" max="16384" width="9.140625" style="728"/>
  </cols>
  <sheetData>
    <row r="1" spans="1:14" ht="16.5" thickBot="1" x14ac:dyDescent="0.3">
      <c r="B1" s="585" t="s">
        <v>2010</v>
      </c>
      <c r="F1" s="730" t="s">
        <v>3227</v>
      </c>
      <c r="G1" s="731">
        <v>1.32</v>
      </c>
      <c r="H1" s="730">
        <v>1.25</v>
      </c>
      <c r="I1" s="732" t="s">
        <v>3373</v>
      </c>
      <c r="J1" s="732"/>
      <c r="K1" s="732"/>
      <c r="L1" s="730">
        <v>1.35</v>
      </c>
      <c r="M1" s="732" t="s">
        <v>3439</v>
      </c>
      <c r="N1" s="732"/>
    </row>
    <row r="2" spans="1:14" ht="16.5" thickBot="1" x14ac:dyDescent="0.3">
      <c r="B2" s="976" t="s">
        <v>3437</v>
      </c>
      <c r="C2" s="733"/>
      <c r="D2" s="733"/>
      <c r="E2" s="733"/>
      <c r="F2" s="734" t="s">
        <v>3226</v>
      </c>
      <c r="G2" s="731">
        <v>1.2</v>
      </c>
      <c r="H2" s="730">
        <v>1.2</v>
      </c>
      <c r="I2" s="732" t="s">
        <v>3374</v>
      </c>
      <c r="J2" s="732"/>
      <c r="K2" s="732"/>
      <c r="L2" s="732"/>
      <c r="M2" s="732"/>
      <c r="N2" s="732"/>
    </row>
    <row r="3" spans="1:14" ht="16.5" thickBot="1" x14ac:dyDescent="0.3">
      <c r="B3" s="1012" t="s">
        <v>16</v>
      </c>
      <c r="C3" s="1013" t="s">
        <v>17</v>
      </c>
      <c r="D3" s="1014" t="s">
        <v>18</v>
      </c>
      <c r="E3" s="1015" t="s">
        <v>19</v>
      </c>
      <c r="G3" s="728"/>
      <c r="H3" s="728"/>
    </row>
    <row r="4" spans="1:14" ht="15.75" customHeight="1" x14ac:dyDescent="0.25">
      <c r="A4" s="1182" t="s">
        <v>3985</v>
      </c>
      <c r="B4" s="1049" t="s">
        <v>20</v>
      </c>
      <c r="C4" s="932"/>
      <c r="D4" s="934"/>
      <c r="E4" s="844" t="e">
        <f>#REF!*#REF!*#REF!</f>
        <v>#REF!</v>
      </c>
      <c r="F4" s="736"/>
      <c r="G4" s="728"/>
      <c r="H4" s="728"/>
    </row>
    <row r="5" spans="1:14" x14ac:dyDescent="0.25">
      <c r="A5" s="1182" t="s">
        <v>3985</v>
      </c>
      <c r="B5" s="1050" t="s">
        <v>3903</v>
      </c>
      <c r="C5" s="924"/>
      <c r="D5" s="933"/>
      <c r="E5" s="845" t="e">
        <f>#REF!*#REF!*#REF!</f>
        <v>#REF!</v>
      </c>
      <c r="F5" s="736"/>
      <c r="G5" s="728"/>
      <c r="H5" s="728"/>
    </row>
    <row r="6" spans="1:14" x14ac:dyDescent="0.25">
      <c r="A6" s="1182" t="s">
        <v>3985</v>
      </c>
      <c r="B6" s="1050" t="s">
        <v>3902</v>
      </c>
      <c r="C6" s="925"/>
      <c r="D6" s="933"/>
      <c r="E6" s="845" t="e">
        <f>#REF!*#REF!*#REF!</f>
        <v>#REF!</v>
      </c>
      <c r="F6" s="736"/>
      <c r="G6" s="728"/>
      <c r="H6" s="728"/>
    </row>
    <row r="7" spans="1:14" ht="15.75" customHeight="1" x14ac:dyDescent="0.25">
      <c r="A7" s="1182" t="s">
        <v>3985</v>
      </c>
      <c r="B7" s="1050" t="s">
        <v>22</v>
      </c>
      <c r="C7" s="924"/>
      <c r="D7" s="933"/>
      <c r="E7" s="845" t="e">
        <f>#REF!*#REF!*#REF!</f>
        <v>#REF!</v>
      </c>
      <c r="F7" s="736"/>
      <c r="G7" s="728"/>
      <c r="H7" s="728"/>
    </row>
    <row r="8" spans="1:14" x14ac:dyDescent="0.25">
      <c r="A8" s="1182" t="s">
        <v>3985</v>
      </c>
      <c r="B8" s="1051" t="s">
        <v>3454</v>
      </c>
      <c r="C8" s="915"/>
      <c r="D8" s="933"/>
      <c r="E8" s="845" t="e">
        <f>#REF!*#REF!*#REF!</f>
        <v>#REF!</v>
      </c>
      <c r="F8" s="736"/>
      <c r="G8" s="728"/>
      <c r="H8" s="728"/>
    </row>
    <row r="9" spans="1:14" ht="17.25" customHeight="1" thickBot="1" x14ac:dyDescent="0.3">
      <c r="A9" s="1182" t="s">
        <v>3985</v>
      </c>
      <c r="B9" s="1052" t="s">
        <v>1348</v>
      </c>
      <c r="C9" s="998"/>
      <c r="D9" s="936"/>
      <c r="E9" s="846" t="e">
        <f>#REF!*#REF!*#REF!</f>
        <v>#REF!</v>
      </c>
      <c r="F9" s="736"/>
      <c r="G9" s="728"/>
      <c r="H9" s="728"/>
    </row>
    <row r="10" spans="1:14" ht="17.25" customHeight="1" thickBot="1" x14ac:dyDescent="0.3">
      <c r="B10" s="762"/>
      <c r="C10" s="1010"/>
      <c r="D10" s="739"/>
      <c r="E10" s="1011"/>
      <c r="F10" s="736"/>
      <c r="G10" s="728"/>
      <c r="H10" s="728"/>
    </row>
    <row r="11" spans="1:14" ht="17.25" customHeight="1" thickBot="1" x14ac:dyDescent="0.3">
      <c r="B11" s="976" t="s">
        <v>3960</v>
      </c>
      <c r="C11" s="733"/>
      <c r="D11" s="733"/>
      <c r="E11" s="733"/>
      <c r="F11" s="736"/>
      <c r="G11" s="728"/>
      <c r="H11" s="728"/>
    </row>
    <row r="12" spans="1:14" ht="17.25" customHeight="1" thickBot="1" x14ac:dyDescent="0.3">
      <c r="A12" s="728"/>
      <c r="B12" s="1012" t="s">
        <v>16</v>
      </c>
      <c r="C12" s="1013" t="s">
        <v>17</v>
      </c>
      <c r="D12" s="1014" t="s">
        <v>18</v>
      </c>
      <c r="E12" s="1015" t="s">
        <v>19</v>
      </c>
      <c r="F12" s="736"/>
      <c r="G12" s="728"/>
      <c r="H12" s="728"/>
    </row>
    <row r="13" spans="1:14" ht="17.25" customHeight="1" x14ac:dyDescent="0.25">
      <c r="A13" s="1182" t="s">
        <v>3985</v>
      </c>
      <c r="B13" s="1049" t="s">
        <v>3961</v>
      </c>
      <c r="C13" s="1027"/>
      <c r="D13" s="1028"/>
      <c r="E13" s="844" t="e">
        <f>#REF!*#REF!*#REF!</f>
        <v>#REF!</v>
      </c>
      <c r="F13" s="736"/>
      <c r="G13" s="728"/>
      <c r="H13" s="728"/>
    </row>
    <row r="14" spans="1:14" ht="17.25" customHeight="1" x14ac:dyDescent="0.25">
      <c r="A14" s="1182" t="s">
        <v>3985</v>
      </c>
      <c r="B14" s="1050" t="s">
        <v>3963</v>
      </c>
      <c r="C14" s="1026"/>
      <c r="D14" s="1029"/>
      <c r="E14" s="845" t="e">
        <f>#REF!*#REF!*#REF!</f>
        <v>#REF!</v>
      </c>
      <c r="F14" s="736"/>
      <c r="G14" s="728"/>
      <c r="H14" s="728"/>
    </row>
    <row r="15" spans="1:14" ht="17.25" customHeight="1" thickBot="1" x14ac:dyDescent="0.3">
      <c r="A15" s="1182" t="s">
        <v>3985</v>
      </c>
      <c r="B15" s="1053" t="s">
        <v>3962</v>
      </c>
      <c r="C15" s="919"/>
      <c r="D15" s="1030"/>
      <c r="E15" s="846" t="e">
        <f>#REF!*#REF!*#REF!</f>
        <v>#REF!</v>
      </c>
      <c r="F15" s="736"/>
      <c r="G15" s="728"/>
      <c r="H15" s="728"/>
    </row>
    <row r="16" spans="1:14" ht="17.25" customHeight="1" thickBot="1" x14ac:dyDescent="0.3">
      <c r="B16" s="762"/>
      <c r="C16" s="1010"/>
      <c r="D16" s="739"/>
      <c r="E16" s="1011"/>
      <c r="F16" s="736"/>
      <c r="G16" s="728"/>
      <c r="H16" s="728"/>
    </row>
    <row r="17" spans="1:8" ht="17.25" customHeight="1" thickBot="1" x14ac:dyDescent="0.3">
      <c r="B17" s="764" t="s">
        <v>3438</v>
      </c>
      <c r="C17" s="733"/>
      <c r="D17" s="733"/>
      <c r="E17" s="733"/>
      <c r="F17" s="737"/>
      <c r="H17" s="736"/>
    </row>
    <row r="18" spans="1:8" ht="17.25" customHeight="1" x14ac:dyDescent="0.25">
      <c r="A18" s="728"/>
      <c r="B18" s="985" t="s">
        <v>16</v>
      </c>
      <c r="C18" s="986" t="s">
        <v>17</v>
      </c>
      <c r="D18" s="986" t="s">
        <v>18</v>
      </c>
      <c r="E18" s="987" t="s">
        <v>19</v>
      </c>
      <c r="F18" s="736"/>
      <c r="G18" s="728"/>
      <c r="H18" s="728"/>
    </row>
    <row r="19" spans="1:8" x14ac:dyDescent="0.25">
      <c r="A19" s="1182" t="s">
        <v>3985</v>
      </c>
      <c r="B19" s="1051" t="s">
        <v>23</v>
      </c>
      <c r="C19" s="924"/>
      <c r="D19" s="933"/>
      <c r="E19" s="845" t="e">
        <f>#REF!*#REF!*$A$1</f>
        <v>#REF!</v>
      </c>
      <c r="F19" s="739"/>
      <c r="G19" s="728"/>
      <c r="H19" s="728"/>
    </row>
    <row r="20" spans="1:8" x14ac:dyDescent="0.25">
      <c r="A20" s="1182" t="s">
        <v>3985</v>
      </c>
      <c r="B20" s="1051" t="s">
        <v>3044</v>
      </c>
      <c r="C20" s="925"/>
      <c r="D20" s="933"/>
      <c r="E20" s="845" t="e">
        <f>#REF!*#REF!*#REF!</f>
        <v>#REF!</v>
      </c>
      <c r="F20" s="739"/>
      <c r="G20" s="728"/>
      <c r="H20" s="728"/>
    </row>
    <row r="21" spans="1:8" x14ac:dyDescent="0.25">
      <c r="A21" s="1182" t="s">
        <v>3985</v>
      </c>
      <c r="B21" s="1051" t="s">
        <v>1325</v>
      </c>
      <c r="C21" s="924"/>
      <c r="D21" s="933"/>
      <c r="E21" s="845" t="e">
        <f>#REF!*#REF!*#REF!</f>
        <v>#REF!</v>
      </c>
      <c r="F21" s="739"/>
      <c r="G21" s="728"/>
      <c r="H21" s="728"/>
    </row>
    <row r="22" spans="1:8" x14ac:dyDescent="0.25">
      <c r="A22" s="1182" t="s">
        <v>3985</v>
      </c>
      <c r="B22" s="1051" t="s">
        <v>24</v>
      </c>
      <c r="C22" s="924"/>
      <c r="D22" s="933"/>
      <c r="E22" s="845" t="e">
        <f>#REF!*#REF!*#REF!</f>
        <v>#REF!</v>
      </c>
      <c r="F22" s="739"/>
      <c r="G22" s="728"/>
      <c r="H22" s="728"/>
    </row>
    <row r="23" spans="1:8" x14ac:dyDescent="0.25">
      <c r="A23" s="1182" t="s">
        <v>3985</v>
      </c>
      <c r="B23" s="1051" t="s">
        <v>26</v>
      </c>
      <c r="C23" s="912"/>
      <c r="D23" s="933"/>
      <c r="E23" s="845" t="e">
        <f>#REF!*#REF!*#REF!</f>
        <v>#REF!</v>
      </c>
      <c r="F23" s="739"/>
      <c r="G23" s="728"/>
      <c r="H23" s="728"/>
    </row>
    <row r="24" spans="1:8" ht="17.25" customHeight="1" thickBot="1" x14ac:dyDescent="0.3">
      <c r="A24" s="1182" t="s">
        <v>3985</v>
      </c>
      <c r="B24" s="1052" t="s">
        <v>1349</v>
      </c>
      <c r="C24" s="998"/>
      <c r="D24" s="936"/>
      <c r="E24" s="846" t="e">
        <f>#REF!*#REF!*#REF!</f>
        <v>#REF!</v>
      </c>
      <c r="F24" s="736"/>
      <c r="G24" s="728"/>
      <c r="H24" s="728"/>
    </row>
    <row r="25" spans="1:8" ht="16.5" thickBot="1" x14ac:dyDescent="0.3">
      <c r="B25" s="740"/>
      <c r="C25" s="741"/>
      <c r="D25" s="742"/>
      <c r="E25" s="742"/>
      <c r="F25" s="739"/>
      <c r="G25" s="743"/>
    </row>
    <row r="26" spans="1:8" ht="16.5" thickBot="1" x14ac:dyDescent="0.3">
      <c r="B26" s="976" t="s">
        <v>27</v>
      </c>
      <c r="C26" s="741"/>
      <c r="F26" s="739"/>
      <c r="G26" s="743"/>
    </row>
    <row r="27" spans="1:8" x14ac:dyDescent="0.25">
      <c r="B27" s="985" t="s">
        <v>16</v>
      </c>
      <c r="C27" s="986" t="s">
        <v>17</v>
      </c>
      <c r="D27" s="986" t="s">
        <v>18</v>
      </c>
      <c r="E27" s="987" t="s">
        <v>19</v>
      </c>
      <c r="G27" s="728"/>
      <c r="H27" s="728"/>
    </row>
    <row r="28" spans="1:8" ht="15.75" customHeight="1" x14ac:dyDescent="0.25">
      <c r="A28" s="1183" t="s">
        <v>3986</v>
      </c>
      <c r="B28" s="1054" t="s">
        <v>3907</v>
      </c>
      <c r="C28" s="1273"/>
      <c r="D28" s="933"/>
      <c r="E28" s="752" t="e">
        <f>#REF!*#REF!*$G$1*$G$2</f>
        <v>#REF!</v>
      </c>
      <c r="G28" s="728"/>
      <c r="H28" s="745"/>
    </row>
    <row r="29" spans="1:8" ht="15.75" customHeight="1" x14ac:dyDescent="0.25">
      <c r="A29" s="1183" t="s">
        <v>3986</v>
      </c>
      <c r="B29" s="1054" t="s">
        <v>3177</v>
      </c>
      <c r="C29" s="1274"/>
      <c r="D29" s="933"/>
      <c r="E29" s="752" t="e">
        <f>#REF!*#REF!*$G$1*$G$2</f>
        <v>#REF!</v>
      </c>
      <c r="G29" s="728"/>
      <c r="H29" s="745"/>
    </row>
    <row r="30" spans="1:8" x14ac:dyDescent="0.25">
      <c r="A30" s="1183" t="s">
        <v>3986</v>
      </c>
      <c r="B30" s="1054" t="s">
        <v>3908</v>
      </c>
      <c r="C30" s="1273"/>
      <c r="D30" s="933"/>
      <c r="E30" s="752" t="e">
        <f>#REF!*#REF!*$G$1*$G$2</f>
        <v>#REF!</v>
      </c>
      <c r="G30" s="728"/>
      <c r="H30" s="745"/>
    </row>
    <row r="31" spans="1:8" x14ac:dyDescent="0.25">
      <c r="A31" s="1183" t="s">
        <v>3986</v>
      </c>
      <c r="B31" s="1054" t="s">
        <v>3178</v>
      </c>
      <c r="C31" s="1274"/>
      <c r="D31" s="933"/>
      <c r="E31" s="752" t="e">
        <f>#REF!*#REF!*$G$1*$G$2</f>
        <v>#REF!</v>
      </c>
      <c r="G31" s="728"/>
      <c r="H31" s="745"/>
    </row>
    <row r="32" spans="1:8" x14ac:dyDescent="0.25">
      <c r="A32" s="1183" t="s">
        <v>3986</v>
      </c>
      <c r="B32" s="1054" t="s">
        <v>3039</v>
      </c>
      <c r="C32" s="910"/>
      <c r="D32" s="933"/>
      <c r="E32" s="752" t="e">
        <f>#REF!*#REF!*$G$1*$G$2</f>
        <v>#REF!</v>
      </c>
      <c r="G32" s="728"/>
      <c r="H32" s="745"/>
    </row>
    <row r="33" spans="1:8" x14ac:dyDescent="0.25">
      <c r="A33" s="1183" t="s">
        <v>3986</v>
      </c>
      <c r="B33" s="1054" t="s">
        <v>3228</v>
      </c>
      <c r="C33" s="911"/>
      <c r="D33" s="933"/>
      <c r="E33" s="752" t="e">
        <f>#REF!*#REF!*$G$1*$G$2</f>
        <v>#REF!</v>
      </c>
      <c r="G33" s="728"/>
      <c r="H33" s="745"/>
    </row>
    <row r="34" spans="1:8" ht="15.75" customHeight="1" x14ac:dyDescent="0.25">
      <c r="A34" s="1183" t="s">
        <v>3986</v>
      </c>
      <c r="B34" s="1054" t="s">
        <v>24</v>
      </c>
      <c r="C34" s="1273"/>
      <c r="D34" s="933"/>
      <c r="E34" s="752" t="e">
        <f>#REF!*#REF!*$G$1*$G$2</f>
        <v>#REF!</v>
      </c>
      <c r="G34" s="728"/>
      <c r="H34" s="745"/>
    </row>
    <row r="35" spans="1:8" x14ac:dyDescent="0.25">
      <c r="A35" s="1183" t="s">
        <v>3986</v>
      </c>
      <c r="B35" s="1054" t="s">
        <v>3179</v>
      </c>
      <c r="C35" s="1274"/>
      <c r="D35" s="933"/>
      <c r="E35" s="752" t="e">
        <f>#REF!*#REF!*$G$1*$G$2</f>
        <v>#REF!</v>
      </c>
      <c r="G35" s="728"/>
      <c r="H35" s="745"/>
    </row>
    <row r="36" spans="1:8" x14ac:dyDescent="0.25">
      <c r="A36" s="1183" t="s">
        <v>3986</v>
      </c>
      <c r="B36" s="1054" t="s">
        <v>28</v>
      </c>
      <c r="C36" s="912"/>
      <c r="D36" s="933"/>
      <c r="E36" s="752" t="e">
        <f>#REF!*#REF!*$G$1*$G$2</f>
        <v>#REF!</v>
      </c>
      <c r="G36" s="728"/>
      <c r="H36" s="745"/>
    </row>
    <row r="37" spans="1:8" x14ac:dyDescent="0.25">
      <c r="A37" s="1183" t="s">
        <v>3986</v>
      </c>
      <c r="B37" s="1054" t="s">
        <v>25</v>
      </c>
      <c r="C37" s="912"/>
      <c r="D37" s="933"/>
      <c r="E37" s="752" t="e">
        <f>#REF!*#REF!*$G$1*$G$2</f>
        <v>#REF!</v>
      </c>
      <c r="G37" s="728"/>
      <c r="H37" s="745"/>
    </row>
    <row r="38" spans="1:8" x14ac:dyDescent="0.25">
      <c r="A38" s="1183" t="s">
        <v>3986</v>
      </c>
      <c r="B38" s="1054" t="s">
        <v>3359</v>
      </c>
      <c r="C38" s="915"/>
      <c r="D38" s="933"/>
      <c r="E38" s="752" t="e">
        <f>#REF!*#REF!*$G$1*$G$2</f>
        <v>#REF!</v>
      </c>
      <c r="G38" s="728"/>
      <c r="H38" s="745"/>
    </row>
    <row r="39" spans="1:8" x14ac:dyDescent="0.25">
      <c r="A39" s="1183" t="s">
        <v>3986</v>
      </c>
      <c r="B39" s="1054" t="s">
        <v>3360</v>
      </c>
      <c r="C39" s="1019"/>
      <c r="D39" s="933"/>
      <c r="E39" s="752" t="e">
        <f>#REF!*#REF!*$G$1*$G$2</f>
        <v>#REF!</v>
      </c>
      <c r="G39" s="728"/>
      <c r="H39" s="745"/>
    </row>
    <row r="40" spans="1:8" x14ac:dyDescent="0.25">
      <c r="A40" s="1183" t="s">
        <v>3986</v>
      </c>
      <c r="B40" s="1054" t="s">
        <v>3229</v>
      </c>
      <c r="C40" s="915"/>
      <c r="D40" s="933"/>
      <c r="E40" s="752" t="e">
        <f>#REF!*#REF!*$G$1*$G$2</f>
        <v>#REF!</v>
      </c>
      <c r="G40" s="728"/>
      <c r="H40" s="745"/>
    </row>
    <row r="41" spans="1:8" x14ac:dyDescent="0.25">
      <c r="A41" s="1183" t="s">
        <v>3986</v>
      </c>
      <c r="B41" s="1054" t="s">
        <v>29</v>
      </c>
      <c r="C41" s="1271"/>
      <c r="D41" s="933"/>
      <c r="E41" s="752" t="e">
        <f>#REF!*#REF!*$G$1*$G$2</f>
        <v>#REF!</v>
      </c>
      <c r="G41" s="728"/>
      <c r="H41" s="745"/>
    </row>
    <row r="42" spans="1:8" x14ac:dyDescent="0.25">
      <c r="A42" s="1183" t="s">
        <v>3986</v>
      </c>
      <c r="B42" s="1054" t="s">
        <v>3361</v>
      </c>
      <c r="C42" s="1272"/>
      <c r="D42" s="933"/>
      <c r="E42" s="752" t="e">
        <f>#REF!*#REF!*$G$1*$G$2</f>
        <v>#REF!</v>
      </c>
      <c r="G42" s="728"/>
      <c r="H42" s="745"/>
    </row>
    <row r="43" spans="1:8" x14ac:dyDescent="0.25">
      <c r="A43" s="1183" t="s">
        <v>3986</v>
      </c>
      <c r="B43" s="1054" t="s">
        <v>30</v>
      </c>
      <c r="C43" s="916"/>
      <c r="D43" s="933"/>
      <c r="E43" s="752" t="e">
        <f>#REF!*#REF!*$G$1*$G$2</f>
        <v>#REF!</v>
      </c>
      <c r="G43" s="728"/>
      <c r="H43" s="745"/>
    </row>
    <row r="44" spans="1:8" x14ac:dyDescent="0.25">
      <c r="A44" s="1183" t="s">
        <v>3986</v>
      </c>
      <c r="B44" s="1054" t="s">
        <v>1337</v>
      </c>
      <c r="C44" s="916"/>
      <c r="D44" s="933"/>
      <c r="E44" s="752" t="e">
        <f>#REF!*#REF!*$G$1*$G$2</f>
        <v>#REF!</v>
      </c>
      <c r="G44" s="728"/>
      <c r="H44" s="745"/>
    </row>
    <row r="45" spans="1:8" x14ac:dyDescent="0.25">
      <c r="A45" s="1183" t="s">
        <v>3986</v>
      </c>
      <c r="B45" s="1055" t="s">
        <v>31</v>
      </c>
      <c r="C45" s="917"/>
      <c r="D45" s="933"/>
      <c r="E45" s="752" t="e">
        <f>#REF!*#REF!*$G$1*$G$2</f>
        <v>#REF!</v>
      </c>
      <c r="G45" s="728"/>
      <c r="H45" s="745"/>
    </row>
    <row r="46" spans="1:8" x14ac:dyDescent="0.25">
      <c r="A46" s="1183" t="s">
        <v>3986</v>
      </c>
      <c r="B46" s="1055" t="s">
        <v>32</v>
      </c>
      <c r="C46" s="917"/>
      <c r="D46" s="933"/>
      <c r="E46" s="752" t="e">
        <f>#REF!*#REF!*$G$1*$G$2</f>
        <v>#REF!</v>
      </c>
      <c r="G46" s="746"/>
      <c r="H46" s="745"/>
    </row>
    <row r="47" spans="1:8" x14ac:dyDescent="0.25">
      <c r="A47" s="1183" t="s">
        <v>3986</v>
      </c>
      <c r="B47" s="1055" t="s">
        <v>33</v>
      </c>
      <c r="C47" s="917"/>
      <c r="D47" s="933"/>
      <c r="E47" s="752" t="e">
        <f>#REF!*#REF!*$G$1*$G$2</f>
        <v>#REF!</v>
      </c>
      <c r="G47" s="728"/>
      <c r="H47" s="745"/>
    </row>
    <row r="48" spans="1:8" x14ac:dyDescent="0.25">
      <c r="A48" s="1183" t="s">
        <v>3986</v>
      </c>
      <c r="B48" s="1055" t="s">
        <v>34</v>
      </c>
      <c r="C48" s="917"/>
      <c r="D48" s="933"/>
      <c r="E48" s="752" t="e">
        <f>#REF!*#REF!*$G$1*$G$2</f>
        <v>#REF!</v>
      </c>
      <c r="G48" s="728"/>
      <c r="H48" s="745"/>
    </row>
    <row r="49" spans="1:8" x14ac:dyDescent="0.25">
      <c r="A49" s="1183" t="s">
        <v>3986</v>
      </c>
      <c r="B49" s="1056" t="s">
        <v>3362</v>
      </c>
      <c r="C49" s="913"/>
      <c r="D49" s="933"/>
      <c r="E49" s="752" t="e">
        <f>#REF!*#REF!*$G$1*$G$2</f>
        <v>#REF!</v>
      </c>
      <c r="G49" s="728"/>
      <c r="H49" s="745"/>
    </row>
    <row r="50" spans="1:8" x14ac:dyDescent="0.25">
      <c r="A50" s="1183" t="s">
        <v>3986</v>
      </c>
      <c r="B50" s="1056" t="s">
        <v>3363</v>
      </c>
      <c r="C50" s="913"/>
      <c r="D50" s="933"/>
      <c r="E50" s="752" t="e">
        <f>#REF!*#REF!*$G$1*$G$2</f>
        <v>#REF!</v>
      </c>
      <c r="G50" s="728"/>
      <c r="H50" s="745"/>
    </row>
    <row r="51" spans="1:8" x14ac:dyDescent="0.25">
      <c r="A51" s="1183" t="s">
        <v>3986</v>
      </c>
      <c r="B51" s="1057" t="s">
        <v>2183</v>
      </c>
      <c r="C51" s="913"/>
      <c r="D51" s="933"/>
      <c r="E51" s="752" t="e">
        <f>#REF!*#REF!*$G$1*$G$2</f>
        <v>#REF!</v>
      </c>
      <c r="G51" s="728"/>
      <c r="H51" s="745"/>
    </row>
    <row r="52" spans="1:8" x14ac:dyDescent="0.25">
      <c r="A52" s="1183" t="s">
        <v>3986</v>
      </c>
      <c r="B52" s="1057" t="s">
        <v>3511</v>
      </c>
      <c r="C52" s="913"/>
      <c r="D52" s="933"/>
      <c r="E52" s="752" t="e">
        <f>#REF!*#REF!*$G$1*$G$2</f>
        <v>#REF!</v>
      </c>
      <c r="G52" s="728"/>
      <c r="H52" s="745"/>
    </row>
    <row r="53" spans="1:8" x14ac:dyDescent="0.25">
      <c r="A53" s="1183" t="s">
        <v>3986</v>
      </c>
      <c r="B53" s="1056" t="s">
        <v>2182</v>
      </c>
      <c r="C53" s="914"/>
      <c r="D53" s="933"/>
      <c r="E53" s="752" t="e">
        <f>#REF!*#REF!*$G$1*$G$2</f>
        <v>#REF!</v>
      </c>
      <c r="G53" s="728"/>
      <c r="H53" s="745"/>
    </row>
    <row r="54" spans="1:8" x14ac:dyDescent="0.25">
      <c r="A54" s="1183" t="s">
        <v>3986</v>
      </c>
      <c r="B54" s="1057" t="s">
        <v>2181</v>
      </c>
      <c r="C54" s="914"/>
      <c r="D54" s="933"/>
      <c r="E54" s="752" t="e">
        <f>#REF!*#REF!*$G$1*$G$2</f>
        <v>#REF!</v>
      </c>
      <c r="G54" s="728"/>
      <c r="H54" s="745"/>
    </row>
    <row r="55" spans="1:8" x14ac:dyDescent="0.25">
      <c r="A55" s="1183" t="s">
        <v>3986</v>
      </c>
      <c r="B55" s="1056" t="s">
        <v>2180</v>
      </c>
      <c r="C55" s="914"/>
      <c r="D55" s="933"/>
      <c r="E55" s="752" t="e">
        <f>#REF!*#REF!*$G$1*$G$2</f>
        <v>#REF!</v>
      </c>
      <c r="G55" s="728"/>
      <c r="H55" s="745"/>
    </row>
    <row r="56" spans="1:8" x14ac:dyDescent="0.25">
      <c r="A56" s="1183" t="s">
        <v>3986</v>
      </c>
      <c r="B56" s="1056" t="s">
        <v>3364</v>
      </c>
      <c r="C56" s="914"/>
      <c r="D56" s="933"/>
      <c r="E56" s="752" t="e">
        <f>#REF!*#REF!*$G$1*$G$2</f>
        <v>#REF!</v>
      </c>
      <c r="G56" s="728"/>
      <c r="H56" s="745"/>
    </row>
    <row r="57" spans="1:8" x14ac:dyDescent="0.25">
      <c r="A57" s="1183" t="s">
        <v>3986</v>
      </c>
      <c r="B57" s="1058" t="s">
        <v>2179</v>
      </c>
      <c r="C57" s="918"/>
      <c r="D57" s="933"/>
      <c r="E57" s="752" t="e">
        <f>#REF!*#REF!*$G$1*$G$2</f>
        <v>#REF!</v>
      </c>
      <c r="G57" s="728"/>
      <c r="H57" s="745"/>
    </row>
    <row r="58" spans="1:8" x14ac:dyDescent="0.25">
      <c r="A58" s="1183" t="s">
        <v>3986</v>
      </c>
      <c r="B58" s="1058" t="s">
        <v>3366</v>
      </c>
      <c r="C58" s="918"/>
      <c r="D58" s="933"/>
      <c r="E58" s="752" t="e">
        <f>#REF!*#REF!*$G$1*$G$2</f>
        <v>#REF!</v>
      </c>
      <c r="G58" s="728"/>
      <c r="H58" s="745"/>
    </row>
    <row r="59" spans="1:8" x14ac:dyDescent="0.25">
      <c r="A59" s="1183" t="s">
        <v>3986</v>
      </c>
      <c r="B59" s="1059" t="s">
        <v>2178</v>
      </c>
      <c r="C59" s="918"/>
      <c r="D59" s="933"/>
      <c r="E59" s="752" t="e">
        <f>#REF!*#REF!*$G$1*$G$2</f>
        <v>#REF!</v>
      </c>
      <c r="G59" s="728"/>
      <c r="H59" s="745"/>
    </row>
    <row r="60" spans="1:8" x14ac:dyDescent="0.25">
      <c r="A60" s="1183" t="s">
        <v>3986</v>
      </c>
      <c r="B60" s="1059" t="s">
        <v>3365</v>
      </c>
      <c r="C60" s="918"/>
      <c r="D60" s="933"/>
      <c r="E60" s="752" t="e">
        <f>#REF!*#REF!*$G$1*$G$2</f>
        <v>#REF!</v>
      </c>
      <c r="G60" s="728"/>
      <c r="H60" s="745"/>
    </row>
    <row r="61" spans="1:8" x14ac:dyDescent="0.25">
      <c r="A61" s="1183" t="s">
        <v>3986</v>
      </c>
      <c r="B61" s="1058" t="s">
        <v>2177</v>
      </c>
      <c r="C61" s="918"/>
      <c r="D61" s="933"/>
      <c r="E61" s="752" t="e">
        <f>#REF!*#REF!*$G$1*$G$2</f>
        <v>#REF!</v>
      </c>
      <c r="G61" s="728"/>
      <c r="H61" s="745"/>
    </row>
    <row r="62" spans="1:8" x14ac:dyDescent="0.25">
      <c r="A62" s="1183" t="s">
        <v>3986</v>
      </c>
      <c r="B62" s="1058" t="s">
        <v>3367</v>
      </c>
      <c r="C62" s="918"/>
      <c r="D62" s="933"/>
      <c r="E62" s="752" t="e">
        <f>#REF!*#REF!*$G$1*$G$2</f>
        <v>#REF!</v>
      </c>
      <c r="G62" s="728"/>
      <c r="H62" s="745"/>
    </row>
    <row r="63" spans="1:8" x14ac:dyDescent="0.25">
      <c r="A63" s="1183" t="s">
        <v>3986</v>
      </c>
      <c r="B63" s="1059" t="s">
        <v>3379</v>
      </c>
      <c r="C63" s="918"/>
      <c r="D63" s="933"/>
      <c r="E63" s="752" t="e">
        <f>#REF!*#REF!*$G$1*$G$2</f>
        <v>#REF!</v>
      </c>
      <c r="G63" s="728"/>
      <c r="H63" s="745"/>
    </row>
    <row r="64" spans="1:8" ht="16.5" thickBot="1" x14ac:dyDescent="0.3">
      <c r="A64" s="1183" t="s">
        <v>3986</v>
      </c>
      <c r="B64" s="1060" t="s">
        <v>3379</v>
      </c>
      <c r="C64" s="999"/>
      <c r="D64" s="936"/>
      <c r="E64" s="754" t="e">
        <f>#REF!*#REF!*$G$1*$G$2</f>
        <v>#REF!</v>
      </c>
      <c r="G64" s="728"/>
      <c r="H64" s="745"/>
    </row>
    <row r="65" spans="1:8" ht="16.5" thickBot="1" x14ac:dyDescent="0.3">
      <c r="B65" s="747"/>
      <c r="C65" s="748"/>
      <c r="D65" s="748"/>
      <c r="E65" s="748"/>
      <c r="F65" s="739"/>
      <c r="G65" s="743"/>
    </row>
    <row r="66" spans="1:8" ht="16.5" thickBot="1" x14ac:dyDescent="0.3">
      <c r="B66" s="764" t="s">
        <v>35</v>
      </c>
      <c r="C66" s="1016" t="s">
        <v>18</v>
      </c>
      <c r="D66" s="987" t="s">
        <v>19</v>
      </c>
      <c r="F66" s="728"/>
      <c r="G66" s="728"/>
      <c r="H66" s="728"/>
    </row>
    <row r="67" spans="1:8" x14ac:dyDescent="0.25">
      <c r="A67" s="1183" t="s">
        <v>3986</v>
      </c>
      <c r="B67" s="1061" t="s">
        <v>36</v>
      </c>
      <c r="C67" s="933"/>
      <c r="D67" s="752"/>
      <c r="F67" s="728"/>
      <c r="G67" s="728"/>
      <c r="H67" s="728"/>
    </row>
    <row r="68" spans="1:8" x14ac:dyDescent="0.25">
      <c r="A68" s="1183" t="s">
        <v>3986</v>
      </c>
      <c r="B68" s="1062" t="s">
        <v>37</v>
      </c>
      <c r="C68" s="933"/>
      <c r="D68" s="752"/>
      <c r="F68" s="728"/>
      <c r="G68" s="728"/>
      <c r="H68" s="728"/>
    </row>
    <row r="69" spans="1:8" x14ac:dyDescent="0.25">
      <c r="A69" s="1183" t="s">
        <v>3986</v>
      </c>
      <c r="B69" s="1055" t="s">
        <v>3423</v>
      </c>
      <c r="C69" s="933"/>
      <c r="D69" s="752"/>
      <c r="F69" s="728"/>
      <c r="G69" s="728"/>
      <c r="H69" s="728"/>
    </row>
    <row r="70" spans="1:8" x14ac:dyDescent="0.25">
      <c r="A70" s="1183" t="s">
        <v>3986</v>
      </c>
      <c r="B70" s="1055" t="s">
        <v>3424</v>
      </c>
      <c r="C70" s="933"/>
      <c r="D70" s="752"/>
      <c r="F70" s="728"/>
      <c r="G70" s="728"/>
      <c r="H70" s="728"/>
    </row>
    <row r="71" spans="1:8" x14ac:dyDescent="0.25">
      <c r="A71" s="1183" t="s">
        <v>3986</v>
      </c>
      <c r="B71" s="1055" t="s">
        <v>38</v>
      </c>
      <c r="C71" s="933"/>
      <c r="D71" s="752"/>
      <c r="F71" s="728"/>
      <c r="G71" s="728"/>
      <c r="H71" s="728"/>
    </row>
    <row r="72" spans="1:8" ht="16.5" thickBot="1" x14ac:dyDescent="0.3">
      <c r="A72" s="1183" t="s">
        <v>3986</v>
      </c>
      <c r="B72" s="1063" t="s">
        <v>39</v>
      </c>
      <c r="C72" s="936"/>
      <c r="D72" s="754"/>
      <c r="F72" s="728"/>
      <c r="G72" s="728"/>
      <c r="H72" s="728"/>
    </row>
    <row r="73" spans="1:8" x14ac:dyDescent="0.25">
      <c r="B73" s="1287" t="s">
        <v>40</v>
      </c>
      <c r="C73" s="1287"/>
      <c r="D73" s="1287"/>
      <c r="E73" s="1287"/>
      <c r="F73" s="1287"/>
      <c r="G73" s="1287"/>
      <c r="H73" s="1287"/>
    </row>
    <row r="74" spans="1:8" x14ac:dyDescent="0.25">
      <c r="B74" s="1287" t="s">
        <v>41</v>
      </c>
      <c r="C74" s="1287"/>
      <c r="D74" s="1287"/>
      <c r="E74" s="1287"/>
      <c r="F74" s="1287"/>
      <c r="G74" s="1287"/>
      <c r="H74" s="1287"/>
    </row>
    <row r="75" spans="1:8" ht="16.5" thickBot="1" x14ac:dyDescent="0.3">
      <c r="B75" s="749"/>
      <c r="C75" s="749"/>
      <c r="D75" s="749"/>
      <c r="E75" s="749"/>
      <c r="F75" s="749"/>
      <c r="G75" s="749"/>
      <c r="H75" s="749"/>
    </row>
    <row r="76" spans="1:8" ht="16.5" thickBot="1" x14ac:dyDescent="0.3">
      <c r="B76" s="976" t="s">
        <v>2701</v>
      </c>
      <c r="C76" s="733"/>
      <c r="D76" s="733"/>
      <c r="E76" s="733"/>
      <c r="F76" s="737"/>
      <c r="G76" s="731">
        <v>1.25</v>
      </c>
      <c r="H76" s="749"/>
    </row>
    <row r="77" spans="1:8" ht="16.5" thickBot="1" x14ac:dyDescent="0.3">
      <c r="B77" s="1299" t="s">
        <v>3332</v>
      </c>
      <c r="C77" s="1300"/>
      <c r="D77" s="1300"/>
      <c r="E77" s="1301"/>
      <c r="F77" s="749"/>
      <c r="G77" s="728"/>
      <c r="H77" s="728"/>
    </row>
    <row r="78" spans="1:8" x14ac:dyDescent="0.25">
      <c r="B78" s="985" t="s">
        <v>16</v>
      </c>
      <c r="C78" s="986" t="s">
        <v>17</v>
      </c>
      <c r="D78" s="986" t="s">
        <v>18</v>
      </c>
      <c r="E78" s="987" t="s">
        <v>19</v>
      </c>
      <c r="F78" s="749"/>
      <c r="G78" s="728"/>
      <c r="H78" s="728"/>
    </row>
    <row r="79" spans="1:8" x14ac:dyDescent="0.25">
      <c r="A79" s="1184" t="s">
        <v>3987</v>
      </c>
      <c r="B79" s="1050" t="s">
        <v>2705</v>
      </c>
      <c r="C79" s="924"/>
      <c r="D79" s="933"/>
      <c r="E79" s="752"/>
      <c r="F79" s="749"/>
      <c r="G79" s="728"/>
      <c r="H79" s="728"/>
    </row>
    <row r="80" spans="1:8" x14ac:dyDescent="0.25">
      <c r="A80" s="1184" t="s">
        <v>3987</v>
      </c>
      <c r="B80" s="1050" t="s">
        <v>2706</v>
      </c>
      <c r="C80" s="925"/>
      <c r="D80" s="933"/>
      <c r="E80" s="752"/>
      <c r="F80" s="749"/>
      <c r="G80" s="728"/>
      <c r="H80" s="728"/>
    </row>
    <row r="81" spans="1:8" x14ac:dyDescent="0.25">
      <c r="A81" s="1184" t="s">
        <v>3987</v>
      </c>
      <c r="B81" s="1050" t="s">
        <v>2707</v>
      </c>
      <c r="C81" s="925"/>
      <c r="D81" s="933"/>
      <c r="E81" s="752"/>
      <c r="F81" s="749"/>
      <c r="G81" s="728"/>
      <c r="H81" s="728"/>
    </row>
    <row r="82" spans="1:8" x14ac:dyDescent="0.25">
      <c r="A82" s="1184" t="s">
        <v>3987</v>
      </c>
      <c r="B82" s="1050" t="s">
        <v>2708</v>
      </c>
      <c r="C82" s="925"/>
      <c r="D82" s="933"/>
      <c r="E82" s="752"/>
      <c r="F82" s="749"/>
      <c r="G82" s="728"/>
      <c r="H82" s="728"/>
    </row>
    <row r="83" spans="1:8" x14ac:dyDescent="0.25">
      <c r="A83" s="1184" t="s">
        <v>3987</v>
      </c>
      <c r="B83" s="1050" t="s">
        <v>2709</v>
      </c>
      <c r="C83" s="925"/>
      <c r="D83" s="933"/>
      <c r="E83" s="752"/>
      <c r="F83" s="749"/>
      <c r="G83" s="728"/>
      <c r="H83" s="728"/>
    </row>
    <row r="84" spans="1:8" x14ac:dyDescent="0.25">
      <c r="A84" s="1184" t="s">
        <v>3987</v>
      </c>
      <c r="B84" s="1050" t="s">
        <v>2715</v>
      </c>
      <c r="C84" s="925"/>
      <c r="D84" s="933"/>
      <c r="E84" s="752"/>
      <c r="F84" s="749"/>
      <c r="G84" s="728"/>
      <c r="H84" s="728"/>
    </row>
    <row r="85" spans="1:8" x14ac:dyDescent="0.25">
      <c r="A85" s="1184" t="s">
        <v>3987</v>
      </c>
      <c r="B85" s="1050" t="s">
        <v>3223</v>
      </c>
      <c r="C85" s="925"/>
      <c r="D85" s="933"/>
      <c r="E85" s="752"/>
      <c r="F85" s="749"/>
      <c r="G85" s="728"/>
      <c r="H85" s="728"/>
    </row>
    <row r="86" spans="1:8" x14ac:dyDescent="0.25">
      <c r="A86" s="1184" t="s">
        <v>3987</v>
      </c>
      <c r="B86" s="1050" t="s">
        <v>2710</v>
      </c>
      <c r="C86" s="924"/>
      <c r="D86" s="933"/>
      <c r="E86" s="752"/>
      <c r="F86" s="749"/>
      <c r="G86" s="728"/>
      <c r="H86" s="728"/>
    </row>
    <row r="87" spans="1:8" x14ac:dyDescent="0.25">
      <c r="A87" s="1184" t="s">
        <v>3987</v>
      </c>
      <c r="B87" s="1050" t="s">
        <v>2711</v>
      </c>
      <c r="C87" s="925"/>
      <c r="D87" s="933"/>
      <c r="E87" s="752"/>
      <c r="F87" s="749"/>
      <c r="G87" s="728"/>
      <c r="H87" s="728"/>
    </row>
    <row r="88" spans="1:8" x14ac:dyDescent="0.25">
      <c r="A88" s="1184" t="s">
        <v>3987</v>
      </c>
      <c r="B88" s="1050" t="s">
        <v>2712</v>
      </c>
      <c r="C88" s="925"/>
      <c r="D88" s="933"/>
      <c r="E88" s="752"/>
      <c r="F88" s="749"/>
      <c r="G88" s="728"/>
      <c r="H88" s="728"/>
    </row>
    <row r="89" spans="1:8" x14ac:dyDescent="0.25">
      <c r="A89" s="1184" t="s">
        <v>3987</v>
      </c>
      <c r="B89" s="1050" t="s">
        <v>2713</v>
      </c>
      <c r="C89" s="925"/>
      <c r="D89" s="933"/>
      <c r="E89" s="752"/>
      <c r="F89" s="749"/>
      <c r="G89" s="728"/>
      <c r="H89" s="728"/>
    </row>
    <row r="90" spans="1:8" x14ac:dyDescent="0.25">
      <c r="A90" s="1184" t="s">
        <v>3987</v>
      </c>
      <c r="B90" s="1050" t="s">
        <v>2702</v>
      </c>
      <c r="C90" s="925"/>
      <c r="D90" s="933"/>
      <c r="E90" s="752"/>
      <c r="F90" s="749"/>
      <c r="G90" s="728"/>
      <c r="H90" s="728"/>
    </row>
    <row r="91" spans="1:8" x14ac:dyDescent="0.25">
      <c r="A91" s="1184" t="s">
        <v>3987</v>
      </c>
      <c r="B91" s="1050" t="s">
        <v>2714</v>
      </c>
      <c r="C91" s="925"/>
      <c r="D91" s="933"/>
      <c r="E91" s="752"/>
      <c r="F91" s="749"/>
      <c r="G91" s="728"/>
      <c r="H91" s="728"/>
    </row>
    <row r="92" spans="1:8" x14ac:dyDescent="0.25">
      <c r="A92" s="1184" t="s">
        <v>3987</v>
      </c>
      <c r="B92" s="1050" t="s">
        <v>2716</v>
      </c>
      <c r="C92" s="924"/>
      <c r="D92" s="933"/>
      <c r="E92" s="752"/>
      <c r="F92" s="749"/>
      <c r="G92" s="728"/>
      <c r="H92" s="728"/>
    </row>
    <row r="93" spans="1:8" x14ac:dyDescent="0.25">
      <c r="A93" s="1184" t="s">
        <v>3987</v>
      </c>
      <c r="B93" s="1050" t="s">
        <v>2717</v>
      </c>
      <c r="C93" s="925"/>
      <c r="D93" s="933"/>
      <c r="E93" s="752"/>
      <c r="F93" s="749"/>
      <c r="G93" s="728"/>
      <c r="H93" s="728"/>
    </row>
    <row r="94" spans="1:8" x14ac:dyDescent="0.25">
      <c r="A94" s="1184" t="s">
        <v>3987</v>
      </c>
      <c r="B94" s="1050" t="s">
        <v>2718</v>
      </c>
      <c r="C94" s="925"/>
      <c r="D94" s="933"/>
      <c r="E94" s="752"/>
      <c r="F94" s="749"/>
      <c r="G94" s="728"/>
      <c r="H94" s="728"/>
    </row>
    <row r="95" spans="1:8" x14ac:dyDescent="0.25">
      <c r="A95" s="1184" t="s">
        <v>3987</v>
      </c>
      <c r="B95" s="1050" t="s">
        <v>2719</v>
      </c>
      <c r="C95" s="925"/>
      <c r="D95" s="933"/>
      <c r="E95" s="752"/>
      <c r="F95" s="749"/>
      <c r="G95" s="728"/>
      <c r="H95" s="728"/>
    </row>
    <row r="96" spans="1:8" x14ac:dyDescent="0.25">
      <c r="A96" s="1184" t="s">
        <v>3987</v>
      </c>
      <c r="B96" s="1050" t="s">
        <v>2703</v>
      </c>
      <c r="C96" s="924"/>
      <c r="D96" s="933"/>
      <c r="E96" s="752"/>
      <c r="F96" s="749"/>
      <c r="G96" s="728"/>
      <c r="H96" s="728"/>
    </row>
    <row r="97" spans="1:8" ht="16.5" thickBot="1" x14ac:dyDescent="0.3">
      <c r="A97" s="1184" t="s">
        <v>3987</v>
      </c>
      <c r="B97" s="1053" t="s">
        <v>2704</v>
      </c>
      <c r="C97" s="935"/>
      <c r="D97" s="936"/>
      <c r="E97" s="754"/>
      <c r="F97" s="749"/>
      <c r="G97" s="728"/>
      <c r="H97" s="728"/>
    </row>
    <row r="98" spans="1:8" ht="16.5" thickBot="1" x14ac:dyDescent="0.3">
      <c r="A98" s="1184"/>
      <c r="B98" s="1300" t="s">
        <v>3333</v>
      </c>
      <c r="C98" s="1300"/>
      <c r="D98" s="1300"/>
      <c r="E98" s="1301"/>
      <c r="F98" s="749"/>
      <c r="G98" s="728"/>
      <c r="H98" s="728"/>
    </row>
    <row r="99" spans="1:8" ht="15.75" customHeight="1" thickBot="1" x14ac:dyDescent="0.3">
      <c r="A99" s="1184"/>
      <c r="B99" s="1302" t="s">
        <v>3417</v>
      </c>
      <c r="C99" s="1302"/>
      <c r="D99" s="1302"/>
      <c r="E99" s="1303"/>
      <c r="F99" s="749"/>
      <c r="G99" s="728"/>
      <c r="H99" s="728"/>
    </row>
    <row r="100" spans="1:8" x14ac:dyDescent="0.25">
      <c r="A100" s="1184" t="s">
        <v>3987</v>
      </c>
      <c r="B100" s="1049" t="s">
        <v>3429</v>
      </c>
      <c r="C100" s="920" t="s">
        <v>3408</v>
      </c>
      <c r="D100" s="750"/>
      <c r="E100" s="751"/>
      <c r="F100" s="749"/>
      <c r="G100" s="728"/>
      <c r="H100" s="728"/>
    </row>
    <row r="101" spans="1:8" x14ac:dyDescent="0.25">
      <c r="A101" s="1184" t="s">
        <v>3987</v>
      </c>
      <c r="B101" s="1050" t="s">
        <v>3409</v>
      </c>
      <c r="C101" s="925" t="s">
        <v>3410</v>
      </c>
      <c r="D101" s="735"/>
      <c r="E101" s="752"/>
      <c r="F101" s="749"/>
      <c r="G101" s="728"/>
      <c r="H101" s="728"/>
    </row>
    <row r="102" spans="1:8" ht="15.75" customHeight="1" x14ac:dyDescent="0.25">
      <c r="A102" s="1184" t="s">
        <v>3987</v>
      </c>
      <c r="B102" s="1050" t="s">
        <v>3413</v>
      </c>
      <c r="C102" s="925" t="s">
        <v>3411</v>
      </c>
      <c r="D102" s="735"/>
      <c r="E102" s="752"/>
      <c r="F102" s="749"/>
      <c r="G102" s="728"/>
      <c r="H102" s="728"/>
    </row>
    <row r="103" spans="1:8" ht="16.5" thickBot="1" x14ac:dyDescent="0.3">
      <c r="A103" s="1184" t="s">
        <v>3987</v>
      </c>
      <c r="B103" s="1053" t="s">
        <v>3412</v>
      </c>
      <c r="C103" s="919" t="s">
        <v>3431</v>
      </c>
      <c r="D103" s="753"/>
      <c r="E103" s="754"/>
      <c r="F103" s="749"/>
      <c r="G103" s="728"/>
      <c r="H103" s="728"/>
    </row>
    <row r="104" spans="1:8" ht="16.5" thickBot="1" x14ac:dyDescent="0.3">
      <c r="A104" s="1184"/>
      <c r="B104" s="1302" t="s">
        <v>3418</v>
      </c>
      <c r="C104" s="1302"/>
      <c r="D104" s="1302"/>
      <c r="E104" s="1303"/>
      <c r="F104" s="749"/>
      <c r="G104" s="728"/>
      <c r="H104" s="728"/>
    </row>
    <row r="105" spans="1:8" x14ac:dyDescent="0.25">
      <c r="A105" s="1184" t="s">
        <v>3987</v>
      </c>
      <c r="B105" s="1049" t="s">
        <v>3430</v>
      </c>
      <c r="C105" s="920" t="s">
        <v>3408</v>
      </c>
      <c r="D105" s="755"/>
      <c r="E105" s="756"/>
      <c r="F105" s="749"/>
      <c r="G105" s="728"/>
      <c r="H105" s="728"/>
    </row>
    <row r="106" spans="1:8" ht="15.75" customHeight="1" x14ac:dyDescent="0.25">
      <c r="A106" s="1184" t="s">
        <v>3987</v>
      </c>
      <c r="B106" s="1050" t="s">
        <v>3414</v>
      </c>
      <c r="C106" s="925" t="s">
        <v>3410</v>
      </c>
      <c r="D106" s="735"/>
      <c r="E106" s="744"/>
      <c r="F106" s="749"/>
      <c r="G106" s="728"/>
      <c r="H106" s="728"/>
    </row>
    <row r="107" spans="1:8" x14ac:dyDescent="0.25">
      <c r="A107" s="1184" t="s">
        <v>3987</v>
      </c>
      <c r="B107" s="1050" t="s">
        <v>3415</v>
      </c>
      <c r="C107" s="925" t="s">
        <v>3411</v>
      </c>
      <c r="D107" s="735"/>
      <c r="E107" s="744"/>
      <c r="F107" s="749"/>
      <c r="G107" s="728"/>
      <c r="H107" s="728"/>
    </row>
    <row r="108" spans="1:8" ht="16.5" thickBot="1" x14ac:dyDescent="0.3">
      <c r="A108" s="1184" t="s">
        <v>3987</v>
      </c>
      <c r="B108" s="1053" t="s">
        <v>3416</v>
      </c>
      <c r="C108" s="919" t="s">
        <v>3431</v>
      </c>
      <c r="D108" s="735"/>
      <c r="E108" s="744"/>
      <c r="F108" s="749"/>
      <c r="G108" s="728"/>
      <c r="H108" s="728"/>
    </row>
    <row r="109" spans="1:8" ht="15.75" customHeight="1" thickBot="1" x14ac:dyDescent="0.3">
      <c r="A109" s="1184"/>
      <c r="B109" s="1302" t="s">
        <v>3419</v>
      </c>
      <c r="C109" s="1302"/>
      <c r="D109" s="1302"/>
      <c r="E109" s="1303"/>
      <c r="F109" s="749"/>
      <c r="G109" s="728"/>
      <c r="H109" s="728"/>
    </row>
    <row r="110" spans="1:8" ht="15.75" customHeight="1" x14ac:dyDescent="0.25">
      <c r="A110" s="1184" t="s">
        <v>3987</v>
      </c>
      <c r="B110" s="1049" t="s">
        <v>3775</v>
      </c>
      <c r="C110" s="920" t="s">
        <v>3408</v>
      </c>
      <c r="D110" s="750"/>
      <c r="E110" s="751"/>
      <c r="F110" s="749"/>
      <c r="G110" s="728"/>
      <c r="H110" s="728"/>
    </row>
    <row r="111" spans="1:8" x14ac:dyDescent="0.25">
      <c r="A111" s="1184" t="s">
        <v>3987</v>
      </c>
      <c r="B111" s="1050" t="s">
        <v>3420</v>
      </c>
      <c r="C111" s="925" t="s">
        <v>3410</v>
      </c>
      <c r="D111" s="735"/>
      <c r="E111" s="752"/>
      <c r="F111" s="749"/>
      <c r="G111" s="728"/>
      <c r="H111" s="728"/>
    </row>
    <row r="112" spans="1:8" x14ac:dyDescent="0.25">
      <c r="A112" s="1184" t="s">
        <v>3987</v>
      </c>
      <c r="B112" s="1050" t="s">
        <v>3421</v>
      </c>
      <c r="C112" s="925" t="s">
        <v>3411</v>
      </c>
      <c r="D112" s="735"/>
      <c r="E112" s="752"/>
      <c r="F112" s="749"/>
      <c r="G112" s="728"/>
      <c r="H112" s="728"/>
    </row>
    <row r="113" spans="1:8" ht="16.5" thickBot="1" x14ac:dyDescent="0.3">
      <c r="A113" s="1184" t="s">
        <v>3987</v>
      </c>
      <c r="B113" s="1053" t="s">
        <v>3422</v>
      </c>
      <c r="C113" s="919" t="s">
        <v>3431</v>
      </c>
      <c r="D113" s="753"/>
      <c r="E113" s="754"/>
      <c r="F113" s="749"/>
      <c r="G113" s="728"/>
      <c r="H113" s="728"/>
    </row>
    <row r="114" spans="1:8" x14ac:dyDescent="0.25">
      <c r="B114" s="728" t="s">
        <v>3407</v>
      </c>
      <c r="C114" s="728"/>
      <c r="D114" s="728"/>
      <c r="E114" s="728"/>
      <c r="F114" s="728"/>
      <c r="G114" s="728"/>
      <c r="H114" s="749"/>
    </row>
    <row r="115" spans="1:8" x14ac:dyDescent="0.25">
      <c r="B115" s="1304" t="s">
        <v>3396</v>
      </c>
      <c r="C115" s="1304"/>
      <c r="D115" s="1304"/>
      <c r="E115" s="1304"/>
      <c r="F115" s="1304"/>
      <c r="G115" s="1304"/>
      <c r="H115" s="749"/>
    </row>
    <row r="116" spans="1:8" x14ac:dyDescent="0.25">
      <c r="B116" s="1304" t="s">
        <v>3397</v>
      </c>
      <c r="C116" s="1304"/>
      <c r="D116" s="1304"/>
      <c r="E116" s="1304"/>
      <c r="F116" s="1000"/>
      <c r="G116" s="1000"/>
      <c r="H116" s="749"/>
    </row>
    <row r="117" spans="1:8" ht="30.75" customHeight="1" x14ac:dyDescent="0.25">
      <c r="B117" s="1304" t="s">
        <v>3398</v>
      </c>
      <c r="C117" s="1304"/>
      <c r="D117" s="1304"/>
      <c r="E117" s="1304"/>
      <c r="F117" s="1000"/>
      <c r="G117" s="1000"/>
      <c r="H117" s="749"/>
    </row>
    <row r="118" spans="1:8" ht="16.5" thickBot="1" x14ac:dyDescent="0.3">
      <c r="C118" s="728"/>
      <c r="D118" s="728"/>
      <c r="E118" s="728"/>
      <c r="F118" s="728"/>
      <c r="G118" s="728"/>
      <c r="H118" s="728"/>
    </row>
    <row r="119" spans="1:8" ht="16.5" thickBot="1" x14ac:dyDescent="0.3">
      <c r="B119" s="869" t="s">
        <v>42</v>
      </c>
      <c r="C119" s="757"/>
      <c r="D119" s="757"/>
      <c r="E119" s="757"/>
      <c r="F119" s="758"/>
    </row>
    <row r="120" spans="1:8" x14ac:dyDescent="0.25">
      <c r="B120" s="981" t="s">
        <v>43</v>
      </c>
      <c r="C120" s="982" t="s">
        <v>44</v>
      </c>
      <c r="D120" s="983" t="s">
        <v>19</v>
      </c>
      <c r="E120" s="757"/>
      <c r="F120" s="758"/>
    </row>
    <row r="121" spans="1:8" x14ac:dyDescent="0.25">
      <c r="A121" s="1183" t="s">
        <v>3986</v>
      </c>
      <c r="B121" s="1064" t="s">
        <v>45</v>
      </c>
      <c r="C121" s="759"/>
      <c r="D121" s="787"/>
      <c r="E121" s="757"/>
      <c r="G121" s="728"/>
      <c r="H121" s="728"/>
    </row>
    <row r="122" spans="1:8" x14ac:dyDescent="0.25">
      <c r="A122" s="1183" t="s">
        <v>3986</v>
      </c>
      <c r="B122" s="1064" t="s">
        <v>46</v>
      </c>
      <c r="C122" s="759"/>
      <c r="D122" s="787"/>
      <c r="E122" s="757"/>
      <c r="G122" s="728"/>
      <c r="H122" s="728"/>
    </row>
    <row r="123" spans="1:8" x14ac:dyDescent="0.25">
      <c r="A123" s="1183" t="s">
        <v>3986</v>
      </c>
      <c r="B123" s="1064" t="s">
        <v>47</v>
      </c>
      <c r="C123" s="759"/>
      <c r="D123" s="787"/>
      <c r="E123" s="757"/>
      <c r="G123" s="728"/>
      <c r="H123" s="728"/>
    </row>
    <row r="124" spans="1:8" x14ac:dyDescent="0.25">
      <c r="A124" s="1183" t="s">
        <v>3986</v>
      </c>
      <c r="B124" s="1064" t="s">
        <v>48</v>
      </c>
      <c r="C124" s="759"/>
      <c r="D124" s="787"/>
      <c r="E124" s="757"/>
      <c r="G124" s="728"/>
      <c r="H124" s="728"/>
    </row>
    <row r="125" spans="1:8" x14ac:dyDescent="0.25">
      <c r="A125" s="1183" t="s">
        <v>3986</v>
      </c>
      <c r="B125" s="1064" t="s">
        <v>49</v>
      </c>
      <c r="C125" s="759"/>
      <c r="D125" s="787"/>
      <c r="E125" s="757"/>
      <c r="G125" s="728"/>
      <c r="H125" s="728"/>
    </row>
    <row r="126" spans="1:8" x14ac:dyDescent="0.25">
      <c r="A126" s="1183" t="s">
        <v>3986</v>
      </c>
      <c r="B126" s="1064" t="s">
        <v>50</v>
      </c>
      <c r="C126" s="759"/>
      <c r="D126" s="787"/>
      <c r="E126" s="757"/>
      <c r="G126" s="728"/>
      <c r="H126" s="728"/>
    </row>
    <row r="127" spans="1:8" x14ac:dyDescent="0.25">
      <c r="A127" s="1183" t="s">
        <v>3986</v>
      </c>
      <c r="B127" s="1064" t="s">
        <v>51</v>
      </c>
      <c r="C127" s="759"/>
      <c r="D127" s="787"/>
      <c r="E127" s="757"/>
      <c r="G127" s="728"/>
      <c r="H127" s="728"/>
    </row>
    <row r="128" spans="1:8" x14ac:dyDescent="0.25">
      <c r="A128" s="1183" t="s">
        <v>3986</v>
      </c>
      <c r="B128" s="1064" t="s">
        <v>3489</v>
      </c>
      <c r="C128" s="759"/>
      <c r="D128" s="787"/>
      <c r="E128" s="757"/>
      <c r="G128" s="728"/>
      <c r="H128" s="728"/>
    </row>
    <row r="129" spans="1:8" x14ac:dyDescent="0.25">
      <c r="A129" s="1183" t="s">
        <v>3986</v>
      </c>
      <c r="B129" s="1064" t="s">
        <v>3490</v>
      </c>
      <c r="C129" s="759"/>
      <c r="D129" s="787"/>
      <c r="E129" s="757"/>
      <c r="G129" s="728"/>
      <c r="H129" s="728"/>
    </row>
    <row r="130" spans="1:8" x14ac:dyDescent="0.25">
      <c r="A130" s="1183" t="s">
        <v>3986</v>
      </c>
      <c r="B130" s="1064" t="s">
        <v>3491</v>
      </c>
      <c r="C130" s="759"/>
      <c r="D130" s="787"/>
      <c r="E130" s="757"/>
      <c r="G130" s="728"/>
      <c r="H130" s="728"/>
    </row>
    <row r="131" spans="1:8" x14ac:dyDescent="0.25">
      <c r="A131" s="1183" t="s">
        <v>3986</v>
      </c>
      <c r="B131" s="1064" t="s">
        <v>3492</v>
      </c>
      <c r="C131" s="759"/>
      <c r="D131" s="787"/>
      <c r="E131" s="757"/>
      <c r="G131" s="728"/>
      <c r="H131" s="728"/>
    </row>
    <row r="132" spans="1:8" x14ac:dyDescent="0.25">
      <c r="A132" s="1183" t="s">
        <v>3986</v>
      </c>
      <c r="B132" s="1064" t="s">
        <v>52</v>
      </c>
      <c r="C132" s="759"/>
      <c r="D132" s="787"/>
      <c r="E132" s="757"/>
      <c r="G132" s="728"/>
      <c r="H132" s="728"/>
    </row>
    <row r="133" spans="1:8" x14ac:dyDescent="0.25">
      <c r="A133" s="1183" t="s">
        <v>3986</v>
      </c>
      <c r="B133" s="1064" t="s">
        <v>53</v>
      </c>
      <c r="C133" s="759"/>
      <c r="D133" s="787"/>
      <c r="E133" s="757"/>
      <c r="G133" s="728"/>
      <c r="H133" s="728"/>
    </row>
    <row r="134" spans="1:8" x14ac:dyDescent="0.25">
      <c r="A134" s="1183" t="s">
        <v>3986</v>
      </c>
      <c r="B134" s="1064" t="s">
        <v>2176</v>
      </c>
      <c r="C134" s="759"/>
      <c r="D134" s="787"/>
      <c r="E134" s="757"/>
      <c r="G134" s="728"/>
      <c r="H134" s="728"/>
    </row>
    <row r="135" spans="1:8" x14ac:dyDescent="0.25">
      <c r="A135" s="1183" t="s">
        <v>3986</v>
      </c>
      <c r="B135" s="1064" t="s">
        <v>2175</v>
      </c>
      <c r="C135" s="759"/>
      <c r="D135" s="787"/>
      <c r="E135" s="757"/>
      <c r="G135" s="728"/>
      <c r="H135" s="728"/>
    </row>
    <row r="136" spans="1:8" x14ac:dyDescent="0.25">
      <c r="A136" s="1183" t="s">
        <v>3986</v>
      </c>
      <c r="B136" s="1064" t="s">
        <v>3343</v>
      </c>
      <c r="C136" s="759"/>
      <c r="D136" s="787"/>
      <c r="E136" s="757"/>
      <c r="G136" s="728"/>
      <c r="H136" s="728"/>
    </row>
    <row r="137" spans="1:8" x14ac:dyDescent="0.25">
      <c r="A137" s="1183" t="s">
        <v>3986</v>
      </c>
      <c r="B137" s="1064" t="s">
        <v>3344</v>
      </c>
      <c r="C137" s="759"/>
      <c r="D137" s="787"/>
      <c r="E137" s="757"/>
      <c r="G137" s="728"/>
      <c r="H137" s="728"/>
    </row>
    <row r="138" spans="1:8" x14ac:dyDescent="0.25">
      <c r="A138" s="1183" t="s">
        <v>3986</v>
      </c>
      <c r="B138" s="1064" t="s">
        <v>54</v>
      </c>
      <c r="C138" s="759"/>
      <c r="D138" s="787"/>
      <c r="E138" s="757"/>
      <c r="G138" s="728"/>
      <c r="H138" s="728"/>
    </row>
    <row r="139" spans="1:8" x14ac:dyDescent="0.25">
      <c r="A139" s="1183" t="s">
        <v>3986</v>
      </c>
      <c r="B139" s="1064" t="s">
        <v>2174</v>
      </c>
      <c r="C139" s="759"/>
      <c r="D139" s="787"/>
      <c r="E139" s="757"/>
      <c r="G139" s="728"/>
      <c r="H139" s="728"/>
    </row>
    <row r="140" spans="1:8" x14ac:dyDescent="0.25">
      <c r="A140" s="1183" t="s">
        <v>3986</v>
      </c>
      <c r="B140" s="1064" t="s">
        <v>55</v>
      </c>
      <c r="C140" s="759"/>
      <c r="D140" s="787"/>
      <c r="E140" s="757"/>
      <c r="G140" s="728"/>
      <c r="H140" s="728"/>
    </row>
    <row r="141" spans="1:8" x14ac:dyDescent="0.25">
      <c r="A141" s="1183" t="s">
        <v>3986</v>
      </c>
      <c r="B141" s="1064" t="s">
        <v>56</v>
      </c>
      <c r="C141" s="759"/>
      <c r="D141" s="787"/>
      <c r="E141" s="757"/>
      <c r="F141" s="728"/>
      <c r="G141" s="728"/>
      <c r="H141" s="728"/>
    </row>
    <row r="142" spans="1:8" x14ac:dyDescent="0.25">
      <c r="A142" s="1183" t="s">
        <v>3986</v>
      </c>
      <c r="B142" s="1064" t="s">
        <v>1336</v>
      </c>
      <c r="C142" s="759"/>
      <c r="D142" s="787"/>
      <c r="E142" s="757"/>
      <c r="F142" s="758"/>
    </row>
    <row r="143" spans="1:8" ht="16.5" thickBot="1" x14ac:dyDescent="0.3">
      <c r="A143" s="1183" t="s">
        <v>3986</v>
      </c>
      <c r="B143" s="1065" t="s">
        <v>2173</v>
      </c>
      <c r="C143" s="984"/>
      <c r="D143" s="789"/>
      <c r="E143" s="757"/>
      <c r="F143" s="758"/>
    </row>
    <row r="144" spans="1:8" x14ac:dyDescent="0.25">
      <c r="B144" s="760" t="s">
        <v>3905</v>
      </c>
      <c r="C144" s="761"/>
      <c r="D144" s="288"/>
      <c r="E144" s="757"/>
      <c r="F144" s="758"/>
    </row>
    <row r="145" spans="1:8" x14ac:dyDescent="0.25">
      <c r="B145" s="760"/>
      <c r="C145" s="761"/>
      <c r="D145" s="288"/>
      <c r="E145" s="757"/>
      <c r="F145" s="758"/>
    </row>
    <row r="146" spans="1:8" ht="16.5" thickBot="1" x14ac:dyDescent="0.3">
      <c r="B146" s="762"/>
      <c r="C146" s="740"/>
      <c r="D146" s="740"/>
      <c r="E146" s="740"/>
      <c r="F146" s="740"/>
      <c r="G146" s="763"/>
      <c r="H146" s="740"/>
    </row>
    <row r="147" spans="1:8" ht="16.5" thickBot="1" x14ac:dyDescent="0.3">
      <c r="B147" s="976" t="s">
        <v>58</v>
      </c>
      <c r="C147" s="728"/>
      <c r="D147" s="728"/>
      <c r="E147" s="728"/>
      <c r="F147" s="728"/>
      <c r="G147" s="763"/>
      <c r="H147" s="740"/>
    </row>
    <row r="148" spans="1:8" ht="16.5" thickBot="1" x14ac:dyDescent="0.3">
      <c r="B148" s="1020"/>
      <c r="C148" s="977"/>
      <c r="D148" s="978" t="s">
        <v>18</v>
      </c>
      <c r="E148" s="979" t="s">
        <v>19</v>
      </c>
      <c r="F148" s="763"/>
      <c r="G148" s="740"/>
      <c r="H148" s="728"/>
    </row>
    <row r="149" spans="1:8" x14ac:dyDescent="0.25">
      <c r="A149" s="1073" t="s">
        <v>3987</v>
      </c>
      <c r="B149" s="1066" t="s">
        <v>3432</v>
      </c>
      <c r="C149" s="928"/>
      <c r="D149" s="853"/>
      <c r="E149" s="785" t="e">
        <f>#REF!*#REF!*#REF!</f>
        <v>#REF!</v>
      </c>
      <c r="F149" s="763"/>
      <c r="G149" s="740"/>
      <c r="H149" s="728"/>
    </row>
    <row r="150" spans="1:8" x14ac:dyDescent="0.25">
      <c r="A150" s="1182" t="s">
        <v>3985</v>
      </c>
      <c r="B150" s="1075" t="s">
        <v>3971</v>
      </c>
      <c r="C150" s="767"/>
      <c r="D150" s="766"/>
      <c r="E150" s="787" t="e">
        <f>#REF!*#REF!*#REF!</f>
        <v>#REF!</v>
      </c>
      <c r="F150" s="763"/>
      <c r="G150" s="740"/>
      <c r="H150" s="728"/>
    </row>
    <row r="151" spans="1:8" x14ac:dyDescent="0.25">
      <c r="A151" s="1182" t="s">
        <v>3985</v>
      </c>
      <c r="B151" s="1070" t="s">
        <v>2172</v>
      </c>
      <c r="C151" s="767" t="s">
        <v>3969</v>
      </c>
      <c r="D151" s="766"/>
      <c r="E151" s="787" t="e">
        <f>#REF!*#REF!*#REF!</f>
        <v>#REF!</v>
      </c>
      <c r="F151" s="763"/>
      <c r="G151" s="740"/>
      <c r="H151" s="728"/>
    </row>
    <row r="152" spans="1:8" x14ac:dyDescent="0.25">
      <c r="A152" s="1076" t="s">
        <v>3988</v>
      </c>
      <c r="B152" s="1075" t="s">
        <v>3328</v>
      </c>
      <c r="C152" s="767" t="s">
        <v>3970</v>
      </c>
      <c r="D152" s="766"/>
      <c r="E152" s="787" t="e">
        <f>#REF!*#REF!*$L$1</f>
        <v>#REF!</v>
      </c>
      <c r="F152" s="763"/>
      <c r="G152" s="740"/>
      <c r="H152" s="728"/>
    </row>
    <row r="153" spans="1:8" x14ac:dyDescent="0.25">
      <c r="A153" s="1182" t="s">
        <v>3985</v>
      </c>
      <c r="B153" s="1080" t="s">
        <v>3042</v>
      </c>
      <c r="C153" s="765"/>
      <c r="D153" s="768"/>
      <c r="E153" s="980" t="e">
        <f>#REF!*#REF!*#REF!</f>
        <v>#REF!</v>
      </c>
      <c r="F153" s="763"/>
      <c r="G153" s="740"/>
      <c r="H153" s="728"/>
    </row>
    <row r="154" spans="1:8" x14ac:dyDescent="0.25">
      <c r="A154" s="1182" t="s">
        <v>3985</v>
      </c>
      <c r="B154" s="1080" t="s">
        <v>3051</v>
      </c>
      <c r="C154" s="765"/>
      <c r="D154" s="768"/>
      <c r="E154" s="980" t="e">
        <f>#REF!*#REF!*#REF!</f>
        <v>#REF!</v>
      </c>
      <c r="F154" s="763"/>
      <c r="G154" s="740"/>
      <c r="H154" s="728"/>
    </row>
    <row r="155" spans="1:8" x14ac:dyDescent="0.25">
      <c r="A155" s="1182" t="s">
        <v>3985</v>
      </c>
      <c r="B155" s="1081" t="s">
        <v>3052</v>
      </c>
      <c r="C155" s="767"/>
      <c r="D155" s="766"/>
      <c r="E155" s="787" t="e">
        <f>#REF!*#REF!*#REF!</f>
        <v>#REF!</v>
      </c>
      <c r="F155" s="763"/>
      <c r="G155" s="740"/>
      <c r="H155" s="728"/>
    </row>
    <row r="156" spans="1:8" x14ac:dyDescent="0.25">
      <c r="A156" s="1182" t="s">
        <v>3985</v>
      </c>
      <c r="B156" s="1081" t="s">
        <v>3053</v>
      </c>
      <c r="C156" s="767"/>
      <c r="D156" s="766"/>
      <c r="E156" s="787" t="e">
        <f>#REF!*#REF!*#REF!</f>
        <v>#REF!</v>
      </c>
      <c r="F156" s="763"/>
      <c r="G156" s="740"/>
      <c r="H156" s="728"/>
    </row>
    <row r="157" spans="1:8" x14ac:dyDescent="0.25">
      <c r="A157" s="1182" t="s">
        <v>3985</v>
      </c>
      <c r="B157" s="1081" t="s">
        <v>3054</v>
      </c>
      <c r="C157" s="767"/>
      <c r="D157" s="766"/>
      <c r="E157" s="787" t="e">
        <f>#REF!*#REF!*#REF!</f>
        <v>#REF!</v>
      </c>
      <c r="F157" s="763"/>
      <c r="G157" s="740"/>
      <c r="H157" s="728"/>
    </row>
    <row r="158" spans="1:8" x14ac:dyDescent="0.25">
      <c r="A158" s="1182" t="s">
        <v>3985</v>
      </c>
      <c r="B158" s="1070" t="s">
        <v>1829</v>
      </c>
      <c r="C158" s="769"/>
      <c r="D158" s="766"/>
      <c r="E158" s="787" t="e">
        <f>#REF!*#REF!*#REF!</f>
        <v>#REF!</v>
      </c>
      <c r="F158" s="763"/>
      <c r="G158" s="740"/>
      <c r="H158" s="728"/>
    </row>
    <row r="159" spans="1:8" x14ac:dyDescent="0.25">
      <c r="A159" s="1182" t="s">
        <v>3985</v>
      </c>
      <c r="B159" s="1070" t="s">
        <v>1830</v>
      </c>
      <c r="C159" s="767"/>
      <c r="D159" s="766"/>
      <c r="E159" s="787" t="e">
        <f>#REF!*#REF!*#REF!</f>
        <v>#REF!</v>
      </c>
      <c r="F159" s="763"/>
      <c r="G159" s="740"/>
      <c r="H159" s="728"/>
    </row>
    <row r="160" spans="1:8" x14ac:dyDescent="0.25">
      <c r="A160" s="1076" t="s">
        <v>3988</v>
      </c>
      <c r="B160" s="1070" t="s">
        <v>3329</v>
      </c>
      <c r="C160" s="767"/>
      <c r="D160" s="766"/>
      <c r="E160" s="787" t="e">
        <f>#REF!*#REF!*$L$1</f>
        <v>#REF!</v>
      </c>
      <c r="F160" s="763"/>
      <c r="G160" s="740"/>
      <c r="H160" s="728"/>
    </row>
    <row r="161" spans="1:8" x14ac:dyDescent="0.25">
      <c r="A161" s="1182" t="s">
        <v>3990</v>
      </c>
      <c r="B161" s="1067" t="s">
        <v>3055</v>
      </c>
      <c r="C161" s="765"/>
      <c r="D161" s="766"/>
      <c r="E161" s="787" t="e">
        <f>#REF!*#REF!*#REF!</f>
        <v>#REF!</v>
      </c>
      <c r="F161" s="763"/>
      <c r="G161" s="740"/>
      <c r="H161" s="728"/>
    </row>
    <row r="162" spans="1:8" ht="16.5" thickBot="1" x14ac:dyDescent="0.3">
      <c r="A162" s="1182" t="s">
        <v>3990</v>
      </c>
      <c r="B162" s="1067" t="s">
        <v>3056</v>
      </c>
      <c r="C162" s="765"/>
      <c r="D162" s="766"/>
      <c r="E162" s="787" t="e">
        <f>#REF!*#REF!*#REF!</f>
        <v>#REF!</v>
      </c>
      <c r="F162" s="763"/>
      <c r="G162" s="740"/>
      <c r="H162" s="728"/>
    </row>
    <row r="163" spans="1:8" ht="16.5" thickBot="1" x14ac:dyDescent="0.3">
      <c r="A163" s="1179"/>
      <c r="B163" s="1281" t="s">
        <v>3939</v>
      </c>
      <c r="C163" s="1282"/>
      <c r="D163" s="1282"/>
      <c r="E163" s="1283"/>
      <c r="F163" s="763"/>
      <c r="G163" s="740"/>
      <c r="H163" s="728"/>
    </row>
    <row r="164" spans="1:8" x14ac:dyDescent="0.25">
      <c r="A164" s="1184" t="s">
        <v>3987</v>
      </c>
      <c r="B164" s="1066" t="s">
        <v>3106</v>
      </c>
      <c r="C164" s="1017"/>
      <c r="D164" s="853"/>
      <c r="E164" s="785" t="e">
        <f>#REF!*#REF!*$H$1*$H$2</f>
        <v>#REF!</v>
      </c>
      <c r="F164" s="763"/>
      <c r="G164" s="740"/>
      <c r="H164" s="728"/>
    </row>
    <row r="165" spans="1:8" x14ac:dyDescent="0.25">
      <c r="A165" s="1184" t="s">
        <v>3987</v>
      </c>
      <c r="B165" s="1074" t="s">
        <v>3107</v>
      </c>
      <c r="C165" s="765"/>
      <c r="D165" s="766"/>
      <c r="E165" s="787" t="e">
        <f>#REF!*#REF!*$H$1*$H$2</f>
        <v>#REF!</v>
      </c>
      <c r="F165" s="763"/>
      <c r="G165" s="740"/>
      <c r="H165" s="728"/>
    </row>
    <row r="166" spans="1:8" x14ac:dyDescent="0.25">
      <c r="A166" s="1184" t="s">
        <v>3987</v>
      </c>
      <c r="B166" s="1074" t="s">
        <v>3108</v>
      </c>
      <c r="C166" s="765"/>
      <c r="D166" s="766"/>
      <c r="E166" s="787" t="e">
        <f>#REF!*#REF!*$H$1*$H$2</f>
        <v>#REF!</v>
      </c>
      <c r="F166" s="763"/>
      <c r="G166" s="740"/>
      <c r="H166" s="728"/>
    </row>
    <row r="167" spans="1:8" x14ac:dyDescent="0.25">
      <c r="A167" s="1184" t="s">
        <v>3987</v>
      </c>
      <c r="B167" s="1074" t="s">
        <v>3965</v>
      </c>
      <c r="C167" s="765" t="s">
        <v>3964</v>
      </c>
      <c r="D167" s="766"/>
      <c r="E167" s="787" t="e">
        <f>#REF!*#REF!*$H$1*$H$2</f>
        <v>#REF!</v>
      </c>
      <c r="F167" s="763"/>
      <c r="G167" s="740"/>
      <c r="H167" s="728"/>
    </row>
    <row r="168" spans="1:8" x14ac:dyDescent="0.25">
      <c r="A168" s="1082" t="s">
        <v>3985</v>
      </c>
      <c r="B168" s="1067" t="s">
        <v>3057</v>
      </c>
      <c r="C168" s="765"/>
      <c r="D168" s="766"/>
      <c r="E168" s="787" t="e">
        <f>#REF!*#REF!*#REF!</f>
        <v>#REF!</v>
      </c>
      <c r="F168" s="763"/>
      <c r="G168" s="740"/>
      <c r="H168" s="728"/>
    </row>
    <row r="169" spans="1:8" ht="16.5" thickBot="1" x14ac:dyDescent="0.3">
      <c r="A169" s="1083" t="s">
        <v>3989</v>
      </c>
      <c r="B169" s="1068" t="s">
        <v>3058</v>
      </c>
      <c r="C169" s="1018"/>
      <c r="D169" s="856"/>
      <c r="E169" s="789" t="e">
        <f>#REF!*#REF!*#REF!</f>
        <v>#REF!</v>
      </c>
      <c r="F169" s="763"/>
      <c r="G169" s="740"/>
      <c r="H169" s="728"/>
    </row>
    <row r="170" spans="1:8" ht="16.5" thickBot="1" x14ac:dyDescent="0.3">
      <c r="A170" s="728"/>
      <c r="B170" s="1278" t="s">
        <v>3938</v>
      </c>
      <c r="C170" s="1279"/>
      <c r="D170" s="1279"/>
      <c r="E170" s="1280"/>
      <c r="F170" s="763"/>
      <c r="G170" s="740"/>
      <c r="H170" s="728"/>
    </row>
    <row r="171" spans="1:8" x14ac:dyDescent="0.25">
      <c r="A171" s="1185" t="s">
        <v>3990</v>
      </c>
      <c r="B171" s="1186" t="s">
        <v>3972</v>
      </c>
      <c r="D171" s="767" t="s">
        <v>2171</v>
      </c>
      <c r="E171" s="787"/>
      <c r="F171" s="763"/>
      <c r="G171" s="740"/>
      <c r="H171" s="728"/>
    </row>
    <row r="172" spans="1:8" x14ac:dyDescent="0.25">
      <c r="A172" s="1185" t="s">
        <v>3990</v>
      </c>
      <c r="B172" s="1186" t="s">
        <v>3972</v>
      </c>
      <c r="D172" s="767" t="s">
        <v>3040</v>
      </c>
      <c r="E172" s="787"/>
      <c r="F172" s="763"/>
      <c r="G172" s="740"/>
      <c r="H172" s="728"/>
    </row>
    <row r="173" spans="1:8" x14ac:dyDescent="0.25">
      <c r="A173" s="1185" t="s">
        <v>3990</v>
      </c>
      <c r="B173" s="1186" t="s">
        <v>3972</v>
      </c>
      <c r="D173" s="767" t="s">
        <v>2170</v>
      </c>
      <c r="E173" s="787"/>
      <c r="F173" s="763"/>
      <c r="G173" s="740"/>
      <c r="H173" s="728"/>
    </row>
    <row r="174" spans="1:8" x14ac:dyDescent="0.25">
      <c r="A174" s="1185" t="s">
        <v>3990</v>
      </c>
      <c r="B174" s="1186" t="s">
        <v>3972</v>
      </c>
      <c r="D174" s="767" t="s">
        <v>2973</v>
      </c>
      <c r="E174" s="787"/>
      <c r="F174" s="763"/>
      <c r="G174" s="740"/>
      <c r="H174" s="728"/>
    </row>
    <row r="175" spans="1:8" x14ac:dyDescent="0.25">
      <c r="A175" s="1185" t="s">
        <v>3990</v>
      </c>
      <c r="B175" s="1186" t="s">
        <v>3973</v>
      </c>
      <c r="D175" s="767" t="s">
        <v>2171</v>
      </c>
      <c r="E175" s="787"/>
      <c r="F175" s="763"/>
      <c r="G175" s="740"/>
      <c r="H175" s="728"/>
    </row>
    <row r="176" spans="1:8" x14ac:dyDescent="0.25">
      <c r="A176" s="1185" t="s">
        <v>3990</v>
      </c>
      <c r="B176" s="1186" t="s">
        <v>3973</v>
      </c>
      <c r="D176" s="767" t="s">
        <v>3040</v>
      </c>
      <c r="E176" s="787"/>
      <c r="F176" s="763"/>
      <c r="G176" s="740"/>
      <c r="H176" s="728"/>
    </row>
    <row r="177" spans="1:8" x14ac:dyDescent="0.25">
      <c r="A177" s="1185" t="s">
        <v>3990</v>
      </c>
      <c r="B177" s="1186" t="s">
        <v>3973</v>
      </c>
      <c r="D177" s="767" t="s">
        <v>2170</v>
      </c>
      <c r="E177" s="787"/>
      <c r="F177" s="763"/>
      <c r="G177" s="740"/>
      <c r="H177" s="728"/>
    </row>
    <row r="178" spans="1:8" ht="16.5" thickBot="1" x14ac:dyDescent="0.3">
      <c r="A178" s="1185" t="s">
        <v>3990</v>
      </c>
      <c r="B178" s="1186" t="s">
        <v>3973</v>
      </c>
      <c r="D178" s="767" t="s">
        <v>2973</v>
      </c>
      <c r="E178" s="787"/>
      <c r="F178" s="763"/>
      <c r="G178" s="740"/>
      <c r="H178" s="728"/>
    </row>
    <row r="179" spans="1:8" ht="16.5" thickBot="1" x14ac:dyDescent="0.3">
      <c r="A179" s="728"/>
      <c r="B179" s="1275" t="s">
        <v>3936</v>
      </c>
      <c r="C179" s="1276"/>
      <c r="D179" s="1276"/>
      <c r="E179" s="1277"/>
      <c r="F179" s="763"/>
      <c r="G179" s="740"/>
      <c r="H179" s="728"/>
    </row>
    <row r="180" spans="1:8" x14ac:dyDescent="0.25">
      <c r="A180" s="1184" t="s">
        <v>3987</v>
      </c>
      <c r="B180" s="1070" t="s">
        <v>3433</v>
      </c>
      <c r="D180" s="767"/>
      <c r="E180" s="787"/>
      <c r="F180" s="763"/>
      <c r="G180" s="740"/>
      <c r="H180" s="728"/>
    </row>
    <row r="181" spans="1:8" x14ac:dyDescent="0.25">
      <c r="A181" s="1184" t="s">
        <v>3987</v>
      </c>
      <c r="B181" s="1070" t="s">
        <v>3368</v>
      </c>
      <c r="D181" s="767"/>
      <c r="E181" s="787"/>
      <c r="F181" s="763"/>
      <c r="G181" s="740"/>
      <c r="H181" s="728"/>
    </row>
    <row r="182" spans="1:8" x14ac:dyDescent="0.25">
      <c r="A182" s="1182" t="s">
        <v>3985</v>
      </c>
      <c r="B182" s="1084" t="s">
        <v>3937</v>
      </c>
      <c r="D182" s="770" t="s">
        <v>61</v>
      </c>
      <c r="E182" s="787"/>
      <c r="F182" s="763"/>
      <c r="G182" s="740"/>
      <c r="H182" s="728"/>
    </row>
    <row r="183" spans="1:8" x14ac:dyDescent="0.25">
      <c r="A183" s="1182" t="s">
        <v>3985</v>
      </c>
      <c r="B183" s="1084" t="s">
        <v>3937</v>
      </c>
      <c r="D183" s="770" t="s">
        <v>2091</v>
      </c>
      <c r="E183" s="787"/>
      <c r="F183" s="763"/>
      <c r="G183" s="740"/>
      <c r="H183" s="728"/>
    </row>
    <row r="184" spans="1:8" x14ac:dyDescent="0.25">
      <c r="A184" s="1182" t="s">
        <v>3985</v>
      </c>
      <c r="B184" s="1085" t="s">
        <v>3940</v>
      </c>
      <c r="D184" s="770"/>
      <c r="E184" s="787"/>
      <c r="F184" s="763"/>
      <c r="G184" s="740"/>
      <c r="H184" s="728"/>
    </row>
    <row r="185" spans="1:8" x14ac:dyDescent="0.25">
      <c r="A185" s="1182" t="s">
        <v>3985</v>
      </c>
      <c r="B185" s="1085" t="s">
        <v>3959</v>
      </c>
      <c r="D185" s="770"/>
      <c r="E185" s="787"/>
      <c r="F185" s="763"/>
      <c r="G185" s="740"/>
      <c r="H185" s="728"/>
    </row>
    <row r="186" spans="1:8" x14ac:dyDescent="0.25">
      <c r="A186" s="1182" t="s">
        <v>3985</v>
      </c>
      <c r="B186" s="1070" t="s">
        <v>2546</v>
      </c>
      <c r="D186" s="767"/>
      <c r="E186" s="787"/>
      <c r="F186" s="763"/>
      <c r="G186" s="740"/>
      <c r="H186" s="728"/>
    </row>
    <row r="187" spans="1:8" x14ac:dyDescent="0.25">
      <c r="A187" s="1182" t="s">
        <v>3985</v>
      </c>
      <c r="B187" s="1070" t="s">
        <v>2547</v>
      </c>
      <c r="D187" s="767"/>
      <c r="E187" s="787"/>
      <c r="F187" s="763"/>
      <c r="G187" s="740"/>
      <c r="H187" s="728"/>
    </row>
    <row r="188" spans="1:8" x14ac:dyDescent="0.25">
      <c r="A188" s="1182" t="s">
        <v>3985</v>
      </c>
      <c r="B188" s="1067" t="s">
        <v>2549</v>
      </c>
      <c r="D188" s="765"/>
      <c r="E188" s="787"/>
      <c r="F188" s="763"/>
      <c r="G188" s="740"/>
      <c r="H188" s="728"/>
    </row>
    <row r="189" spans="1:8" ht="16.5" thickBot="1" x14ac:dyDescent="0.3">
      <c r="A189" s="1182" t="s">
        <v>3985</v>
      </c>
      <c r="B189" s="1067" t="s">
        <v>2550</v>
      </c>
      <c r="D189" s="765"/>
      <c r="E189" s="787"/>
      <c r="F189" s="763"/>
      <c r="G189" s="740"/>
      <c r="H189" s="728"/>
    </row>
    <row r="190" spans="1:8" ht="16.5" thickBot="1" x14ac:dyDescent="0.3">
      <c r="A190" s="728"/>
      <c r="B190" s="1275" t="s">
        <v>3788</v>
      </c>
      <c r="C190" s="1276"/>
      <c r="D190" s="1276"/>
      <c r="E190" s="1277"/>
      <c r="F190" s="992"/>
      <c r="G190" s="763"/>
      <c r="H190" s="740"/>
    </row>
    <row r="191" spans="1:8" ht="16.5" thickBot="1" x14ac:dyDescent="0.3">
      <c r="A191" s="1182" t="s">
        <v>3985</v>
      </c>
      <c r="B191" s="1066" t="s">
        <v>3156</v>
      </c>
      <c r="D191" s="926" t="s">
        <v>2171</v>
      </c>
      <c r="E191" s="785"/>
      <c r="F191" s="763"/>
      <c r="G191" s="740"/>
      <c r="H191" s="728"/>
    </row>
    <row r="192" spans="1:8" ht="16.5" thickBot="1" x14ac:dyDescent="0.3">
      <c r="A192" s="1182" t="s">
        <v>3985</v>
      </c>
      <c r="B192" s="1066" t="s">
        <v>3156</v>
      </c>
      <c r="D192" s="1180" t="s">
        <v>3998</v>
      </c>
      <c r="E192" s="785"/>
      <c r="F192" s="763"/>
      <c r="G192" s="740"/>
      <c r="H192" s="728"/>
    </row>
    <row r="193" spans="1:8" x14ac:dyDescent="0.25">
      <c r="A193" s="1182" t="s">
        <v>3985</v>
      </c>
      <c r="B193" s="1066" t="s">
        <v>3156</v>
      </c>
      <c r="D193" s="1180" t="s">
        <v>3999</v>
      </c>
      <c r="E193" s="785"/>
      <c r="F193" s="763"/>
      <c r="G193" s="740"/>
      <c r="H193" s="728"/>
    </row>
    <row r="194" spans="1:8" x14ac:dyDescent="0.25">
      <c r="A194" s="1182" t="s">
        <v>3985</v>
      </c>
      <c r="B194" s="1067" t="s">
        <v>3157</v>
      </c>
      <c r="D194" s="922" t="s">
        <v>2171</v>
      </c>
      <c r="E194" s="787"/>
      <c r="F194" s="763"/>
      <c r="G194" s="740"/>
      <c r="H194" s="728"/>
    </row>
    <row r="195" spans="1:8" x14ac:dyDescent="0.25">
      <c r="A195" s="1182" t="s">
        <v>3985</v>
      </c>
      <c r="B195" s="1067" t="s">
        <v>3157</v>
      </c>
      <c r="D195" s="1181" t="s">
        <v>3998</v>
      </c>
      <c r="E195" s="787"/>
      <c r="F195" s="763"/>
      <c r="G195" s="740"/>
      <c r="H195" s="728"/>
    </row>
    <row r="196" spans="1:8" x14ac:dyDescent="0.25">
      <c r="A196" s="1182" t="s">
        <v>3985</v>
      </c>
      <c r="B196" s="1067" t="s">
        <v>3157</v>
      </c>
      <c r="D196" s="1181" t="s">
        <v>3999</v>
      </c>
      <c r="E196" s="787"/>
      <c r="F196" s="763"/>
      <c r="G196" s="740"/>
      <c r="H196" s="728"/>
    </row>
    <row r="197" spans="1:8" x14ac:dyDescent="0.25">
      <c r="A197" s="1182" t="s">
        <v>3985</v>
      </c>
      <c r="B197" s="1067" t="s">
        <v>3158</v>
      </c>
      <c r="D197" s="922" t="s">
        <v>2171</v>
      </c>
      <c r="E197" s="787"/>
      <c r="F197" s="763"/>
      <c r="G197" s="740"/>
      <c r="H197" s="728"/>
    </row>
    <row r="198" spans="1:8" x14ac:dyDescent="0.25">
      <c r="A198" s="1182" t="s">
        <v>3985</v>
      </c>
      <c r="B198" s="1067" t="s">
        <v>3158</v>
      </c>
      <c r="D198" s="1181" t="s">
        <v>3998</v>
      </c>
      <c r="E198" s="787"/>
      <c r="F198" s="763"/>
      <c r="G198" s="740"/>
      <c r="H198" s="728"/>
    </row>
    <row r="199" spans="1:8" x14ac:dyDescent="0.25">
      <c r="A199" s="1182" t="s">
        <v>3985</v>
      </c>
      <c r="B199" s="1067" t="s">
        <v>3158</v>
      </c>
      <c r="D199" s="1181" t="s">
        <v>3999</v>
      </c>
      <c r="E199" s="787"/>
      <c r="F199" s="763"/>
      <c r="G199" s="740"/>
      <c r="H199" s="728"/>
    </row>
    <row r="200" spans="1:8" x14ac:dyDescent="0.25">
      <c r="A200" s="1182" t="s">
        <v>3985</v>
      </c>
      <c r="B200" s="1067" t="s">
        <v>3159</v>
      </c>
      <c r="D200" s="1181" t="s">
        <v>2171</v>
      </c>
      <c r="E200" s="787"/>
      <c r="F200" s="763"/>
      <c r="G200" s="740"/>
      <c r="H200" s="728"/>
    </row>
    <row r="201" spans="1:8" x14ac:dyDescent="0.25">
      <c r="A201" s="1182" t="s">
        <v>3985</v>
      </c>
      <c r="B201" s="1067" t="s">
        <v>3159</v>
      </c>
      <c r="D201" s="1181" t="s">
        <v>3998</v>
      </c>
      <c r="E201" s="787"/>
      <c r="F201" s="763"/>
      <c r="G201" s="740"/>
      <c r="H201" s="728"/>
    </row>
    <row r="202" spans="1:8" x14ac:dyDescent="0.25">
      <c r="A202" s="1182" t="s">
        <v>3985</v>
      </c>
      <c r="B202" s="1067" t="s">
        <v>3159</v>
      </c>
      <c r="D202" s="922" t="s">
        <v>3999</v>
      </c>
      <c r="E202" s="787"/>
      <c r="F202" s="763"/>
      <c r="G202" s="740"/>
      <c r="H202" s="728"/>
    </row>
    <row r="203" spans="1:8" x14ac:dyDescent="0.25">
      <c r="A203" s="1182" t="s">
        <v>3985</v>
      </c>
      <c r="B203" s="1067" t="s">
        <v>3778</v>
      </c>
      <c r="D203" s="922" t="s">
        <v>3999</v>
      </c>
      <c r="E203" s="787"/>
      <c r="F203" s="763"/>
      <c r="G203" s="740"/>
      <c r="H203" s="728"/>
    </row>
    <row r="204" spans="1:8" x14ac:dyDescent="0.25">
      <c r="A204" s="1182" t="s">
        <v>3985</v>
      </c>
      <c r="B204" s="1067" t="s">
        <v>3778</v>
      </c>
      <c r="D204" s="1181" t="s">
        <v>4000</v>
      </c>
      <c r="E204" s="787"/>
      <c r="F204" s="763"/>
      <c r="G204" s="740"/>
      <c r="H204" s="728"/>
    </row>
    <row r="205" spans="1:8" x14ac:dyDescent="0.25">
      <c r="A205" s="1182" t="s">
        <v>3985</v>
      </c>
      <c r="B205" s="1067" t="s">
        <v>3777</v>
      </c>
      <c r="D205" s="1181" t="s">
        <v>4000</v>
      </c>
      <c r="E205" s="787"/>
      <c r="F205" s="763"/>
      <c r="G205" s="740"/>
      <c r="H205" s="728"/>
    </row>
    <row r="206" spans="1:8" x14ac:dyDescent="0.25">
      <c r="A206" s="1182" t="s">
        <v>3985</v>
      </c>
      <c r="B206" s="1067" t="s">
        <v>3777</v>
      </c>
      <c r="D206" s="922" t="s">
        <v>3999</v>
      </c>
      <c r="E206" s="787"/>
      <c r="F206" s="763"/>
      <c r="G206" s="740"/>
      <c r="H206" s="728"/>
    </row>
    <row r="207" spans="1:8" x14ac:dyDescent="0.25">
      <c r="A207" s="1182" t="s">
        <v>3985</v>
      </c>
      <c r="B207" s="1067" t="s">
        <v>3776</v>
      </c>
      <c r="D207" s="1181" t="s">
        <v>2171</v>
      </c>
      <c r="E207" s="787"/>
      <c r="F207" s="763"/>
      <c r="G207" s="740"/>
      <c r="H207" s="728"/>
    </row>
    <row r="208" spans="1:8" x14ac:dyDescent="0.25">
      <c r="A208" s="1182" t="s">
        <v>3985</v>
      </c>
      <c r="B208" s="1067" t="s">
        <v>3776</v>
      </c>
      <c r="D208" s="1181" t="s">
        <v>4000</v>
      </c>
      <c r="E208" s="787"/>
      <c r="F208" s="763"/>
      <c r="G208" s="740"/>
      <c r="H208" s="728"/>
    </row>
    <row r="209" spans="1:8" x14ac:dyDescent="0.25">
      <c r="A209" s="1182" t="s">
        <v>3985</v>
      </c>
      <c r="B209" s="1067" t="s">
        <v>3776</v>
      </c>
      <c r="D209" s="922" t="s">
        <v>3999</v>
      </c>
      <c r="E209" s="787"/>
      <c r="F209" s="763"/>
      <c r="G209" s="740"/>
      <c r="H209" s="728"/>
    </row>
    <row r="210" spans="1:8" x14ac:dyDescent="0.25">
      <c r="A210" s="1182" t="s">
        <v>3985</v>
      </c>
      <c r="B210" s="1067" t="s">
        <v>3779</v>
      </c>
      <c r="D210" s="922" t="s">
        <v>4000</v>
      </c>
      <c r="E210" s="787"/>
      <c r="F210" s="763"/>
      <c r="G210" s="740"/>
      <c r="H210" s="728"/>
    </row>
    <row r="211" spans="1:8" x14ac:dyDescent="0.25">
      <c r="A211" s="1182" t="s">
        <v>3985</v>
      </c>
      <c r="B211" s="1067" t="s">
        <v>3779</v>
      </c>
      <c r="D211" s="1181" t="s">
        <v>3999</v>
      </c>
      <c r="E211" s="787"/>
      <c r="F211" s="763"/>
      <c r="G211" s="740"/>
      <c r="H211" s="728"/>
    </row>
    <row r="212" spans="1:8" x14ac:dyDescent="0.25">
      <c r="A212" s="1073" t="s">
        <v>3987</v>
      </c>
      <c r="B212" s="1067" t="s">
        <v>2552</v>
      </c>
      <c r="C212" s="765"/>
      <c r="D212" s="768"/>
      <c r="E212" s="787"/>
      <c r="F212" s="763"/>
      <c r="G212" s="740"/>
      <c r="H212" s="728"/>
    </row>
    <row r="213" spans="1:8" x14ac:dyDescent="0.25">
      <c r="A213" s="1182" t="s">
        <v>3985</v>
      </c>
      <c r="B213" s="1067" t="s">
        <v>2553</v>
      </c>
      <c r="C213" s="765"/>
      <c r="D213" s="768"/>
      <c r="E213" s="787"/>
      <c r="F213" s="763"/>
      <c r="G213" s="740"/>
      <c r="H213" s="728"/>
    </row>
    <row r="214" spans="1:8" x14ac:dyDescent="0.25">
      <c r="A214" s="1182" t="s">
        <v>3985</v>
      </c>
      <c r="B214" s="1067" t="s">
        <v>2554</v>
      </c>
      <c r="C214" s="765"/>
      <c r="D214" s="768"/>
      <c r="E214" s="787"/>
      <c r="F214" s="763"/>
      <c r="G214" s="740"/>
      <c r="H214" s="728"/>
    </row>
    <row r="215" spans="1:8" x14ac:dyDescent="0.25">
      <c r="A215" s="1073" t="s">
        <v>3987</v>
      </c>
      <c r="B215" s="1067" t="s">
        <v>2555</v>
      </c>
      <c r="C215" s="765"/>
      <c r="D215" s="768"/>
      <c r="E215" s="787"/>
      <c r="F215" s="763"/>
      <c r="G215" s="740"/>
      <c r="H215" s="728"/>
    </row>
    <row r="216" spans="1:8" x14ac:dyDescent="0.25">
      <c r="A216" s="1178" t="s">
        <v>3985</v>
      </c>
      <c r="B216" s="1067" t="s">
        <v>2556</v>
      </c>
      <c r="C216" s="765"/>
      <c r="D216" s="768"/>
      <c r="E216" s="787"/>
      <c r="F216" s="763"/>
      <c r="G216" s="740"/>
      <c r="H216" s="728"/>
    </row>
    <row r="217" spans="1:8" ht="16.5" thickBot="1" x14ac:dyDescent="0.3">
      <c r="A217" s="1073" t="s">
        <v>3987</v>
      </c>
      <c r="B217" s="1068" t="s">
        <v>2557</v>
      </c>
      <c r="C217" s="929"/>
      <c r="D217" s="861"/>
      <c r="E217" s="789"/>
      <c r="F217" s="763"/>
      <c r="G217" s="740"/>
      <c r="H217" s="728"/>
    </row>
    <row r="218" spans="1:8" ht="15.75" customHeight="1" thickBot="1" x14ac:dyDescent="0.3">
      <c r="A218" s="728"/>
      <c r="B218" s="1275" t="s">
        <v>3906</v>
      </c>
      <c r="C218" s="1276"/>
      <c r="D218" s="1276"/>
      <c r="E218" s="1276"/>
      <c r="F218" s="1277"/>
      <c r="G218" s="763"/>
      <c r="H218" s="740"/>
    </row>
    <row r="219" spans="1:8" x14ac:dyDescent="0.25">
      <c r="A219" s="1083" t="s">
        <v>3989</v>
      </c>
      <c r="B219" s="857" t="s">
        <v>59</v>
      </c>
      <c r="C219" s="1025"/>
      <c r="D219" s="928"/>
      <c r="E219" s="860" t="s">
        <v>21</v>
      </c>
      <c r="F219" s="785" t="e">
        <f>#REF!*#REF!*#REF!</f>
        <v>#REF!</v>
      </c>
      <c r="G219" s="763"/>
      <c r="H219" s="740"/>
    </row>
    <row r="220" spans="1:8" ht="31.5" x14ac:dyDescent="0.25">
      <c r="A220" s="1184" t="s">
        <v>3987</v>
      </c>
      <c r="B220" s="1086" t="s">
        <v>3966</v>
      </c>
      <c r="C220" s="767" t="s">
        <v>4001</v>
      </c>
      <c r="D220" s="771"/>
      <c r="E220" s="772" t="s">
        <v>21</v>
      </c>
      <c r="F220" s="790" t="e">
        <f>#REF!*#REF!*#REF!</f>
        <v>#REF!</v>
      </c>
      <c r="G220" s="763"/>
      <c r="H220" s="740"/>
    </row>
    <row r="221" spans="1:8" ht="31.5" x14ac:dyDescent="0.25">
      <c r="A221" s="1184" t="s">
        <v>3987</v>
      </c>
      <c r="B221" s="1086" t="s">
        <v>3966</v>
      </c>
      <c r="C221" s="767" t="s">
        <v>4002</v>
      </c>
      <c r="D221" s="771"/>
      <c r="E221" s="772" t="s">
        <v>21</v>
      </c>
      <c r="F221" s="790" t="e">
        <f>#REF!*#REF!*#REF!</f>
        <v>#REF!</v>
      </c>
      <c r="G221" s="763"/>
      <c r="H221" s="740"/>
    </row>
    <row r="222" spans="1:8" ht="31.5" x14ac:dyDescent="0.25">
      <c r="A222" s="1184" t="s">
        <v>3987</v>
      </c>
      <c r="B222" s="1086" t="s">
        <v>3967</v>
      </c>
      <c r="C222" s="767" t="s">
        <v>4001</v>
      </c>
      <c r="D222" s="771"/>
      <c r="E222" s="772" t="s">
        <v>21</v>
      </c>
      <c r="F222" s="790" t="e">
        <f>#REF!*#REF!*#REF!</f>
        <v>#REF!</v>
      </c>
      <c r="G222" s="763"/>
      <c r="H222" s="740"/>
    </row>
    <row r="223" spans="1:8" ht="31.5" x14ac:dyDescent="0.25">
      <c r="A223" s="1184" t="s">
        <v>3987</v>
      </c>
      <c r="B223" s="1086" t="s">
        <v>3967</v>
      </c>
      <c r="C223" s="767" t="s">
        <v>4002</v>
      </c>
      <c r="D223" s="771"/>
      <c r="E223" s="772" t="s">
        <v>21</v>
      </c>
      <c r="F223" s="790" t="e">
        <f>#REF!*#REF!*#REF!</f>
        <v>#REF!</v>
      </c>
      <c r="G223" s="763"/>
      <c r="H223" s="740"/>
    </row>
    <row r="224" spans="1:8" x14ac:dyDescent="0.25">
      <c r="A224" s="1184" t="s">
        <v>3987</v>
      </c>
      <c r="B224" s="1087" t="s">
        <v>3109</v>
      </c>
      <c r="C224" s="767" t="s">
        <v>4001</v>
      </c>
      <c r="D224" s="771"/>
      <c r="E224" s="772" t="s">
        <v>21</v>
      </c>
      <c r="F224" s="787" t="e">
        <f>#REF!*#REF!*$H$1*$H$2</f>
        <v>#REF!</v>
      </c>
      <c r="G224" s="763"/>
      <c r="H224" s="740"/>
    </row>
    <row r="225" spans="1:8" x14ac:dyDescent="0.25">
      <c r="A225" s="1184" t="s">
        <v>3987</v>
      </c>
      <c r="B225" s="1087" t="s">
        <v>3109</v>
      </c>
      <c r="C225" s="767" t="s">
        <v>4002</v>
      </c>
      <c r="D225" s="771"/>
      <c r="E225" s="772" t="s">
        <v>21</v>
      </c>
      <c r="F225" s="787" t="e">
        <f>#REF!*#REF!*$H$1*$H$2</f>
        <v>#REF!</v>
      </c>
      <c r="G225" s="763"/>
      <c r="H225" s="740"/>
    </row>
    <row r="226" spans="1:8" x14ac:dyDescent="0.25">
      <c r="A226" s="1184" t="s">
        <v>3987</v>
      </c>
      <c r="B226" s="1087" t="s">
        <v>3110</v>
      </c>
      <c r="C226" s="767" t="s">
        <v>4001</v>
      </c>
      <c r="D226" s="771"/>
      <c r="E226" s="772" t="s">
        <v>21</v>
      </c>
      <c r="F226" s="787" t="e">
        <f>#REF!*#REF!*$H$1*$H$2</f>
        <v>#REF!</v>
      </c>
      <c r="G226" s="763"/>
      <c r="H226" s="740"/>
    </row>
    <row r="227" spans="1:8" x14ac:dyDescent="0.25">
      <c r="A227" s="1184" t="s">
        <v>3987</v>
      </c>
      <c r="B227" s="1087" t="s">
        <v>3110</v>
      </c>
      <c r="C227" s="767" t="s">
        <v>4002</v>
      </c>
      <c r="D227" s="771"/>
      <c r="E227" s="772" t="s">
        <v>21</v>
      </c>
      <c r="F227" s="787" t="e">
        <f>#REF!*#REF!*$H$1*$H$2</f>
        <v>#REF!</v>
      </c>
      <c r="G227" s="763"/>
      <c r="H227" s="740"/>
    </row>
    <row r="228" spans="1:8" ht="16.5" thickBot="1" x14ac:dyDescent="0.3">
      <c r="A228" s="1184" t="s">
        <v>3987</v>
      </c>
      <c r="B228" s="1088" t="s">
        <v>3111</v>
      </c>
      <c r="C228" s="854" t="s">
        <v>4001</v>
      </c>
      <c r="D228" s="974"/>
      <c r="E228" s="975" t="s">
        <v>21</v>
      </c>
      <c r="F228" s="789" t="e">
        <f>#REF!*#REF!*$H$1*$H$2</f>
        <v>#REF!</v>
      </c>
      <c r="G228" s="763"/>
      <c r="H228" s="740"/>
    </row>
    <row r="229" spans="1:8" ht="16.5" thickBot="1" x14ac:dyDescent="0.3">
      <c r="A229" s="1184" t="s">
        <v>3987</v>
      </c>
      <c r="B229" s="1088" t="s">
        <v>3111</v>
      </c>
      <c r="C229" s="854" t="s">
        <v>4002</v>
      </c>
      <c r="D229" s="974"/>
      <c r="E229" s="975" t="s">
        <v>21</v>
      </c>
      <c r="F229" s="789" t="e">
        <f>#REF!*#REF!*$H$1*$H$2</f>
        <v>#REF!</v>
      </c>
      <c r="G229" s="763"/>
      <c r="H229" s="740"/>
    </row>
    <row r="230" spans="1:8" ht="16.5" thickBot="1" x14ac:dyDescent="0.3">
      <c r="B230" s="970"/>
      <c r="C230" s="971"/>
      <c r="D230" s="972"/>
      <c r="E230" s="973"/>
      <c r="F230" s="288"/>
      <c r="G230" s="763"/>
      <c r="H230" s="740"/>
    </row>
    <row r="231" spans="1:8" ht="15.75" customHeight="1" thickBot="1" x14ac:dyDescent="0.3">
      <c r="B231" s="1284" t="s">
        <v>2169</v>
      </c>
      <c r="C231" s="1285"/>
      <c r="D231" s="1286"/>
      <c r="E231" s="993"/>
      <c r="F231" s="993"/>
      <c r="G231" s="763"/>
      <c r="H231" s="740"/>
    </row>
    <row r="232" spans="1:8" ht="15.75" customHeight="1" thickBot="1" x14ac:dyDescent="0.3">
      <c r="B232" s="1293" t="s">
        <v>3375</v>
      </c>
      <c r="C232" s="1294"/>
      <c r="D232" s="1295"/>
      <c r="E232" s="993"/>
      <c r="F232" s="993"/>
      <c r="G232" s="763"/>
      <c r="H232" s="740"/>
    </row>
    <row r="233" spans="1:8" x14ac:dyDescent="0.25">
      <c r="A233" s="1182" t="s">
        <v>3985</v>
      </c>
      <c r="B233" s="1089" t="s">
        <v>3045</v>
      </c>
      <c r="C233" s="927"/>
      <c r="D233" s="790"/>
      <c r="E233" s="763"/>
      <c r="F233" s="288"/>
      <c r="G233" s="728"/>
      <c r="H233" s="728"/>
    </row>
    <row r="234" spans="1:8" x14ac:dyDescent="0.25">
      <c r="A234" s="1182" t="s">
        <v>3985</v>
      </c>
      <c r="B234" s="1090" t="s">
        <v>3046</v>
      </c>
      <c r="C234" s="773"/>
      <c r="D234" s="787"/>
      <c r="E234" s="763"/>
      <c r="F234" s="288"/>
      <c r="G234" s="728"/>
      <c r="H234" s="728"/>
    </row>
    <row r="235" spans="1:8" x14ac:dyDescent="0.25">
      <c r="A235" s="1182" t="s">
        <v>3985</v>
      </c>
      <c r="B235" s="1090" t="s">
        <v>3047</v>
      </c>
      <c r="C235" s="773"/>
      <c r="D235" s="787"/>
      <c r="E235" s="763"/>
      <c r="F235" s="288"/>
      <c r="G235" s="728"/>
      <c r="H235" s="728"/>
    </row>
    <row r="236" spans="1:8" x14ac:dyDescent="0.25">
      <c r="A236" s="1182" t="s">
        <v>3985</v>
      </c>
      <c r="B236" s="1090" t="s">
        <v>3048</v>
      </c>
      <c r="C236" s="773"/>
      <c r="D236" s="787"/>
      <c r="E236" s="763"/>
      <c r="F236" s="288"/>
      <c r="G236" s="728"/>
      <c r="H236" s="728"/>
    </row>
    <row r="237" spans="1:8" x14ac:dyDescent="0.25">
      <c r="A237" s="1182" t="s">
        <v>3985</v>
      </c>
      <c r="B237" s="1090" t="s">
        <v>3049</v>
      </c>
      <c r="C237" s="773"/>
      <c r="D237" s="787"/>
      <c r="E237" s="763"/>
      <c r="F237" s="288"/>
      <c r="G237" s="728"/>
      <c r="H237" s="728"/>
    </row>
    <row r="238" spans="1:8" ht="16.5" thickBot="1" x14ac:dyDescent="0.3">
      <c r="A238" s="1182" t="s">
        <v>3985</v>
      </c>
      <c r="B238" s="1091" t="s">
        <v>3050</v>
      </c>
      <c r="C238" s="855"/>
      <c r="D238" s="789"/>
      <c r="E238" s="763"/>
      <c r="F238" s="288"/>
      <c r="G238" s="728"/>
      <c r="H238" s="728"/>
    </row>
    <row r="239" spans="1:8" x14ac:dyDescent="0.25">
      <c r="A239" s="1185" t="s">
        <v>3990</v>
      </c>
      <c r="B239" s="1069" t="s">
        <v>2168</v>
      </c>
      <c r="C239" s="853"/>
      <c r="D239" s="785"/>
      <c r="E239" s="763"/>
      <c r="F239" s="288"/>
      <c r="G239" s="728"/>
      <c r="H239" s="728"/>
    </row>
    <row r="240" spans="1:8" x14ac:dyDescent="0.25">
      <c r="A240" s="1185" t="s">
        <v>3990</v>
      </c>
      <c r="B240" s="1070" t="s">
        <v>2167</v>
      </c>
      <c r="C240" s="766"/>
      <c r="D240" s="787"/>
      <c r="E240" s="763"/>
      <c r="F240" s="288"/>
      <c r="G240" s="728"/>
      <c r="H240" s="728"/>
    </row>
    <row r="241" spans="1:8" x14ac:dyDescent="0.25">
      <c r="A241" s="1185" t="s">
        <v>3990</v>
      </c>
      <c r="B241" s="1070" t="s">
        <v>2166</v>
      </c>
      <c r="C241" s="766"/>
      <c r="D241" s="787"/>
      <c r="E241" s="763"/>
      <c r="F241" s="288"/>
      <c r="G241" s="728"/>
      <c r="H241" s="728"/>
    </row>
    <row r="242" spans="1:8" x14ac:dyDescent="0.25">
      <c r="A242" s="1185" t="s">
        <v>3990</v>
      </c>
      <c r="B242" s="1070" t="s">
        <v>2165</v>
      </c>
      <c r="C242" s="766"/>
      <c r="D242" s="787"/>
      <c r="E242" s="763"/>
      <c r="F242" s="288"/>
      <c r="G242" s="728"/>
      <c r="H242" s="728"/>
    </row>
    <row r="243" spans="1:8" x14ac:dyDescent="0.25">
      <c r="A243" s="1185" t="s">
        <v>3990</v>
      </c>
      <c r="B243" s="1070" t="s">
        <v>2164</v>
      </c>
      <c r="C243" s="766"/>
      <c r="D243" s="787"/>
      <c r="E243" s="763"/>
      <c r="F243" s="288"/>
      <c r="G243" s="728"/>
      <c r="H243" s="728"/>
    </row>
    <row r="244" spans="1:8" ht="16.5" thickBot="1" x14ac:dyDescent="0.3">
      <c r="A244" s="1185" t="s">
        <v>3990</v>
      </c>
      <c r="B244" s="1071" t="s">
        <v>2163</v>
      </c>
      <c r="C244" s="856"/>
      <c r="D244" s="789"/>
      <c r="E244" s="763"/>
      <c r="F244" s="288"/>
      <c r="G244" s="728"/>
      <c r="H244" s="728"/>
    </row>
    <row r="245" spans="1:8" x14ac:dyDescent="0.25">
      <c r="A245" s="1182" t="s">
        <v>3985</v>
      </c>
      <c r="B245" s="1092" t="s">
        <v>2162</v>
      </c>
      <c r="C245" s="853"/>
      <c r="D245" s="785"/>
      <c r="E245" s="763"/>
      <c r="F245" s="288"/>
      <c r="G245" s="728"/>
      <c r="H245" s="728"/>
    </row>
    <row r="246" spans="1:8" x14ac:dyDescent="0.25">
      <c r="A246" s="1182" t="s">
        <v>3985</v>
      </c>
      <c r="B246" s="1093" t="s">
        <v>2161</v>
      </c>
      <c r="C246" s="773"/>
      <c r="D246" s="787"/>
      <c r="E246" s="763"/>
      <c r="F246" s="288"/>
      <c r="G246" s="728"/>
      <c r="H246" s="728"/>
    </row>
    <row r="247" spans="1:8" x14ac:dyDescent="0.25">
      <c r="A247" s="1182" t="s">
        <v>3985</v>
      </c>
      <c r="B247" s="1093" t="s">
        <v>2160</v>
      </c>
      <c r="C247" s="773"/>
      <c r="D247" s="787"/>
      <c r="E247" s="763"/>
      <c r="F247" s="288"/>
      <c r="G247" s="728"/>
      <c r="H247" s="728"/>
    </row>
    <row r="248" spans="1:8" x14ac:dyDescent="0.25">
      <c r="A248" s="1182" t="s">
        <v>3985</v>
      </c>
      <c r="B248" s="1093" t="s">
        <v>2159</v>
      </c>
      <c r="C248" s="773"/>
      <c r="D248" s="787"/>
      <c r="E248" s="763"/>
      <c r="F248" s="288"/>
      <c r="G248" s="728"/>
      <c r="H248" s="728"/>
    </row>
    <row r="249" spans="1:8" x14ac:dyDescent="0.25">
      <c r="A249" s="1182" t="s">
        <v>3985</v>
      </c>
      <c r="B249" s="1093" t="s">
        <v>2158</v>
      </c>
      <c r="C249" s="773"/>
      <c r="D249" s="787"/>
      <c r="E249" s="763"/>
      <c r="F249" s="288"/>
      <c r="G249" s="728"/>
      <c r="H249" s="728"/>
    </row>
    <row r="250" spans="1:8" x14ac:dyDescent="0.25">
      <c r="A250" s="1182" t="s">
        <v>3985</v>
      </c>
      <c r="B250" s="1093" t="s">
        <v>2157</v>
      </c>
      <c r="C250" s="773"/>
      <c r="D250" s="787"/>
      <c r="E250" s="763"/>
      <c r="F250" s="288"/>
      <c r="G250" s="728"/>
      <c r="H250" s="728"/>
    </row>
    <row r="251" spans="1:8" x14ac:dyDescent="0.25">
      <c r="A251" s="1185" t="s">
        <v>3990</v>
      </c>
      <c r="B251" s="1093" t="s">
        <v>2156</v>
      </c>
      <c r="C251" s="773"/>
      <c r="D251" s="787"/>
      <c r="E251" s="763"/>
      <c r="F251" s="288"/>
      <c r="G251" s="728"/>
      <c r="H251" s="728"/>
    </row>
    <row r="252" spans="1:8" x14ac:dyDescent="0.25">
      <c r="A252" s="1185" t="s">
        <v>3990</v>
      </c>
      <c r="B252" s="1093" t="s">
        <v>2155</v>
      </c>
      <c r="C252" s="773"/>
      <c r="D252" s="787"/>
      <c r="E252" s="763"/>
      <c r="F252" s="288"/>
      <c r="G252" s="728"/>
      <c r="H252" s="728"/>
    </row>
    <row r="253" spans="1:8" x14ac:dyDescent="0.25">
      <c r="A253" s="1185" t="s">
        <v>3990</v>
      </c>
      <c r="B253" s="1093" t="s">
        <v>2154</v>
      </c>
      <c r="C253" s="773"/>
      <c r="D253" s="787"/>
      <c r="E253" s="763"/>
      <c r="F253" s="288"/>
      <c r="G253" s="728"/>
      <c r="H253" s="728"/>
    </row>
    <row r="254" spans="1:8" x14ac:dyDescent="0.25">
      <c r="A254" s="1185" t="s">
        <v>3990</v>
      </c>
      <c r="B254" s="1093" t="s">
        <v>2153</v>
      </c>
      <c r="C254" s="773"/>
      <c r="D254" s="787"/>
      <c r="E254" s="763"/>
      <c r="F254" s="288"/>
      <c r="G254" s="728"/>
      <c r="H254" s="728"/>
    </row>
    <row r="255" spans="1:8" x14ac:dyDescent="0.25">
      <c r="A255" s="1185" t="s">
        <v>3990</v>
      </c>
      <c r="B255" s="1093" t="s">
        <v>2152</v>
      </c>
      <c r="C255" s="773"/>
      <c r="D255" s="787"/>
      <c r="E255" s="763"/>
      <c r="F255" s="288"/>
      <c r="G255" s="728"/>
      <c r="H255" s="728"/>
    </row>
    <row r="256" spans="1:8" ht="16.5" thickBot="1" x14ac:dyDescent="0.3">
      <c r="A256" s="1185" t="s">
        <v>3990</v>
      </c>
      <c r="B256" s="1071" t="s">
        <v>2151</v>
      </c>
      <c r="C256" s="855"/>
      <c r="D256" s="789"/>
      <c r="E256" s="763"/>
      <c r="F256" s="288"/>
      <c r="G256" s="728"/>
      <c r="H256" s="728"/>
    </row>
    <row r="257" spans="1:8" x14ac:dyDescent="0.25">
      <c r="A257" s="1184" t="s">
        <v>3987</v>
      </c>
      <c r="B257" s="1094" t="s">
        <v>3113</v>
      </c>
      <c r="C257" s="853"/>
      <c r="D257" s="785"/>
      <c r="E257" s="763"/>
      <c r="F257" s="288"/>
      <c r="G257" s="728"/>
      <c r="H257" s="728"/>
    </row>
    <row r="258" spans="1:8" x14ac:dyDescent="0.25">
      <c r="A258" s="1184" t="s">
        <v>3987</v>
      </c>
      <c r="B258" s="1090" t="s">
        <v>3112</v>
      </c>
      <c r="C258" s="766"/>
      <c r="D258" s="787"/>
      <c r="E258" s="763"/>
      <c r="F258" s="288"/>
      <c r="G258" s="728"/>
      <c r="H258" s="728"/>
    </row>
    <row r="259" spans="1:8" x14ac:dyDescent="0.25">
      <c r="A259" s="1184" t="s">
        <v>3987</v>
      </c>
      <c r="B259" s="1090" t="s">
        <v>3114</v>
      </c>
      <c r="C259" s="766"/>
      <c r="D259" s="787"/>
      <c r="E259" s="763"/>
      <c r="F259" s="288"/>
      <c r="G259" s="728"/>
      <c r="H259" s="728"/>
    </row>
    <row r="260" spans="1:8" x14ac:dyDescent="0.25">
      <c r="A260" s="1184" t="s">
        <v>3987</v>
      </c>
      <c r="B260" s="1090" t="s">
        <v>3115</v>
      </c>
      <c r="C260" s="766"/>
      <c r="D260" s="787"/>
      <c r="E260" s="763"/>
      <c r="F260" s="288"/>
      <c r="G260" s="728"/>
      <c r="H260" s="728"/>
    </row>
    <row r="261" spans="1:8" x14ac:dyDescent="0.25">
      <c r="A261" s="1184" t="s">
        <v>3987</v>
      </c>
      <c r="B261" s="1090" t="s">
        <v>3116</v>
      </c>
      <c r="C261" s="766"/>
      <c r="D261" s="787"/>
      <c r="E261" s="763"/>
      <c r="F261" s="288"/>
      <c r="G261" s="728"/>
      <c r="H261" s="728"/>
    </row>
    <row r="262" spans="1:8" x14ac:dyDescent="0.25">
      <c r="A262" s="1184" t="s">
        <v>3987</v>
      </c>
      <c r="B262" s="1090" t="s">
        <v>3117</v>
      </c>
      <c r="C262" s="766"/>
      <c r="D262" s="787"/>
      <c r="E262" s="763"/>
      <c r="F262" s="288"/>
      <c r="G262" s="728"/>
      <c r="H262" s="728"/>
    </row>
    <row r="263" spans="1:8" x14ac:dyDescent="0.25">
      <c r="A263" s="1184" t="s">
        <v>3987</v>
      </c>
      <c r="B263" s="1090" t="s">
        <v>3118</v>
      </c>
      <c r="C263" s="766"/>
      <c r="D263" s="787"/>
      <c r="E263" s="763"/>
      <c r="F263" s="288"/>
      <c r="G263" s="728"/>
      <c r="H263" s="728"/>
    </row>
    <row r="264" spans="1:8" x14ac:dyDescent="0.25">
      <c r="A264" s="1184" t="s">
        <v>3987</v>
      </c>
      <c r="B264" s="1090" t="s">
        <v>3119</v>
      </c>
      <c r="C264" s="766"/>
      <c r="D264" s="787"/>
      <c r="E264" s="763"/>
      <c r="F264" s="288"/>
      <c r="G264" s="728"/>
      <c r="H264" s="728"/>
    </row>
    <row r="265" spans="1:8" x14ac:dyDescent="0.25">
      <c r="A265" s="1184" t="s">
        <v>3987</v>
      </c>
      <c r="B265" s="1090" t="s">
        <v>3120</v>
      </c>
      <c r="C265" s="766"/>
      <c r="D265" s="787"/>
      <c r="E265" s="763"/>
      <c r="F265" s="288"/>
      <c r="G265" s="728"/>
      <c r="H265" s="728"/>
    </row>
    <row r="266" spans="1:8" x14ac:dyDescent="0.25">
      <c r="A266" s="1184" t="s">
        <v>3987</v>
      </c>
      <c r="B266" s="1090" t="s">
        <v>3121</v>
      </c>
      <c r="C266" s="766"/>
      <c r="D266" s="787"/>
      <c r="E266" s="763"/>
      <c r="F266" s="288"/>
      <c r="G266" s="728"/>
      <c r="H266" s="728"/>
    </row>
    <row r="267" spans="1:8" x14ac:dyDescent="0.25">
      <c r="A267" s="1184" t="s">
        <v>3987</v>
      </c>
      <c r="B267" s="1090" t="s">
        <v>3122</v>
      </c>
      <c r="C267" s="766"/>
      <c r="D267" s="787"/>
      <c r="E267" s="763"/>
      <c r="F267" s="288"/>
      <c r="G267" s="728"/>
      <c r="H267" s="728"/>
    </row>
    <row r="268" spans="1:8" ht="16.5" thickBot="1" x14ac:dyDescent="0.3">
      <c r="A268" s="1095" t="s">
        <v>3990</v>
      </c>
      <c r="B268" s="1068" t="s">
        <v>3904</v>
      </c>
      <c r="C268" s="856"/>
      <c r="D268" s="789"/>
      <c r="E268" s="763"/>
      <c r="F268" s="288"/>
      <c r="G268" s="728"/>
      <c r="H268" s="728"/>
    </row>
    <row r="269" spans="1:8" ht="16.5" thickBot="1" x14ac:dyDescent="0.3">
      <c r="A269" s="728"/>
      <c r="B269" s="1293" t="s">
        <v>3440</v>
      </c>
      <c r="C269" s="1294"/>
      <c r="D269" s="1295"/>
      <c r="E269" s="993"/>
      <c r="F269" s="993"/>
      <c r="G269" s="763"/>
      <c r="H269" s="288"/>
    </row>
    <row r="270" spans="1:8" x14ac:dyDescent="0.25">
      <c r="A270" s="1184" t="s">
        <v>3987</v>
      </c>
      <c r="B270" s="1066" t="s">
        <v>3442</v>
      </c>
      <c r="C270" s="853"/>
      <c r="D270" s="785"/>
      <c r="E270" s="763"/>
      <c r="F270" s="288"/>
      <c r="G270" s="728"/>
      <c r="H270" s="728"/>
    </row>
    <row r="271" spans="1:8" x14ac:dyDescent="0.25">
      <c r="A271" s="1184" t="s">
        <v>3987</v>
      </c>
      <c r="B271" s="1067" t="s">
        <v>3441</v>
      </c>
      <c r="C271" s="766"/>
      <c r="D271" s="787"/>
      <c r="E271" s="763"/>
      <c r="F271" s="288"/>
      <c r="G271" s="728"/>
      <c r="H271" s="728"/>
    </row>
    <row r="272" spans="1:8" x14ac:dyDescent="0.25">
      <c r="A272" s="1184" t="s">
        <v>3987</v>
      </c>
      <c r="B272" s="1067" t="s">
        <v>3443</v>
      </c>
      <c r="C272" s="766"/>
      <c r="D272" s="787"/>
      <c r="E272" s="763"/>
      <c r="F272" s="288"/>
      <c r="G272" s="728"/>
      <c r="H272" s="728"/>
    </row>
    <row r="273" spans="1:8" x14ac:dyDescent="0.25">
      <c r="A273" s="1184" t="s">
        <v>3987</v>
      </c>
      <c r="B273" s="1067" t="s">
        <v>3444</v>
      </c>
      <c r="C273" s="766"/>
      <c r="D273" s="787"/>
      <c r="E273" s="763"/>
      <c r="F273" s="288"/>
      <c r="G273" s="728"/>
      <c r="H273" s="728"/>
    </row>
    <row r="274" spans="1:8" x14ac:dyDescent="0.25">
      <c r="A274" s="1184" t="s">
        <v>3987</v>
      </c>
      <c r="B274" s="1067" t="s">
        <v>3445</v>
      </c>
      <c r="C274" s="766"/>
      <c r="D274" s="787"/>
      <c r="E274" s="763"/>
      <c r="F274" s="288"/>
      <c r="G274" s="728"/>
      <c r="H274" s="728"/>
    </row>
    <row r="275" spans="1:8" x14ac:dyDescent="0.25">
      <c r="A275" s="1184" t="s">
        <v>3987</v>
      </c>
      <c r="B275" s="1067" t="s">
        <v>3446</v>
      </c>
      <c r="C275" s="766"/>
      <c r="D275" s="787"/>
      <c r="E275" s="763"/>
      <c r="F275" s="288"/>
      <c r="G275" s="728"/>
      <c r="H275" s="728"/>
    </row>
    <row r="276" spans="1:8" x14ac:dyDescent="0.25">
      <c r="A276" s="1184" t="s">
        <v>3987</v>
      </c>
      <c r="B276" s="1067" t="s">
        <v>3447</v>
      </c>
      <c r="C276" s="766"/>
      <c r="D276" s="787"/>
      <c r="E276" s="763"/>
      <c r="F276" s="288"/>
      <c r="G276" s="728"/>
      <c r="H276" s="728"/>
    </row>
    <row r="277" spans="1:8" ht="16.5" thickBot="1" x14ac:dyDescent="0.3">
      <c r="A277" s="1184" t="s">
        <v>3987</v>
      </c>
      <c r="B277" s="1068" t="s">
        <v>3448</v>
      </c>
      <c r="C277" s="856"/>
      <c r="D277" s="789"/>
      <c r="E277" s="763"/>
      <c r="F277" s="288"/>
      <c r="G277" s="728"/>
      <c r="H277" s="728"/>
    </row>
    <row r="278" spans="1:8" x14ac:dyDescent="0.25">
      <c r="A278" s="1187" t="s">
        <v>3988</v>
      </c>
      <c r="B278" s="1066" t="s">
        <v>3449</v>
      </c>
      <c r="C278" s="853"/>
      <c r="D278" s="785"/>
      <c r="E278" s="763"/>
      <c r="F278" s="288"/>
      <c r="G278" s="728"/>
      <c r="H278" s="728"/>
    </row>
    <row r="279" spans="1:8" x14ac:dyDescent="0.25">
      <c r="A279" s="1187" t="s">
        <v>3988</v>
      </c>
      <c r="B279" s="1067" t="s">
        <v>3450</v>
      </c>
      <c r="C279" s="766"/>
      <c r="D279" s="787"/>
      <c r="E279" s="763"/>
      <c r="F279" s="288"/>
      <c r="G279" s="728"/>
      <c r="H279" s="728"/>
    </row>
    <row r="280" spans="1:8" x14ac:dyDescent="0.25">
      <c r="A280" s="1187" t="s">
        <v>3988</v>
      </c>
      <c r="B280" s="1067" t="s">
        <v>3451</v>
      </c>
      <c r="C280" s="766"/>
      <c r="D280" s="787"/>
      <c r="E280" s="763"/>
      <c r="F280" s="288"/>
      <c r="G280" s="728"/>
      <c r="H280" s="728"/>
    </row>
    <row r="281" spans="1:8" x14ac:dyDescent="0.25">
      <c r="A281" s="1187" t="s">
        <v>3988</v>
      </c>
      <c r="B281" s="1067" t="s">
        <v>3452</v>
      </c>
      <c r="C281" s="766"/>
      <c r="D281" s="787"/>
      <c r="E281" s="763"/>
      <c r="F281" s="288"/>
      <c r="G281" s="728"/>
      <c r="H281" s="728"/>
    </row>
    <row r="282" spans="1:8" ht="16.5" thickBot="1" x14ac:dyDescent="0.3">
      <c r="A282" s="1187" t="s">
        <v>3988</v>
      </c>
      <c r="B282" s="1068" t="s">
        <v>3453</v>
      </c>
      <c r="C282" s="856"/>
      <c r="D282" s="789"/>
      <c r="E282" s="763"/>
      <c r="F282" s="288"/>
      <c r="G282" s="728"/>
      <c r="H282" s="728"/>
    </row>
    <row r="283" spans="1:8" ht="16.5" thickBot="1" x14ac:dyDescent="0.3">
      <c r="A283" s="728"/>
      <c r="B283" s="1293" t="s">
        <v>3138</v>
      </c>
      <c r="C283" s="1294"/>
      <c r="D283" s="1295"/>
      <c r="E283" s="993"/>
      <c r="F283" s="993"/>
      <c r="G283" s="763"/>
      <c r="H283" s="288"/>
    </row>
    <row r="284" spans="1:8" x14ac:dyDescent="0.25">
      <c r="A284" s="1184" t="s">
        <v>3987</v>
      </c>
      <c r="B284" s="1094" t="s">
        <v>3127</v>
      </c>
      <c r="C284" s="853"/>
      <c r="D284" s="785"/>
      <c r="E284" s="763"/>
      <c r="F284" s="288"/>
      <c r="G284" s="728"/>
      <c r="H284" s="728"/>
    </row>
    <row r="285" spans="1:8" x14ac:dyDescent="0.25">
      <c r="A285" s="1184" t="s">
        <v>3987</v>
      </c>
      <c r="B285" s="1090" t="s">
        <v>3128</v>
      </c>
      <c r="C285" s="766"/>
      <c r="D285" s="787"/>
      <c r="E285" s="763"/>
      <c r="F285" s="288"/>
      <c r="G285" s="728"/>
      <c r="H285" s="728"/>
    </row>
    <row r="286" spans="1:8" x14ac:dyDescent="0.25">
      <c r="A286" s="1184" t="s">
        <v>3987</v>
      </c>
      <c r="B286" s="1090" t="s">
        <v>3123</v>
      </c>
      <c r="C286" s="766"/>
      <c r="D286" s="787"/>
      <c r="E286" s="763"/>
      <c r="F286" s="288"/>
      <c r="G286" s="728"/>
      <c r="H286" s="728"/>
    </row>
    <row r="287" spans="1:8" x14ac:dyDescent="0.25">
      <c r="A287" s="1184" t="s">
        <v>3987</v>
      </c>
      <c r="B287" s="1090" t="s">
        <v>3124</v>
      </c>
      <c r="C287" s="766"/>
      <c r="D287" s="787"/>
      <c r="E287" s="763"/>
      <c r="F287" s="288"/>
      <c r="G287" s="728"/>
      <c r="H287" s="728"/>
    </row>
    <row r="288" spans="1:8" x14ac:dyDescent="0.25">
      <c r="A288" s="1184" t="s">
        <v>3987</v>
      </c>
      <c r="B288" s="1090" t="s">
        <v>3125</v>
      </c>
      <c r="C288" s="766"/>
      <c r="D288" s="787"/>
      <c r="E288" s="763"/>
      <c r="F288" s="288"/>
      <c r="G288" s="728"/>
      <c r="H288" s="728"/>
    </row>
    <row r="289" spans="1:8" ht="16.5" thickBot="1" x14ac:dyDescent="0.3">
      <c r="A289" s="1184" t="s">
        <v>3987</v>
      </c>
      <c r="B289" s="1091" t="s">
        <v>3126</v>
      </c>
      <c r="C289" s="856"/>
      <c r="D289" s="789"/>
      <c r="E289" s="763"/>
      <c r="F289" s="288"/>
      <c r="G289" s="728"/>
      <c r="H289" s="728"/>
    </row>
    <row r="290" spans="1:8" x14ac:dyDescent="0.25">
      <c r="A290" s="1184" t="s">
        <v>3987</v>
      </c>
      <c r="B290" s="1094" t="s">
        <v>3129</v>
      </c>
      <c r="C290" s="853"/>
      <c r="D290" s="785"/>
      <c r="E290" s="763"/>
      <c r="F290" s="288"/>
      <c r="G290" s="728"/>
      <c r="H290" s="728"/>
    </row>
    <row r="291" spans="1:8" x14ac:dyDescent="0.25">
      <c r="A291" s="1184" t="s">
        <v>3987</v>
      </c>
      <c r="B291" s="1090" t="s">
        <v>3130</v>
      </c>
      <c r="C291" s="766"/>
      <c r="D291" s="787"/>
      <c r="E291" s="763"/>
      <c r="F291" s="288"/>
      <c r="G291" s="728"/>
      <c r="H291" s="728"/>
    </row>
    <row r="292" spans="1:8" x14ac:dyDescent="0.25">
      <c r="A292" s="1184" t="s">
        <v>3987</v>
      </c>
      <c r="B292" s="1090" t="s">
        <v>3131</v>
      </c>
      <c r="C292" s="766"/>
      <c r="D292" s="787"/>
      <c r="E292" s="763"/>
      <c r="F292" s="288"/>
      <c r="G292" s="728"/>
      <c r="H292" s="728"/>
    </row>
    <row r="293" spans="1:8" x14ac:dyDescent="0.25">
      <c r="A293" s="1184" t="s">
        <v>3987</v>
      </c>
      <c r="B293" s="1090" t="s">
        <v>3132</v>
      </c>
      <c r="C293" s="766"/>
      <c r="D293" s="787"/>
      <c r="E293" s="763"/>
      <c r="F293" s="288"/>
      <c r="G293" s="728"/>
      <c r="H293" s="728"/>
    </row>
    <row r="294" spans="1:8" ht="16.5" thickBot="1" x14ac:dyDescent="0.3">
      <c r="A294" s="1184" t="s">
        <v>3987</v>
      </c>
      <c r="B294" s="1091" t="s">
        <v>3133</v>
      </c>
      <c r="C294" s="856"/>
      <c r="D294" s="789"/>
      <c r="E294" s="763"/>
      <c r="F294" s="288"/>
      <c r="G294" s="728"/>
      <c r="H294" s="728"/>
    </row>
    <row r="295" spans="1:8" ht="16.5" thickBot="1" x14ac:dyDescent="0.3">
      <c r="A295" s="728"/>
      <c r="B295" s="1293" t="s">
        <v>3139</v>
      </c>
      <c r="C295" s="1294"/>
      <c r="D295" s="1294"/>
      <c r="E295" s="1295"/>
      <c r="F295" s="763"/>
      <c r="G295" s="740"/>
      <c r="H295" s="728"/>
    </row>
    <row r="296" spans="1:8" x14ac:dyDescent="0.25">
      <c r="A296" s="1185" t="s">
        <v>3990</v>
      </c>
      <c r="B296" s="1066" t="s">
        <v>3376</v>
      </c>
      <c r="C296" s="926" t="s">
        <v>3510</v>
      </c>
      <c r="D296" s="853"/>
      <c r="E296" s="785" t="e">
        <f>#REF!*#REF!*#REF!</f>
        <v>#REF!</v>
      </c>
      <c r="F296" s="763"/>
      <c r="G296" s="740"/>
      <c r="H296" s="728"/>
    </row>
    <row r="297" spans="1:8" x14ac:dyDescent="0.25">
      <c r="A297" s="1185" t="s">
        <v>3990</v>
      </c>
      <c r="B297" s="1067" t="s">
        <v>3377</v>
      </c>
      <c r="C297" s="922" t="s">
        <v>3510</v>
      </c>
      <c r="D297" s="766"/>
      <c r="E297" s="787" t="e">
        <f>#REF!*#REF!*#REF!</f>
        <v>#REF!</v>
      </c>
      <c r="F297" s="763"/>
      <c r="G297" s="740"/>
      <c r="H297" s="728"/>
    </row>
    <row r="298" spans="1:8" ht="16.5" thickBot="1" x14ac:dyDescent="0.3">
      <c r="A298" s="1185" t="s">
        <v>3990</v>
      </c>
      <c r="B298" s="1096" t="s">
        <v>3378</v>
      </c>
      <c r="C298" s="1031" t="s">
        <v>3510</v>
      </c>
      <c r="D298" s="1036"/>
      <c r="E298" s="799" t="e">
        <f>#REF!*#REF!*#REF!</f>
        <v>#REF!</v>
      </c>
      <c r="F298" s="763"/>
      <c r="G298" s="740"/>
      <c r="H298" s="728"/>
    </row>
    <row r="299" spans="1:8" x14ac:dyDescent="0.25">
      <c r="A299" s="1184" t="s">
        <v>3987</v>
      </c>
      <c r="B299" s="1066" t="s">
        <v>3981</v>
      </c>
      <c r="C299" s="1033" t="s">
        <v>3510</v>
      </c>
      <c r="D299" s="853"/>
      <c r="E299" s="1046" t="e">
        <f>#REF!*#REF!*$H$1*$H$2</f>
        <v>#REF!</v>
      </c>
      <c r="F299" s="763"/>
      <c r="G299" s="740"/>
      <c r="H299" s="728"/>
    </row>
    <row r="300" spans="1:8" x14ac:dyDescent="0.25">
      <c r="A300" s="1184" t="s">
        <v>3987</v>
      </c>
      <c r="B300" s="1067" t="s">
        <v>3982</v>
      </c>
      <c r="C300" s="765" t="s">
        <v>3510</v>
      </c>
      <c r="D300" s="766"/>
      <c r="E300" s="980" t="e">
        <f>#REF!*#REF!*$H$1*$H$2</f>
        <v>#REF!</v>
      </c>
      <c r="F300" s="763"/>
      <c r="G300" s="740"/>
      <c r="H300" s="728"/>
    </row>
    <row r="301" spans="1:8" ht="16.5" thickBot="1" x14ac:dyDescent="0.3">
      <c r="A301" s="1184" t="s">
        <v>3987</v>
      </c>
      <c r="B301" s="1068" t="s">
        <v>3983</v>
      </c>
      <c r="C301" s="1034" t="s">
        <v>3510</v>
      </c>
      <c r="D301" s="856"/>
      <c r="E301" s="1047" t="e">
        <f>#REF!*#REF!*$H$1*$H$2</f>
        <v>#REF!</v>
      </c>
      <c r="F301" s="763"/>
      <c r="G301" s="740"/>
      <c r="H301" s="728"/>
    </row>
    <row r="302" spans="1:8" x14ac:dyDescent="0.25">
      <c r="A302" s="1182" t="s">
        <v>3985</v>
      </c>
      <c r="B302" s="1087" t="s">
        <v>3486</v>
      </c>
      <c r="C302" s="1041" t="s">
        <v>3510</v>
      </c>
      <c r="D302" s="1032"/>
      <c r="E302" s="790" t="e">
        <f>#REF!*#REF!*$A$1</f>
        <v>#REF!</v>
      </c>
      <c r="F302" s="763"/>
      <c r="G302" s="740"/>
      <c r="H302" s="728"/>
    </row>
    <row r="303" spans="1:8" x14ac:dyDescent="0.25">
      <c r="A303" s="1182" t="s">
        <v>3985</v>
      </c>
      <c r="B303" s="1067" t="s">
        <v>3484</v>
      </c>
      <c r="C303" s="922" t="s">
        <v>3510</v>
      </c>
      <c r="D303" s="766"/>
      <c r="E303" s="787" t="e">
        <f>#REF!*#REF!*$A$1</f>
        <v>#REF!</v>
      </c>
      <c r="F303" s="763"/>
      <c r="G303" s="740"/>
      <c r="H303" s="728"/>
    </row>
    <row r="304" spans="1:8" x14ac:dyDescent="0.25">
      <c r="A304" s="1182" t="s">
        <v>3985</v>
      </c>
      <c r="B304" s="1067" t="s">
        <v>3487</v>
      </c>
      <c r="C304" s="922" t="s">
        <v>3510</v>
      </c>
      <c r="D304" s="766"/>
      <c r="E304" s="787" t="e">
        <f>#REF!*#REF!*$A$1</f>
        <v>#REF!</v>
      </c>
      <c r="F304" s="763"/>
      <c r="G304" s="740"/>
      <c r="H304" s="728"/>
    </row>
    <row r="305" spans="1:8" ht="16.5" thickBot="1" x14ac:dyDescent="0.3">
      <c r="A305" s="1182" t="s">
        <v>3985</v>
      </c>
      <c r="B305" s="1068" t="s">
        <v>3488</v>
      </c>
      <c r="C305" s="923" t="s">
        <v>3510</v>
      </c>
      <c r="D305" s="856"/>
      <c r="E305" s="789" t="e">
        <f>#REF!*#REF!*$A$1</f>
        <v>#REF!</v>
      </c>
      <c r="F305" s="763"/>
      <c r="G305" s="740"/>
      <c r="H305" s="728"/>
    </row>
    <row r="306" spans="1:8" x14ac:dyDescent="0.25">
      <c r="A306" s="1184" t="s">
        <v>3987</v>
      </c>
      <c r="B306" s="1066" t="s">
        <v>3134</v>
      </c>
      <c r="C306" s="926" t="s">
        <v>3510</v>
      </c>
      <c r="D306" s="853"/>
      <c r="E306" s="785" t="e">
        <f>#REF!*#REF!*$H$1*$H$2</f>
        <v>#REF!</v>
      </c>
      <c r="F306" s="763"/>
      <c r="G306" s="740"/>
      <c r="H306" s="728"/>
    </row>
    <row r="307" spans="1:8" x14ac:dyDescent="0.25">
      <c r="A307" s="1184" t="s">
        <v>3987</v>
      </c>
      <c r="B307" s="1067" t="s">
        <v>3135</v>
      </c>
      <c r="C307" s="922" t="s">
        <v>3510</v>
      </c>
      <c r="D307" s="766"/>
      <c r="E307" s="787" t="e">
        <f>#REF!*#REF!*$H$1*$H$2</f>
        <v>#REF!</v>
      </c>
      <c r="F307" s="763"/>
      <c r="G307" s="740"/>
      <c r="H307" s="728"/>
    </row>
    <row r="308" spans="1:8" x14ac:dyDescent="0.25">
      <c r="A308" s="1184" t="s">
        <v>3987</v>
      </c>
      <c r="B308" s="1067" t="s">
        <v>3136</v>
      </c>
      <c r="C308" s="922" t="s">
        <v>3510</v>
      </c>
      <c r="D308" s="766"/>
      <c r="E308" s="787" t="e">
        <f>#REF!*#REF!*$H$1*$H$2</f>
        <v>#REF!</v>
      </c>
      <c r="F308" s="763"/>
      <c r="G308" s="740"/>
      <c r="H308" s="728"/>
    </row>
    <row r="309" spans="1:8" ht="16.5" thickBot="1" x14ac:dyDescent="0.3">
      <c r="A309" s="1184" t="s">
        <v>3987</v>
      </c>
      <c r="B309" s="1068" t="s">
        <v>3137</v>
      </c>
      <c r="C309" s="923" t="s">
        <v>3510</v>
      </c>
      <c r="D309" s="856"/>
      <c r="E309" s="789" t="e">
        <f>#REF!*#REF!*$H$1*$H$2</f>
        <v>#REF!</v>
      </c>
      <c r="F309" s="763"/>
      <c r="G309" s="740"/>
      <c r="H309" s="728"/>
    </row>
    <row r="310" spans="1:8" ht="16.5" thickBot="1" x14ac:dyDescent="0.3">
      <c r="B310" s="970"/>
      <c r="C310" s="972"/>
      <c r="D310" s="972"/>
      <c r="E310" s="988"/>
      <c r="F310" s="288"/>
      <c r="G310" s="763"/>
      <c r="H310" s="740"/>
    </row>
    <row r="311" spans="1:8" ht="15.75" customHeight="1" thickBot="1" x14ac:dyDescent="0.3">
      <c r="B311" s="1324" t="s">
        <v>3935</v>
      </c>
      <c r="C311" s="1325"/>
      <c r="D311" s="1325"/>
      <c r="E311" s="1325"/>
      <c r="F311" s="1326"/>
      <c r="G311" s="763"/>
      <c r="H311" s="740"/>
    </row>
    <row r="312" spans="1:8" ht="15.75" customHeight="1" thickBot="1" x14ac:dyDescent="0.3">
      <c r="B312" s="1312" t="s">
        <v>3140</v>
      </c>
      <c r="C312" s="1313"/>
      <c r="D312" s="1313"/>
      <c r="E312" s="1313"/>
      <c r="F312" s="1314"/>
      <c r="G312" s="763"/>
      <c r="H312" s="740"/>
    </row>
    <row r="313" spans="1:8" ht="15.75" customHeight="1" x14ac:dyDescent="0.25">
      <c r="A313" s="1188" t="s">
        <v>3996</v>
      </c>
      <c r="B313" s="1066" t="s">
        <v>3780</v>
      </c>
      <c r="C313" s="1920" t="s">
        <v>3510</v>
      </c>
      <c r="D313" s="1921"/>
      <c r="E313" s="853" t="s">
        <v>2136</v>
      </c>
      <c r="F313" s="785" t="e">
        <f>#REF!*#REF!*#REF!</f>
        <v>#REF!</v>
      </c>
    </row>
    <row r="314" spans="1:8" ht="78.75" x14ac:dyDescent="0.25">
      <c r="A314" s="1188" t="s">
        <v>3996</v>
      </c>
      <c r="B314" s="1067" t="s">
        <v>3781</v>
      </c>
      <c r="C314" s="1922" t="s">
        <v>3510</v>
      </c>
      <c r="D314" s="1923"/>
      <c r="E314" s="766" t="s">
        <v>2136</v>
      </c>
      <c r="F314" s="787" t="e">
        <f>#REF!*#REF!*#REF!</f>
        <v>#REF!</v>
      </c>
    </row>
    <row r="315" spans="1:8" ht="79.5" thickBot="1" x14ac:dyDescent="0.3">
      <c r="A315" s="1188" t="s">
        <v>3996</v>
      </c>
      <c r="B315" s="1068" t="s">
        <v>3782</v>
      </c>
      <c r="C315" s="1924" t="s">
        <v>3510</v>
      </c>
      <c r="D315" s="1925"/>
      <c r="E315" s="856" t="s">
        <v>2136</v>
      </c>
      <c r="F315" s="789" t="e">
        <f>#REF!*#REF!*#REF!</f>
        <v>#REF!</v>
      </c>
    </row>
    <row r="316" spans="1:8" x14ac:dyDescent="0.25">
      <c r="A316" s="1184" t="s">
        <v>3987</v>
      </c>
      <c r="B316" s="1066" t="s">
        <v>3369</v>
      </c>
      <c r="C316" s="1920" t="s">
        <v>3510</v>
      </c>
      <c r="D316" s="1921"/>
      <c r="E316" s="860" t="s">
        <v>2136</v>
      </c>
      <c r="F316" s="785" t="e">
        <f>#REF!*#REF!*$H$1*$H$2</f>
        <v>#REF!</v>
      </c>
    </row>
    <row r="317" spans="1:8" x14ac:dyDescent="0.25">
      <c r="A317" s="1184" t="s">
        <v>3987</v>
      </c>
      <c r="B317" s="1067" t="s">
        <v>3370</v>
      </c>
      <c r="C317" s="1922" t="s">
        <v>3510</v>
      </c>
      <c r="D317" s="1923"/>
      <c r="E317" s="768" t="s">
        <v>2136</v>
      </c>
      <c r="F317" s="787" t="e">
        <f>#REF!*#REF!*$H$1*$H$2</f>
        <v>#REF!</v>
      </c>
    </row>
    <row r="318" spans="1:8" x14ac:dyDescent="0.25">
      <c r="A318" s="1184" t="s">
        <v>3987</v>
      </c>
      <c r="B318" s="1067" t="s">
        <v>3371</v>
      </c>
      <c r="C318" s="1922" t="s">
        <v>3510</v>
      </c>
      <c r="D318" s="1923"/>
      <c r="E318" s="768" t="s">
        <v>2136</v>
      </c>
      <c r="F318" s="787" t="e">
        <f>#REF!*#REF!*$H$1*$H$2</f>
        <v>#REF!</v>
      </c>
    </row>
    <row r="319" spans="1:8" ht="16.5" thickBot="1" x14ac:dyDescent="0.3">
      <c r="A319" s="1184" t="s">
        <v>3987</v>
      </c>
      <c r="B319" s="1068" t="s">
        <v>3372</v>
      </c>
      <c r="C319" s="1924" t="s">
        <v>3510</v>
      </c>
      <c r="D319" s="1925"/>
      <c r="E319" s="861" t="s">
        <v>2136</v>
      </c>
      <c r="F319" s="789" t="e">
        <f>#REF!*#REF!*$H$1*$H$2</f>
        <v>#REF!</v>
      </c>
    </row>
    <row r="320" spans="1:8" x14ac:dyDescent="0.25">
      <c r="A320" s="1184" t="s">
        <v>3987</v>
      </c>
      <c r="B320" s="1066" t="s">
        <v>3142</v>
      </c>
      <c r="C320" s="1920" t="s">
        <v>3143</v>
      </c>
      <c r="D320" s="1921"/>
      <c r="E320" s="860" t="s">
        <v>2136</v>
      </c>
      <c r="F320" s="785" t="e">
        <f>#REF!*#REF!*$H$1*$H$2</f>
        <v>#REF!</v>
      </c>
    </row>
    <row r="321" spans="1:6" x14ac:dyDescent="0.25">
      <c r="A321" s="1184" t="s">
        <v>3987</v>
      </c>
      <c r="B321" s="1067" t="s">
        <v>3144</v>
      </c>
      <c r="C321" s="1922" t="s">
        <v>3143</v>
      </c>
      <c r="D321" s="1923"/>
      <c r="E321" s="768" t="s">
        <v>2136</v>
      </c>
      <c r="F321" s="787" t="e">
        <f>#REF!*#REF!*$H$1*$H$2</f>
        <v>#REF!</v>
      </c>
    </row>
    <row r="322" spans="1:6" x14ac:dyDescent="0.25">
      <c r="A322" s="1184" t="s">
        <v>3987</v>
      </c>
      <c r="B322" s="1067" t="s">
        <v>3145</v>
      </c>
      <c r="C322" s="1922" t="s">
        <v>3143</v>
      </c>
      <c r="D322" s="1923"/>
      <c r="E322" s="768" t="s">
        <v>2136</v>
      </c>
      <c r="F322" s="787" t="e">
        <f>#REF!*#REF!*$H$1*$H$2</f>
        <v>#REF!</v>
      </c>
    </row>
    <row r="323" spans="1:6" ht="16.5" thickBot="1" x14ac:dyDescent="0.3">
      <c r="A323" s="1184" t="s">
        <v>3987</v>
      </c>
      <c r="B323" s="1068" t="s">
        <v>3146</v>
      </c>
      <c r="C323" s="1924" t="s">
        <v>3143</v>
      </c>
      <c r="D323" s="1925"/>
      <c r="E323" s="861" t="s">
        <v>2136</v>
      </c>
      <c r="F323" s="789" t="e">
        <f>#REF!*#REF!*$H$1*$H$2</f>
        <v>#REF!</v>
      </c>
    </row>
    <row r="324" spans="1:6" x14ac:dyDescent="0.25">
      <c r="A324" s="1184" t="s">
        <v>3987</v>
      </c>
      <c r="B324" s="1066" t="s">
        <v>3974</v>
      </c>
      <c r="C324" s="1926" t="s">
        <v>3510</v>
      </c>
      <c r="D324" s="1926"/>
      <c r="E324" s="860" t="s">
        <v>2136</v>
      </c>
      <c r="F324" s="785" t="e">
        <f>#REF!*#REF!*$H$1*$H$2</f>
        <v>#REF!</v>
      </c>
    </row>
    <row r="325" spans="1:6" x14ac:dyDescent="0.25">
      <c r="A325" s="1184" t="s">
        <v>3987</v>
      </c>
      <c r="B325" s="1067" t="s">
        <v>3975</v>
      </c>
      <c r="C325" s="1927" t="s">
        <v>3143</v>
      </c>
      <c r="D325" s="1928"/>
      <c r="E325" s="768" t="s">
        <v>2136</v>
      </c>
      <c r="F325" s="787" t="e">
        <f>#REF!*#REF!*$H$1*$H$2</f>
        <v>#REF!</v>
      </c>
    </row>
    <row r="326" spans="1:6" ht="16.5" thickBot="1" x14ac:dyDescent="0.3">
      <c r="A326" s="1076" t="s">
        <v>3988</v>
      </c>
      <c r="B326" s="1068" t="s">
        <v>3330</v>
      </c>
      <c r="C326" s="1929" t="s">
        <v>3510</v>
      </c>
      <c r="D326" s="1929"/>
      <c r="E326" s="861" t="s">
        <v>2136</v>
      </c>
      <c r="F326" s="789" t="e">
        <f>#REF!*#REF!*$L$1</f>
        <v>#REF!</v>
      </c>
    </row>
    <row r="327" spans="1:6" ht="16.5" thickBot="1" x14ac:dyDescent="0.3">
      <c r="A327" s="1183" t="s">
        <v>3986</v>
      </c>
      <c r="B327" s="1066" t="s">
        <v>2150</v>
      </c>
      <c r="C327" s="1198" t="s">
        <v>2092</v>
      </c>
      <c r="D327" s="852" t="s">
        <v>2149</v>
      </c>
      <c r="E327" s="853" t="s">
        <v>2136</v>
      </c>
      <c r="F327" s="785" t="e">
        <f>#REF!*#REF!*$G$1*$G$2</f>
        <v>#REF!</v>
      </c>
    </row>
    <row r="328" spans="1:6" ht="16.5" thickBot="1" x14ac:dyDescent="0.3">
      <c r="A328" s="1183" t="s">
        <v>3986</v>
      </c>
      <c r="B328" s="1067" t="s">
        <v>2150</v>
      </c>
      <c r="C328" s="1198" t="s">
        <v>2092</v>
      </c>
      <c r="D328" s="767" t="s">
        <v>2147</v>
      </c>
      <c r="E328" s="766" t="s">
        <v>2136</v>
      </c>
      <c r="F328" s="790" t="e">
        <f>#REF!*#REF!*$G$1*$G$2</f>
        <v>#REF!</v>
      </c>
    </row>
    <row r="329" spans="1:6" ht="16.5" thickBot="1" x14ac:dyDescent="0.3">
      <c r="A329" s="1183" t="s">
        <v>3986</v>
      </c>
      <c r="B329" s="1067" t="s">
        <v>2148</v>
      </c>
      <c r="C329" s="1198" t="s">
        <v>2092</v>
      </c>
      <c r="D329" s="767" t="s">
        <v>2149</v>
      </c>
      <c r="E329" s="766" t="s">
        <v>2136</v>
      </c>
      <c r="F329" s="790" t="e">
        <f>#REF!*#REF!*$G$1*$G$2</f>
        <v>#REF!</v>
      </c>
    </row>
    <row r="330" spans="1:6" ht="16.5" thickBot="1" x14ac:dyDescent="0.3">
      <c r="A330" s="1183" t="s">
        <v>3986</v>
      </c>
      <c r="B330" s="1067" t="s">
        <v>2148</v>
      </c>
      <c r="C330" s="1198" t="s">
        <v>2092</v>
      </c>
      <c r="D330" s="767" t="s">
        <v>2147</v>
      </c>
      <c r="E330" s="766" t="s">
        <v>2136</v>
      </c>
      <c r="F330" s="790" t="e">
        <f>#REF!*#REF!*$G$1*$G$2</f>
        <v>#REF!</v>
      </c>
    </row>
    <row r="331" spans="1:6" ht="16.5" thickBot="1" x14ac:dyDescent="0.3">
      <c r="A331" s="1183" t="s">
        <v>3986</v>
      </c>
      <c r="B331" s="1067" t="s">
        <v>2146</v>
      </c>
      <c r="C331" s="1198" t="s">
        <v>2092</v>
      </c>
      <c r="D331" s="767" t="s">
        <v>2091</v>
      </c>
      <c r="E331" s="766" t="s">
        <v>2136</v>
      </c>
      <c r="F331" s="790" t="e">
        <f>#REF!*#REF!*$G$1*$G$2</f>
        <v>#REF!</v>
      </c>
    </row>
    <row r="332" spans="1:6" ht="16.5" thickBot="1" x14ac:dyDescent="0.3">
      <c r="A332" s="1183" t="s">
        <v>3986</v>
      </c>
      <c r="B332" s="1067" t="s">
        <v>2146</v>
      </c>
      <c r="C332" s="1198" t="s">
        <v>2092</v>
      </c>
      <c r="D332" s="767" t="s">
        <v>61</v>
      </c>
      <c r="E332" s="766" t="s">
        <v>2136</v>
      </c>
      <c r="F332" s="790" t="e">
        <f>#REF!*#REF!*$G$1*$G$2</f>
        <v>#REF!</v>
      </c>
    </row>
    <row r="333" spans="1:6" ht="16.5" thickBot="1" x14ac:dyDescent="0.3">
      <c r="A333" s="1183" t="s">
        <v>3986</v>
      </c>
      <c r="B333" s="1067" t="s">
        <v>2145</v>
      </c>
      <c r="C333" s="1198" t="s">
        <v>2092</v>
      </c>
      <c r="D333" s="767" t="s">
        <v>2091</v>
      </c>
      <c r="E333" s="766" t="s">
        <v>2136</v>
      </c>
      <c r="F333" s="790" t="e">
        <f>#REF!*#REF!*$G$1*$G$2</f>
        <v>#REF!</v>
      </c>
    </row>
    <row r="334" spans="1:6" ht="16.5" thickBot="1" x14ac:dyDescent="0.3">
      <c r="A334" s="1183" t="s">
        <v>3986</v>
      </c>
      <c r="B334" s="1068" t="s">
        <v>2145</v>
      </c>
      <c r="C334" s="1198" t="s">
        <v>2092</v>
      </c>
      <c r="D334" s="854" t="s">
        <v>61</v>
      </c>
      <c r="E334" s="856" t="s">
        <v>2136</v>
      </c>
      <c r="F334" s="818" t="e">
        <f>#REF!*#REF!*$G$1*$G$2</f>
        <v>#REF!</v>
      </c>
    </row>
    <row r="335" spans="1:6" ht="16.5" thickBot="1" x14ac:dyDescent="0.3">
      <c r="A335" s="728"/>
      <c r="B335" s="1312" t="s">
        <v>3141</v>
      </c>
      <c r="C335" s="1313"/>
      <c r="D335" s="1313"/>
      <c r="E335" s="1313"/>
      <c r="F335" s="1314"/>
    </row>
    <row r="336" spans="1:6" x14ac:dyDescent="0.25">
      <c r="A336" s="1073" t="s">
        <v>3987</v>
      </c>
      <c r="B336" s="1066" t="s">
        <v>3503</v>
      </c>
      <c r="C336" s="1305" t="s">
        <v>3502</v>
      </c>
      <c r="D336" s="1306"/>
      <c r="E336" s="860" t="s">
        <v>2136</v>
      </c>
      <c r="F336" s="785" t="e">
        <f>#REF!*#REF!*$H$1*$H$2</f>
        <v>#REF!</v>
      </c>
    </row>
    <row r="337" spans="1:8" ht="16.5" thickBot="1" x14ac:dyDescent="0.3">
      <c r="A337" s="1076" t="s">
        <v>3988</v>
      </c>
      <c r="B337" s="1068" t="s">
        <v>3504</v>
      </c>
      <c r="C337" s="1307" t="s">
        <v>3059</v>
      </c>
      <c r="D337" s="1308"/>
      <c r="E337" s="861" t="s">
        <v>2136</v>
      </c>
      <c r="F337" s="789" t="e">
        <f>#REF!*#REF!*$L$1</f>
        <v>#REF!</v>
      </c>
    </row>
    <row r="338" spans="1:8" ht="16.5" thickBot="1" x14ac:dyDescent="0.3">
      <c r="A338" s="728"/>
      <c r="B338" s="1312" t="s">
        <v>3147</v>
      </c>
      <c r="C338" s="1313"/>
      <c r="D338" s="1313"/>
      <c r="E338" s="1313"/>
      <c r="F338" s="1314"/>
    </row>
    <row r="339" spans="1:8" x14ac:dyDescent="0.25">
      <c r="A339" s="1182" t="s">
        <v>3985</v>
      </c>
      <c r="B339" s="1066" t="s">
        <v>3152</v>
      </c>
      <c r="C339" s="863" t="s">
        <v>3784</v>
      </c>
      <c r="D339" s="852" t="s">
        <v>3510</v>
      </c>
      <c r="E339" s="853" t="s">
        <v>2136</v>
      </c>
      <c r="F339" s="785" t="e">
        <f>#REF!*#REF!*#REF!</f>
        <v>#REF!</v>
      </c>
    </row>
    <row r="340" spans="1:8" x14ac:dyDescent="0.25">
      <c r="A340" s="1182" t="s">
        <v>3985</v>
      </c>
      <c r="B340" s="1067" t="s">
        <v>3153</v>
      </c>
      <c r="C340" s="770" t="s">
        <v>3783</v>
      </c>
      <c r="D340" s="767" t="s">
        <v>3510</v>
      </c>
      <c r="E340" s="766" t="s">
        <v>2136</v>
      </c>
      <c r="F340" s="787" t="e">
        <f>#REF!*#REF!*#REF!</f>
        <v>#REF!</v>
      </c>
    </row>
    <row r="341" spans="1:8" x14ac:dyDescent="0.25">
      <c r="A341" s="1182" t="s">
        <v>3985</v>
      </c>
      <c r="B341" s="1067" t="s">
        <v>3154</v>
      </c>
      <c r="C341" s="770" t="s">
        <v>3786</v>
      </c>
      <c r="D341" s="767" t="s">
        <v>3510</v>
      </c>
      <c r="E341" s="766" t="s">
        <v>2136</v>
      </c>
      <c r="F341" s="787" t="e">
        <f>#REF!*#REF!*#REF!</f>
        <v>#REF!</v>
      </c>
    </row>
    <row r="342" spans="1:8" ht="16.5" thickBot="1" x14ac:dyDescent="0.3">
      <c r="A342" s="1182" t="s">
        <v>3985</v>
      </c>
      <c r="B342" s="1068" t="s">
        <v>3155</v>
      </c>
      <c r="C342" s="929" t="s">
        <v>3785</v>
      </c>
      <c r="D342" s="854" t="s">
        <v>3510</v>
      </c>
      <c r="E342" s="856" t="s">
        <v>2136</v>
      </c>
      <c r="F342" s="789" t="e">
        <f>#REF!*#REF!*#REF!</f>
        <v>#REF!</v>
      </c>
    </row>
    <row r="343" spans="1:8" ht="16.5" thickBot="1" x14ac:dyDescent="0.3">
      <c r="B343" s="970"/>
      <c r="C343" s="972"/>
      <c r="D343" s="971"/>
      <c r="E343" s="988"/>
      <c r="F343" s="288"/>
    </row>
    <row r="344" spans="1:8" ht="15.75" customHeight="1" thickBot="1" x14ac:dyDescent="0.3">
      <c r="B344" s="1284" t="s">
        <v>3037</v>
      </c>
      <c r="C344" s="1285"/>
      <c r="D344" s="1285"/>
      <c r="E344" s="1286"/>
      <c r="F344" s="738"/>
      <c r="G344" s="729"/>
      <c r="H344" s="728"/>
    </row>
    <row r="345" spans="1:8" ht="16.5" thickBot="1" x14ac:dyDescent="0.3">
      <c r="A345" s="1184" t="s">
        <v>3987</v>
      </c>
      <c r="B345" s="1097" t="s">
        <v>3979</v>
      </c>
      <c r="C345" s="1035" t="s">
        <v>3984</v>
      </c>
      <c r="D345" s="860"/>
      <c r="E345" s="1046" t="e">
        <f>#REF!*#REF!*$L$1</f>
        <v>#REF!</v>
      </c>
      <c r="F345" s="738"/>
      <c r="G345" s="729"/>
      <c r="H345" s="728"/>
    </row>
    <row r="346" spans="1:8" ht="31.5" x14ac:dyDescent="0.25">
      <c r="A346" s="1184" t="s">
        <v>3987</v>
      </c>
      <c r="B346" s="1097" t="s">
        <v>3585</v>
      </c>
      <c r="C346" s="1035" t="s">
        <v>3586</v>
      </c>
      <c r="D346" s="860"/>
      <c r="E346" s="1046" t="e">
        <f>#REF!*#REF!*$H$1*$H$2</f>
        <v>#REF!</v>
      </c>
      <c r="F346" s="738"/>
      <c r="G346" s="729"/>
      <c r="H346" s="728"/>
    </row>
    <row r="347" spans="1:8" ht="32.25" thickBot="1" x14ac:dyDescent="0.3">
      <c r="A347" s="1184" t="s">
        <v>3987</v>
      </c>
      <c r="B347" s="1078" t="s">
        <v>3499</v>
      </c>
      <c r="C347" s="921" t="s">
        <v>3587</v>
      </c>
      <c r="D347" s="856"/>
      <c r="E347" s="789" t="e">
        <f>#REF!*#REF!*$H$1*$H$2</f>
        <v>#REF!</v>
      </c>
      <c r="F347" s="738"/>
      <c r="G347" s="729"/>
      <c r="H347" s="728"/>
    </row>
    <row r="348" spans="1:8" x14ac:dyDescent="0.25">
      <c r="A348" s="1187" t="s">
        <v>3988</v>
      </c>
      <c r="B348" s="1077" t="s">
        <v>3500</v>
      </c>
      <c r="C348" s="905" t="s">
        <v>3590</v>
      </c>
      <c r="D348" s="853"/>
      <c r="E348" s="785" t="e">
        <f>#REF!*#REF!*$L$1</f>
        <v>#REF!</v>
      </c>
      <c r="F348" s="738"/>
      <c r="G348" s="729"/>
      <c r="H348" s="728"/>
    </row>
    <row r="349" spans="1:8" ht="16.5" thickBot="1" x14ac:dyDescent="0.3">
      <c r="A349" s="1187" t="s">
        <v>3988</v>
      </c>
      <c r="B349" s="1078" t="s">
        <v>3501</v>
      </c>
      <c r="C349" s="921" t="s">
        <v>3591</v>
      </c>
      <c r="D349" s="856"/>
      <c r="E349" s="789" t="e">
        <f>#REF!*#REF!*$L$1</f>
        <v>#REF!</v>
      </c>
      <c r="F349" s="738"/>
      <c r="G349" s="729"/>
      <c r="H349" s="728"/>
    </row>
    <row r="350" spans="1:8" ht="31.5" x14ac:dyDescent="0.25">
      <c r="A350" s="1184" t="s">
        <v>3987</v>
      </c>
      <c r="B350" s="1077" t="s">
        <v>3525</v>
      </c>
      <c r="C350" s="905" t="s">
        <v>3588</v>
      </c>
      <c r="D350" s="853"/>
      <c r="E350" s="785" t="e">
        <f>#REF!*#REF!*$H$1*$H$2</f>
        <v>#REF!</v>
      </c>
      <c r="F350" s="738"/>
      <c r="G350" s="729"/>
      <c r="H350" s="728"/>
    </row>
    <row r="351" spans="1:8" ht="31.5" x14ac:dyDescent="0.25">
      <c r="A351" s="1184" t="s">
        <v>3987</v>
      </c>
      <c r="B351" s="1098" t="s">
        <v>3526</v>
      </c>
      <c r="C351" s="902" t="s">
        <v>3588</v>
      </c>
      <c r="D351" s="766"/>
      <c r="E351" s="787" t="e">
        <f>#REF!*#REF!*$H$1*$H$2</f>
        <v>#REF!</v>
      </c>
      <c r="F351" s="738"/>
      <c r="G351" s="729"/>
      <c r="H351" s="728"/>
    </row>
    <row r="352" spans="1:8" ht="31.5" x14ac:dyDescent="0.25">
      <c r="A352" s="1184" t="s">
        <v>3987</v>
      </c>
      <c r="B352" s="1098" t="s">
        <v>3527</v>
      </c>
      <c r="C352" s="902" t="s">
        <v>3589</v>
      </c>
      <c r="D352" s="766"/>
      <c r="E352" s="787" t="e">
        <f>#REF!*#REF!*$H$1*$H$2</f>
        <v>#REF!</v>
      </c>
      <c r="F352" s="738"/>
      <c r="G352" s="729"/>
      <c r="H352" s="728"/>
    </row>
    <row r="353" spans="1:8" ht="32.25" thickBot="1" x14ac:dyDescent="0.3">
      <c r="A353" s="1184" t="s">
        <v>3987</v>
      </c>
      <c r="B353" s="1078" t="s">
        <v>3528</v>
      </c>
      <c r="C353" s="921" t="s">
        <v>3589</v>
      </c>
      <c r="D353" s="856"/>
      <c r="E353" s="789" t="e">
        <f>#REF!*#REF!*$H$1*$H$2</f>
        <v>#REF!</v>
      </c>
      <c r="F353" s="738"/>
      <c r="G353" s="729"/>
      <c r="H353" s="728"/>
    </row>
    <row r="354" spans="1:8" ht="16.5" thickBot="1" x14ac:dyDescent="0.3">
      <c r="B354" s="989"/>
      <c r="C354" s="971"/>
      <c r="D354" s="971"/>
      <c r="E354" s="988"/>
      <c r="F354" s="288"/>
    </row>
    <row r="355" spans="1:8" ht="15.75" customHeight="1" thickBot="1" x14ac:dyDescent="0.3">
      <c r="B355" s="1309" t="s">
        <v>2144</v>
      </c>
      <c r="C355" s="1310"/>
      <c r="D355" s="1311"/>
      <c r="E355" s="738"/>
      <c r="G355" s="728"/>
      <c r="H355" s="728"/>
    </row>
    <row r="356" spans="1:8" x14ac:dyDescent="0.25">
      <c r="A356" s="1182" t="s">
        <v>3985</v>
      </c>
      <c r="B356" s="1069" t="s">
        <v>2143</v>
      </c>
      <c r="C356" s="1023"/>
      <c r="D356" s="785"/>
      <c r="E356" s="738"/>
      <c r="G356" s="728"/>
      <c r="H356" s="728"/>
    </row>
    <row r="357" spans="1:8" ht="16.5" thickBot="1" x14ac:dyDescent="0.3">
      <c r="A357" s="1182" t="s">
        <v>3985</v>
      </c>
      <c r="B357" s="1068" t="s">
        <v>2142</v>
      </c>
      <c r="C357" s="1024"/>
      <c r="D357" s="818"/>
      <c r="E357" s="738"/>
      <c r="G357" s="728"/>
      <c r="H357" s="728"/>
    </row>
    <row r="358" spans="1:8" ht="16.5" thickBot="1" x14ac:dyDescent="0.3">
      <c r="B358" s="970"/>
      <c r="C358" s="971"/>
      <c r="D358" s="971"/>
      <c r="E358" s="988"/>
      <c r="F358" s="288"/>
    </row>
    <row r="359" spans="1:8" ht="15.75" customHeight="1" thickBot="1" x14ac:dyDescent="0.3">
      <c r="B359" s="1309" t="s">
        <v>2141</v>
      </c>
      <c r="C359" s="1310"/>
      <c r="D359" s="1310"/>
      <c r="E359" s="1310"/>
      <c r="F359" s="1311"/>
    </row>
    <row r="360" spans="1:8" ht="15.75" customHeight="1" thickBot="1" x14ac:dyDescent="0.3">
      <c r="A360" s="1183" t="s">
        <v>3986</v>
      </c>
      <c r="B360" s="1197" t="s">
        <v>2140</v>
      </c>
      <c r="C360" s="1198" t="s">
        <v>1831</v>
      </c>
      <c r="D360" s="852" t="s">
        <v>2091</v>
      </c>
      <c r="E360" s="1333" t="s">
        <v>2136</v>
      </c>
      <c r="F360" s="785" t="e">
        <f>#REF!*#REF!*$G$1*$G$2</f>
        <v>#REF!</v>
      </c>
    </row>
    <row r="361" spans="1:8" ht="31.5" x14ac:dyDescent="0.25">
      <c r="A361" s="1183" t="s">
        <v>3986</v>
      </c>
      <c r="B361" s="1197" t="s">
        <v>2140</v>
      </c>
      <c r="C361" s="1198" t="s">
        <v>1831</v>
      </c>
      <c r="D361" s="767" t="s">
        <v>61</v>
      </c>
      <c r="E361" s="1321"/>
      <c r="F361" s="790" t="e">
        <f>#REF!*#REF!*$G$1*$G$2</f>
        <v>#REF!</v>
      </c>
    </row>
    <row r="362" spans="1:8" ht="15.75" customHeight="1" x14ac:dyDescent="0.25">
      <c r="A362" s="1183" t="s">
        <v>3986</v>
      </c>
      <c r="B362" s="1199" t="s">
        <v>2140</v>
      </c>
      <c r="C362" s="1200" t="s">
        <v>2092</v>
      </c>
      <c r="D362" s="767" t="s">
        <v>2091</v>
      </c>
      <c r="E362" s="1320" t="s">
        <v>2136</v>
      </c>
      <c r="F362" s="790" t="e">
        <f>#REF!*#REF!*$G$1*$G$2</f>
        <v>#REF!</v>
      </c>
    </row>
    <row r="363" spans="1:8" ht="31.5" x14ac:dyDescent="0.25">
      <c r="A363" s="1183" t="s">
        <v>3986</v>
      </c>
      <c r="B363" s="1199" t="s">
        <v>2140</v>
      </c>
      <c r="C363" s="1200" t="s">
        <v>2092</v>
      </c>
      <c r="D363" s="767" t="s">
        <v>61</v>
      </c>
      <c r="E363" s="1321"/>
      <c r="F363" s="790" t="e">
        <f>#REF!*#REF!*$G$1*$G$2</f>
        <v>#REF!</v>
      </c>
    </row>
    <row r="364" spans="1:8" ht="15.75" customHeight="1" x14ac:dyDescent="0.25">
      <c r="A364" s="1183" t="s">
        <v>3986</v>
      </c>
      <c r="B364" s="1199" t="s">
        <v>2139</v>
      </c>
      <c r="C364" s="1200" t="s">
        <v>2138</v>
      </c>
      <c r="D364" s="767" t="s">
        <v>2091</v>
      </c>
      <c r="E364" s="1320" t="s">
        <v>2136</v>
      </c>
      <c r="F364" s="790" t="e">
        <f>#REF!*#REF!*$G$1*$G$2</f>
        <v>#REF!</v>
      </c>
    </row>
    <row r="365" spans="1:8" ht="32.25" thickBot="1" x14ac:dyDescent="0.3">
      <c r="A365" s="1183" t="s">
        <v>3986</v>
      </c>
      <c r="B365" s="1199" t="s">
        <v>2139</v>
      </c>
      <c r="C365" s="1200" t="s">
        <v>2138</v>
      </c>
      <c r="D365" s="854" t="s">
        <v>61</v>
      </c>
      <c r="E365" s="1329"/>
      <c r="F365" s="818" t="e">
        <f>#REF!*#REF!*$G$1*$G$2</f>
        <v>#REF!</v>
      </c>
    </row>
    <row r="366" spans="1:8" ht="16.5" thickBot="1" x14ac:dyDescent="0.3">
      <c r="B366" s="990"/>
      <c r="C366" s="991"/>
      <c r="D366" s="971"/>
      <c r="E366" s="988"/>
      <c r="F366" s="288"/>
    </row>
    <row r="367" spans="1:8" ht="15.75" customHeight="1" thickBot="1" x14ac:dyDescent="0.3">
      <c r="B367" s="1296" t="s">
        <v>2137</v>
      </c>
      <c r="C367" s="1297"/>
      <c r="D367" s="1297"/>
      <c r="E367" s="1298"/>
      <c r="F367" s="994"/>
    </row>
    <row r="368" spans="1:8" ht="16.5" thickBot="1" x14ac:dyDescent="0.3">
      <c r="A368" s="1073" t="s">
        <v>3987</v>
      </c>
      <c r="B368" s="1079" t="s">
        <v>3945</v>
      </c>
      <c r="C368" s="865" t="s">
        <v>3170</v>
      </c>
      <c r="D368" s="866"/>
      <c r="E368" s="814" t="e">
        <f>#REF!*#REF!*$H$1*$H$2</f>
        <v>#REF!</v>
      </c>
      <c r="F368" s="738"/>
      <c r="G368" s="729"/>
      <c r="H368" s="728"/>
    </row>
    <row r="369" spans="1:8" ht="16.5" thickBot="1" x14ac:dyDescent="0.3">
      <c r="A369" s="1076" t="s">
        <v>3988</v>
      </c>
      <c r="B369" s="864" t="s">
        <v>3496</v>
      </c>
      <c r="C369" s="865" t="s">
        <v>3493</v>
      </c>
      <c r="D369" s="866"/>
      <c r="E369" s="814" t="e">
        <f>#REF!*#REF!*$L$1</f>
        <v>#REF!</v>
      </c>
      <c r="F369" s="738"/>
      <c r="G369" s="729"/>
      <c r="H369" s="728"/>
    </row>
    <row r="370" spans="1:8" x14ac:dyDescent="0.25">
      <c r="A370" s="1184" t="s">
        <v>3987</v>
      </c>
      <c r="B370" s="1066" t="s">
        <v>3494</v>
      </c>
      <c r="C370" s="859" t="s">
        <v>3173</v>
      </c>
      <c r="D370" s="853"/>
      <c r="E370" s="785" t="e">
        <f>#REF!*#REF!*$H$1*$H$2</f>
        <v>#REF!</v>
      </c>
      <c r="F370" s="738"/>
      <c r="G370" s="729"/>
      <c r="H370" s="728"/>
    </row>
    <row r="371" spans="1:8" ht="16.5" thickBot="1" x14ac:dyDescent="0.3">
      <c r="A371" s="1184" t="s">
        <v>3987</v>
      </c>
      <c r="B371" s="1068" t="s">
        <v>3495</v>
      </c>
      <c r="C371" s="874" t="s">
        <v>3173</v>
      </c>
      <c r="D371" s="856"/>
      <c r="E371" s="789" t="e">
        <f>#REF!*#REF!*$H$1*$H$2</f>
        <v>#REF!</v>
      </c>
      <c r="F371" s="738"/>
      <c r="G371" s="729"/>
      <c r="H371" s="728"/>
    </row>
    <row r="372" spans="1:8" ht="16.5" thickBot="1" x14ac:dyDescent="0.3">
      <c r="A372" s="1076" t="s">
        <v>3988</v>
      </c>
      <c r="B372" s="1079" t="s">
        <v>3497</v>
      </c>
      <c r="C372" s="865" t="s">
        <v>3498</v>
      </c>
      <c r="D372" s="866"/>
      <c r="E372" s="814" t="e">
        <f>#REF!*#REF!*$L$1</f>
        <v>#REF!</v>
      </c>
      <c r="F372" s="738"/>
      <c r="G372" s="729"/>
      <c r="H372" s="728"/>
    </row>
    <row r="373" spans="1:8" x14ac:dyDescent="0.25">
      <c r="A373" s="1184" t="s">
        <v>3987</v>
      </c>
      <c r="B373" s="1066" t="s">
        <v>3337</v>
      </c>
      <c r="C373" s="859" t="s">
        <v>3338</v>
      </c>
      <c r="D373" s="853"/>
      <c r="E373" s="785" t="e">
        <f>#REF!*#REF!*$H$1*$H$2</f>
        <v>#REF!</v>
      </c>
      <c r="F373" s="738"/>
      <c r="G373" s="729"/>
      <c r="H373" s="728"/>
    </row>
    <row r="374" spans="1:8" x14ac:dyDescent="0.25">
      <c r="A374" s="1184" t="s">
        <v>3987</v>
      </c>
      <c r="B374" s="1067" t="s">
        <v>3339</v>
      </c>
      <c r="C374" s="775" t="s">
        <v>3340</v>
      </c>
      <c r="D374" s="766"/>
      <c r="E374" s="787" t="e">
        <f>#REF!*#REF!*$H$1*$H$2</f>
        <v>#REF!</v>
      </c>
      <c r="F374" s="738"/>
      <c r="G374" s="729"/>
      <c r="H374" s="728"/>
    </row>
    <row r="375" spans="1:8" ht="16.5" thickBot="1" x14ac:dyDescent="0.3">
      <c r="A375" s="1184" t="s">
        <v>3987</v>
      </c>
      <c r="B375" s="1068" t="s">
        <v>3341</v>
      </c>
      <c r="C375" s="874" t="s">
        <v>3342</v>
      </c>
      <c r="D375" s="856"/>
      <c r="E375" s="789" t="e">
        <f>#REF!*#REF!*$H$1*$H$2</f>
        <v>#REF!</v>
      </c>
      <c r="F375" s="738"/>
      <c r="G375" s="729"/>
      <c r="H375" s="728"/>
    </row>
    <row r="376" spans="1:8" x14ac:dyDescent="0.25">
      <c r="A376" s="1184" t="s">
        <v>3987</v>
      </c>
      <c r="B376" s="1087" t="s">
        <v>3174</v>
      </c>
      <c r="C376" s="775" t="s">
        <v>3173</v>
      </c>
      <c r="D376" s="773"/>
      <c r="E376" s="790" t="e">
        <f>#REF!*#REF!*$H$1*$H$2</f>
        <v>#REF!</v>
      </c>
      <c r="F376" s="738"/>
      <c r="G376" s="729"/>
      <c r="H376" s="728"/>
    </row>
    <row r="377" spans="1:8" x14ac:dyDescent="0.25">
      <c r="A377" s="1184" t="s">
        <v>3987</v>
      </c>
      <c r="B377" s="1067" t="s">
        <v>3171</v>
      </c>
      <c r="C377" s="775" t="s">
        <v>3172</v>
      </c>
      <c r="D377" s="766"/>
      <c r="E377" s="787" t="e">
        <f>#REF!*#REF!*$H$1*$H$2</f>
        <v>#REF!</v>
      </c>
      <c r="F377" s="738"/>
      <c r="G377" s="729"/>
      <c r="H377" s="728"/>
    </row>
    <row r="378" spans="1:8" ht="16.5" thickBot="1" x14ac:dyDescent="0.3">
      <c r="A378" s="1184" t="s">
        <v>3987</v>
      </c>
      <c r="B378" s="1068" t="s">
        <v>3175</v>
      </c>
      <c r="C378" s="874" t="s">
        <v>3176</v>
      </c>
      <c r="D378" s="856"/>
      <c r="E378" s="789" t="e">
        <f>#REF!*#REF!*$H$1*$H$2</f>
        <v>#REF!</v>
      </c>
      <c r="F378" s="738"/>
      <c r="G378" s="729"/>
      <c r="H378" s="728"/>
    </row>
    <row r="379" spans="1:8" x14ac:dyDescent="0.25">
      <c r="A379" s="1184" t="s">
        <v>3987</v>
      </c>
      <c r="B379" s="1066" t="s">
        <v>3213</v>
      </c>
      <c r="C379" s="859" t="s">
        <v>3209</v>
      </c>
      <c r="D379" s="853"/>
      <c r="E379" s="785" t="e">
        <f>#REF!*#REF!*$H$1*$H$2</f>
        <v>#REF!</v>
      </c>
      <c r="F379" s="738"/>
      <c r="G379" s="729"/>
      <c r="H379" s="728"/>
    </row>
    <row r="380" spans="1:8" x14ac:dyDescent="0.25">
      <c r="A380" s="1184" t="s">
        <v>3987</v>
      </c>
      <c r="B380" s="1067" t="s">
        <v>3214</v>
      </c>
      <c r="C380" s="775" t="s">
        <v>3210</v>
      </c>
      <c r="D380" s="766"/>
      <c r="E380" s="787" t="e">
        <f>#REF!*#REF!*$H$1*$H$2</f>
        <v>#REF!</v>
      </c>
      <c r="F380" s="738"/>
      <c r="G380" s="729"/>
      <c r="H380" s="728"/>
    </row>
    <row r="381" spans="1:8" x14ac:dyDescent="0.25">
      <c r="A381" s="1184" t="s">
        <v>3987</v>
      </c>
      <c r="B381" s="1067" t="s">
        <v>3215</v>
      </c>
      <c r="C381" s="775" t="s">
        <v>3211</v>
      </c>
      <c r="D381" s="766"/>
      <c r="E381" s="787" t="e">
        <f>#REF!*#REF!*$H$1*$H$2</f>
        <v>#REF!</v>
      </c>
      <c r="F381" s="738"/>
      <c r="G381" s="729"/>
      <c r="H381" s="728"/>
    </row>
    <row r="382" spans="1:8" x14ac:dyDescent="0.25">
      <c r="A382" s="1184" t="s">
        <v>3987</v>
      </c>
      <c r="B382" s="1067" t="s">
        <v>3216</v>
      </c>
      <c r="C382" s="775" t="s">
        <v>3212</v>
      </c>
      <c r="D382" s="766"/>
      <c r="E382" s="787" t="e">
        <f>#REF!*#REF!*$H$1*$H$2</f>
        <v>#REF!</v>
      </c>
      <c r="F382" s="738"/>
      <c r="G382" s="729"/>
      <c r="H382" s="728"/>
    </row>
    <row r="383" spans="1:8" ht="16.5" thickBot="1" x14ac:dyDescent="0.3">
      <c r="A383" s="1184" t="s">
        <v>3987</v>
      </c>
      <c r="B383" s="1068" t="s">
        <v>3217</v>
      </c>
      <c r="C383" s="874" t="s">
        <v>3212</v>
      </c>
      <c r="D383" s="856"/>
      <c r="E383" s="789" t="e">
        <f>#REF!*#REF!*$H$1*$H$2</f>
        <v>#REF!</v>
      </c>
      <c r="F383" s="738"/>
      <c r="G383" s="729"/>
      <c r="H383" s="728"/>
    </row>
    <row r="384" spans="1:8" x14ac:dyDescent="0.25">
      <c r="A384" s="1184" t="s">
        <v>3987</v>
      </c>
      <c r="B384" s="1066" t="s">
        <v>3219</v>
      </c>
      <c r="C384" s="931" t="s">
        <v>3218</v>
      </c>
      <c r="D384" s="853"/>
      <c r="E384" s="785" t="e">
        <f>#REF!*#REF!*$H$1*$H$2</f>
        <v>#REF!</v>
      </c>
      <c r="F384" s="738"/>
      <c r="G384" s="729"/>
      <c r="H384" s="728"/>
    </row>
    <row r="385" spans="1:8" ht="16.5" thickBot="1" x14ac:dyDescent="0.3">
      <c r="A385" s="1184" t="s">
        <v>3987</v>
      </c>
      <c r="B385" s="1068" t="s">
        <v>3221</v>
      </c>
      <c r="C385" s="903" t="s">
        <v>3220</v>
      </c>
      <c r="D385" s="856"/>
      <c r="E385" s="789" t="e">
        <f>#REF!*#REF!*$H$1*$H$2</f>
        <v>#REF!</v>
      </c>
      <c r="F385" s="738"/>
      <c r="G385" s="729"/>
      <c r="H385" s="728"/>
    </row>
    <row r="386" spans="1:8" ht="16.5" thickBot="1" x14ac:dyDescent="0.3">
      <c r="B386" s="970"/>
      <c r="C386" s="991"/>
      <c r="D386" s="971"/>
      <c r="E386" s="988"/>
      <c r="F386" s="288"/>
    </row>
    <row r="387" spans="1:8" ht="15.75" customHeight="1" thickBot="1" x14ac:dyDescent="0.3">
      <c r="B387" s="1001" t="s">
        <v>3038</v>
      </c>
      <c r="C387" s="1002"/>
      <c r="D387" s="1002"/>
      <c r="E387" s="1003"/>
      <c r="F387" s="738"/>
      <c r="G387" s="729"/>
      <c r="H387" s="728"/>
    </row>
    <row r="388" spans="1:8" x14ac:dyDescent="0.25">
      <c r="A388" s="1182" t="s">
        <v>3985</v>
      </c>
      <c r="B388" s="1066" t="s">
        <v>2135</v>
      </c>
      <c r="C388" s="931"/>
      <c r="D388" s="853"/>
      <c r="E388" s="822" t="e">
        <f>#REF!*#REF!*#REF!</f>
        <v>#REF!</v>
      </c>
      <c r="F388" s="738"/>
      <c r="G388" s="729"/>
      <c r="H388" s="728"/>
    </row>
    <row r="389" spans="1:8" ht="16.5" thickBot="1" x14ac:dyDescent="0.3">
      <c r="A389" s="1182" t="s">
        <v>3985</v>
      </c>
      <c r="B389" s="1068" t="s">
        <v>2134</v>
      </c>
      <c r="C389" s="858"/>
      <c r="D389" s="855"/>
      <c r="E389" s="789" t="e">
        <f>#REF!*#REF!*#REF!</f>
        <v>#REF!</v>
      </c>
      <c r="F389" s="738"/>
      <c r="G389" s="729"/>
      <c r="H389" s="728"/>
    </row>
    <row r="390" spans="1:8" x14ac:dyDescent="0.25">
      <c r="A390" s="1189" t="s">
        <v>3991</v>
      </c>
      <c r="B390" s="1066" t="s">
        <v>3529</v>
      </c>
      <c r="C390" s="906" t="s">
        <v>2133</v>
      </c>
      <c r="D390" s="853"/>
      <c r="E390" s="822" t="e">
        <f>#REF!*#REF!*#REF!</f>
        <v>#REF!</v>
      </c>
      <c r="F390" s="738"/>
      <c r="G390" s="729"/>
      <c r="H390" s="728"/>
    </row>
    <row r="391" spans="1:8" ht="16.5" thickBot="1" x14ac:dyDescent="0.3">
      <c r="A391" s="1189" t="s">
        <v>3991</v>
      </c>
      <c r="B391" s="1096" t="s">
        <v>3530</v>
      </c>
      <c r="C391" s="930" t="s">
        <v>2133</v>
      </c>
      <c r="D391" s="867"/>
      <c r="E391" s="799" t="e">
        <f>#REF!*#REF!*#REF!</f>
        <v>#REF!</v>
      </c>
      <c r="F391" s="738"/>
      <c r="G391" s="729"/>
      <c r="H391" s="728"/>
    </row>
    <row r="392" spans="1:8" x14ac:dyDescent="0.25">
      <c r="A392" s="1189" t="s">
        <v>3991</v>
      </c>
      <c r="B392" s="1066" t="s">
        <v>3531</v>
      </c>
      <c r="C392" s="931" t="s">
        <v>3532</v>
      </c>
      <c r="D392" s="853"/>
      <c r="E392" s="785" t="e">
        <f>#REF!*#REF!*#REF!</f>
        <v>#REF!</v>
      </c>
      <c r="F392" s="738"/>
      <c r="G392" s="729"/>
      <c r="H392" s="728"/>
    </row>
    <row r="393" spans="1:8" x14ac:dyDescent="0.25">
      <c r="A393" s="1189" t="s">
        <v>3991</v>
      </c>
      <c r="B393" s="1067" t="s">
        <v>3533</v>
      </c>
      <c r="C393" s="909" t="s">
        <v>3532</v>
      </c>
      <c r="D393" s="766"/>
      <c r="E393" s="787" t="e">
        <f>#REF!*#REF!*#REF!</f>
        <v>#REF!</v>
      </c>
      <c r="F393" s="738"/>
      <c r="G393" s="729"/>
      <c r="H393" s="728"/>
    </row>
    <row r="394" spans="1:8" x14ac:dyDescent="0.25">
      <c r="A394" s="1189" t="s">
        <v>3991</v>
      </c>
      <c r="B394" s="1067" t="s">
        <v>3535</v>
      </c>
      <c r="C394" s="909" t="s">
        <v>3534</v>
      </c>
      <c r="D394" s="766"/>
      <c r="E394" s="787" t="e">
        <f>#REF!*#REF!*#REF!</f>
        <v>#REF!</v>
      </c>
      <c r="F394" s="738"/>
      <c r="G394" s="729"/>
      <c r="H394" s="728"/>
    </row>
    <row r="395" spans="1:8" ht="16.5" thickBot="1" x14ac:dyDescent="0.3">
      <c r="A395" s="1189" t="s">
        <v>3991</v>
      </c>
      <c r="B395" s="1068" t="s">
        <v>2131</v>
      </c>
      <c r="C395" s="858"/>
      <c r="D395" s="856"/>
      <c r="E395" s="789" t="e">
        <f>#REF!*#REF!*#REF!</f>
        <v>#REF!</v>
      </c>
      <c r="F395" s="738"/>
      <c r="G395" s="729"/>
      <c r="H395" s="728"/>
    </row>
    <row r="396" spans="1:8" x14ac:dyDescent="0.25">
      <c r="A396" s="1189" t="s">
        <v>3991</v>
      </c>
      <c r="B396" s="1066" t="s">
        <v>3540</v>
      </c>
      <c r="C396" s="931"/>
      <c r="D396" s="853"/>
      <c r="E396" s="822" t="e">
        <f>#REF!*#REF!*$L$1</f>
        <v>#REF!</v>
      </c>
      <c r="F396" s="738"/>
      <c r="G396" s="729"/>
      <c r="H396" s="728"/>
    </row>
    <row r="397" spans="1:8" x14ac:dyDescent="0.25">
      <c r="A397" s="1189" t="s">
        <v>3991</v>
      </c>
      <c r="B397" s="1067" t="s">
        <v>3539</v>
      </c>
      <c r="C397" s="909"/>
      <c r="D397" s="773"/>
      <c r="E397" s="799" t="e">
        <f>#REF!*#REF!*$L$1</f>
        <v>#REF!</v>
      </c>
      <c r="F397" s="738"/>
      <c r="G397" s="729"/>
      <c r="H397" s="728"/>
    </row>
    <row r="398" spans="1:8" x14ac:dyDescent="0.25">
      <c r="A398" s="1189" t="s">
        <v>3991</v>
      </c>
      <c r="B398" s="1067" t="s">
        <v>3538</v>
      </c>
      <c r="C398" s="909"/>
      <c r="D398" s="773"/>
      <c r="E398" s="799" t="e">
        <f>#REF!*#REF!*$L$1</f>
        <v>#REF!</v>
      </c>
      <c r="F398" s="738"/>
      <c r="G398" s="729"/>
      <c r="H398" s="728"/>
    </row>
    <row r="399" spans="1:8" x14ac:dyDescent="0.25">
      <c r="A399" s="1189" t="s">
        <v>3991</v>
      </c>
      <c r="B399" s="1067" t="s">
        <v>3537</v>
      </c>
      <c r="C399" s="909"/>
      <c r="D399" s="773"/>
      <c r="E399" s="799" t="e">
        <f>#REF!*#REF!*$L$1</f>
        <v>#REF!</v>
      </c>
      <c r="F399" s="738"/>
      <c r="G399" s="729"/>
      <c r="H399" s="728"/>
    </row>
    <row r="400" spans="1:8" ht="16.5" thickBot="1" x14ac:dyDescent="0.3">
      <c r="A400" s="1189" t="s">
        <v>3991</v>
      </c>
      <c r="B400" s="1068" t="s">
        <v>3536</v>
      </c>
      <c r="C400" s="858"/>
      <c r="D400" s="855"/>
      <c r="E400" s="789" t="e">
        <f>#REF!*#REF!*$L$1</f>
        <v>#REF!</v>
      </c>
      <c r="F400" s="738"/>
      <c r="G400" s="729"/>
      <c r="H400" s="728"/>
    </row>
    <row r="401" spans="1:8" x14ac:dyDescent="0.25">
      <c r="A401" s="1189" t="s">
        <v>3991</v>
      </c>
      <c r="B401" s="1066" t="s">
        <v>3541</v>
      </c>
      <c r="C401" s="931"/>
      <c r="D401" s="853"/>
      <c r="E401" s="822" t="e">
        <f>#REF!*#REF!*$L$1</f>
        <v>#REF!</v>
      </c>
      <c r="F401" s="738"/>
      <c r="G401" s="729"/>
      <c r="H401" s="728"/>
    </row>
    <row r="402" spans="1:8" x14ac:dyDescent="0.25">
      <c r="A402" s="1189" t="s">
        <v>3991</v>
      </c>
      <c r="B402" s="1067" t="s">
        <v>3542</v>
      </c>
      <c r="C402" s="909"/>
      <c r="D402" s="773"/>
      <c r="E402" s="799" t="e">
        <f>#REF!*#REF!*$L$1</f>
        <v>#REF!</v>
      </c>
      <c r="F402" s="738"/>
      <c r="G402" s="729"/>
      <c r="H402" s="728"/>
    </row>
    <row r="403" spans="1:8" ht="16.5" thickBot="1" x14ac:dyDescent="0.3">
      <c r="A403" s="1189" t="s">
        <v>3991</v>
      </c>
      <c r="B403" s="1068" t="s">
        <v>3543</v>
      </c>
      <c r="C403" s="858"/>
      <c r="D403" s="855"/>
      <c r="E403" s="1047" t="e">
        <f>#REF!*#REF!*$L$1</f>
        <v>#REF!</v>
      </c>
      <c r="F403" s="738"/>
      <c r="G403" s="729"/>
      <c r="H403" s="728"/>
    </row>
    <row r="404" spans="1:8" x14ac:dyDescent="0.25">
      <c r="A404" s="1184" t="s">
        <v>3987</v>
      </c>
      <c r="B404" s="1066" t="s">
        <v>3405</v>
      </c>
      <c r="C404" s="906" t="s">
        <v>3406</v>
      </c>
      <c r="D404" s="853"/>
      <c r="E404" s="822" t="e">
        <f>#REF!*#REF!*#REF!</f>
        <v>#REF!</v>
      </c>
      <c r="F404" s="738"/>
      <c r="G404" s="729"/>
      <c r="H404" s="728"/>
    </row>
    <row r="405" spans="1:8" x14ac:dyDescent="0.25">
      <c r="A405" s="1184" t="s">
        <v>3987</v>
      </c>
      <c r="B405" s="1096" t="s">
        <v>3933</v>
      </c>
      <c r="C405" s="930"/>
      <c r="D405" s="773"/>
      <c r="E405" s="799" t="e">
        <f>#REF!*#REF!*#REF!</f>
        <v>#REF!</v>
      </c>
      <c r="F405" s="738"/>
      <c r="G405" s="729"/>
      <c r="H405" s="728"/>
    </row>
    <row r="406" spans="1:8" x14ac:dyDescent="0.25">
      <c r="A406" s="1189" t="s">
        <v>3991</v>
      </c>
      <c r="B406" s="1096" t="s">
        <v>3949</v>
      </c>
      <c r="C406" s="930" t="s">
        <v>3948</v>
      </c>
      <c r="D406" s="773"/>
      <c r="E406" s="799" t="e">
        <f>#REF!*#REF!*$L$1</f>
        <v>#REF!</v>
      </c>
      <c r="F406" s="738"/>
      <c r="G406" s="729"/>
      <c r="H406" s="728"/>
    </row>
    <row r="407" spans="1:8" x14ac:dyDescent="0.25">
      <c r="A407" s="1189" t="s">
        <v>3991</v>
      </c>
      <c r="B407" s="1096" t="s">
        <v>3934</v>
      </c>
      <c r="C407" s="907"/>
      <c r="D407" s="773"/>
      <c r="E407" s="799" t="e">
        <f>#REF!*#REF!*#REF!</f>
        <v>#REF!</v>
      </c>
      <c r="F407" s="738"/>
      <c r="G407" s="729"/>
      <c r="H407" s="728"/>
    </row>
    <row r="408" spans="1:8" ht="16.5" thickBot="1" x14ac:dyDescent="0.3">
      <c r="A408" s="1073" t="s">
        <v>3987</v>
      </c>
      <c r="B408" s="1068" t="s">
        <v>2130</v>
      </c>
      <c r="C408" s="901" t="s">
        <v>2129</v>
      </c>
      <c r="D408" s="855"/>
      <c r="E408" s="789" t="e">
        <f>#REF!*#REF!*#REF!</f>
        <v>#REF!</v>
      </c>
      <c r="F408" s="738"/>
      <c r="G408" s="729"/>
      <c r="H408" s="728"/>
    </row>
    <row r="409" spans="1:8" x14ac:dyDescent="0.25">
      <c r="A409" s="1182" t="s">
        <v>3985</v>
      </c>
      <c r="B409" s="1099" t="s">
        <v>3067</v>
      </c>
      <c r="C409" s="868"/>
      <c r="D409" s="853"/>
      <c r="E409" s="822" t="e">
        <f>#REF!*#REF!*#REF!</f>
        <v>#REF!</v>
      </c>
      <c r="F409" s="738"/>
      <c r="G409" s="729"/>
      <c r="H409" s="728"/>
    </row>
    <row r="410" spans="1:8" x14ac:dyDescent="0.25">
      <c r="A410" s="1182" t="s">
        <v>3985</v>
      </c>
      <c r="B410" s="1096" t="s">
        <v>3068</v>
      </c>
      <c r="C410" s="930"/>
      <c r="D410" s="927"/>
      <c r="E410" s="799" t="e">
        <f>#REF!*#REF!*#REF!</f>
        <v>#REF!</v>
      </c>
      <c r="F410" s="738"/>
      <c r="G410" s="729"/>
      <c r="H410" s="728"/>
    </row>
    <row r="411" spans="1:8" x14ac:dyDescent="0.25">
      <c r="A411" s="1182" t="s">
        <v>3985</v>
      </c>
      <c r="B411" s="1096" t="s">
        <v>3061</v>
      </c>
      <c r="C411" s="907" t="s">
        <v>3060</v>
      </c>
      <c r="D411" s="927"/>
      <c r="E411" s="799" t="e">
        <f>#REF!*#REF!*#REF!</f>
        <v>#REF!</v>
      </c>
      <c r="F411" s="738"/>
      <c r="G411" s="729"/>
      <c r="H411" s="728"/>
    </row>
    <row r="412" spans="1:8" x14ac:dyDescent="0.25">
      <c r="A412" s="1182" t="s">
        <v>3985</v>
      </c>
      <c r="B412" s="1096" t="s">
        <v>3063</v>
      </c>
      <c r="C412" s="907" t="s">
        <v>3062</v>
      </c>
      <c r="D412" s="927"/>
      <c r="E412" s="799" t="e">
        <f>#REF!*#REF!*#REF!</f>
        <v>#REF!</v>
      </c>
      <c r="F412" s="738"/>
      <c r="G412" s="729"/>
      <c r="H412" s="728"/>
    </row>
    <row r="413" spans="1:8" x14ac:dyDescent="0.25">
      <c r="A413" s="1182" t="s">
        <v>3985</v>
      </c>
      <c r="B413" s="1096" t="s">
        <v>3065</v>
      </c>
      <c r="C413" s="907" t="s">
        <v>3064</v>
      </c>
      <c r="D413" s="927"/>
      <c r="E413" s="799" t="e">
        <f>#REF!*#REF!*#REF!</f>
        <v>#REF!</v>
      </c>
      <c r="F413" s="738"/>
      <c r="G413" s="729"/>
      <c r="H413" s="728"/>
    </row>
    <row r="414" spans="1:8" ht="16.5" thickBot="1" x14ac:dyDescent="0.3">
      <c r="A414" s="1182" t="s">
        <v>3985</v>
      </c>
      <c r="B414" s="1068" t="s">
        <v>3066</v>
      </c>
      <c r="C414" s="901" t="s">
        <v>3064</v>
      </c>
      <c r="D414" s="904"/>
      <c r="E414" s="789" t="e">
        <f>#REF!*#REF!*#REF!</f>
        <v>#REF!</v>
      </c>
      <c r="F414" s="738"/>
      <c r="G414" s="729"/>
      <c r="H414" s="728"/>
    </row>
    <row r="415" spans="1:8" ht="16.5" thickBot="1" x14ac:dyDescent="0.3">
      <c r="B415" s="970"/>
      <c r="C415" s="991"/>
      <c r="D415" s="991"/>
      <c r="E415" s="988"/>
      <c r="F415" s="288"/>
    </row>
    <row r="416" spans="1:8" ht="15.75" customHeight="1" thickBot="1" x14ac:dyDescent="0.3">
      <c r="A416" s="969"/>
      <c r="B416" s="1330" t="s">
        <v>3909</v>
      </c>
      <c r="C416" s="1331"/>
      <c r="D416" s="1331"/>
      <c r="E416" s="1332"/>
      <c r="F416" s="995"/>
      <c r="G416" s="776"/>
    </row>
    <row r="417" spans="1:8" x14ac:dyDescent="0.25">
      <c r="A417" s="1190" t="s">
        <v>3986</v>
      </c>
      <c r="B417" s="1069" t="s">
        <v>2128</v>
      </c>
      <c r="C417" s="1322"/>
      <c r="D417" s="1323"/>
      <c r="E417" s="785" t="e">
        <f>#REF!*#REF!*$G$1*$G$2</f>
        <v>#REF!</v>
      </c>
      <c r="F417" s="776"/>
      <c r="G417" s="729"/>
      <c r="H417" s="728"/>
    </row>
    <row r="418" spans="1:8" x14ac:dyDescent="0.25">
      <c r="A418" s="1190" t="s">
        <v>3986</v>
      </c>
      <c r="B418" s="1070" t="s">
        <v>2127</v>
      </c>
      <c r="C418" s="1318"/>
      <c r="D418" s="1319"/>
      <c r="E418" s="787" t="e">
        <f>#REF!*#REF!*$G$1*$G$2</f>
        <v>#REF!</v>
      </c>
      <c r="F418" s="776"/>
      <c r="G418" s="729"/>
      <c r="H418" s="728"/>
    </row>
    <row r="419" spans="1:8" x14ac:dyDescent="0.25">
      <c r="A419" s="1190" t="s">
        <v>3986</v>
      </c>
      <c r="B419" s="1070" t="s">
        <v>2126</v>
      </c>
      <c r="C419" s="1318"/>
      <c r="D419" s="1319"/>
      <c r="E419" s="787" t="e">
        <f>#REF!*#REF!*$G$1*$G$2</f>
        <v>#REF!</v>
      </c>
      <c r="F419" s="776"/>
      <c r="G419" s="729"/>
      <c r="H419" s="728"/>
    </row>
    <row r="420" spans="1:8" x14ac:dyDescent="0.25">
      <c r="A420" s="1190" t="s">
        <v>3986</v>
      </c>
      <c r="B420" s="1070" t="s">
        <v>2125</v>
      </c>
      <c r="C420" s="1318"/>
      <c r="D420" s="1319"/>
      <c r="E420" s="787" t="e">
        <f>#REF!*#REF!*$G$1*$G$2</f>
        <v>#REF!</v>
      </c>
      <c r="F420" s="776"/>
      <c r="G420" s="729"/>
      <c r="H420" s="728"/>
    </row>
    <row r="421" spans="1:8" x14ac:dyDescent="0.25">
      <c r="A421" s="1190" t="s">
        <v>3986</v>
      </c>
      <c r="B421" s="1070" t="s">
        <v>2124</v>
      </c>
      <c r="C421" s="1318"/>
      <c r="D421" s="1319"/>
      <c r="E421" s="787" t="e">
        <f>#REF!*#REF!*$G$1*$G$2</f>
        <v>#REF!</v>
      </c>
      <c r="F421" s="776"/>
      <c r="G421" s="729"/>
      <c r="H421" s="728"/>
    </row>
    <row r="422" spans="1:8" x14ac:dyDescent="0.25">
      <c r="A422" s="1190" t="s">
        <v>3986</v>
      </c>
      <c r="B422" s="1070" t="s">
        <v>2123</v>
      </c>
      <c r="C422" s="1318"/>
      <c r="D422" s="1319"/>
      <c r="E422" s="787" t="e">
        <f>#REF!*#REF!*$G$1*$G$2</f>
        <v>#REF!</v>
      </c>
      <c r="F422" s="776"/>
      <c r="G422" s="729"/>
      <c r="H422" s="728"/>
    </row>
    <row r="423" spans="1:8" x14ac:dyDescent="0.25">
      <c r="A423" s="1190" t="s">
        <v>3986</v>
      </c>
      <c r="B423" s="1070" t="s">
        <v>2122</v>
      </c>
      <c r="C423" s="1318"/>
      <c r="D423" s="1319"/>
      <c r="E423" s="787" t="e">
        <f>#REF!*#REF!*$G$1*$G$2</f>
        <v>#REF!</v>
      </c>
      <c r="F423" s="776"/>
      <c r="G423" s="729"/>
      <c r="H423" s="728"/>
    </row>
    <row r="424" spans="1:8" x14ac:dyDescent="0.25">
      <c r="A424" s="1190" t="s">
        <v>3986</v>
      </c>
      <c r="B424" s="1070" t="s">
        <v>2121</v>
      </c>
      <c r="C424" s="1318"/>
      <c r="D424" s="1319"/>
      <c r="E424" s="787" t="e">
        <f>#REF!*#REF!*$G$1*$G$2</f>
        <v>#REF!</v>
      </c>
      <c r="F424" s="776"/>
      <c r="G424" s="729"/>
      <c r="H424" s="728"/>
    </row>
    <row r="425" spans="1:8" x14ac:dyDescent="0.25">
      <c r="A425" s="1190" t="s">
        <v>3986</v>
      </c>
      <c r="B425" s="1070" t="s">
        <v>2120</v>
      </c>
      <c r="C425" s="1318"/>
      <c r="D425" s="1319"/>
      <c r="E425" s="787" t="e">
        <f>#REF!*#REF!*$G$1*$G$2</f>
        <v>#REF!</v>
      </c>
      <c r="F425" s="776"/>
      <c r="G425" s="729"/>
      <c r="H425" s="728"/>
    </row>
    <row r="426" spans="1:8" x14ac:dyDescent="0.25">
      <c r="A426" s="1190" t="s">
        <v>3986</v>
      </c>
      <c r="B426" s="1070" t="s">
        <v>2119</v>
      </c>
      <c r="C426" s="1318"/>
      <c r="D426" s="1319"/>
      <c r="E426" s="787" t="e">
        <f>#REF!*#REF!*$G$1*$G$2</f>
        <v>#REF!</v>
      </c>
      <c r="F426" s="776"/>
      <c r="G426" s="729"/>
      <c r="H426" s="728"/>
    </row>
    <row r="427" spans="1:8" x14ac:dyDescent="0.25">
      <c r="A427" s="1190" t="s">
        <v>3986</v>
      </c>
      <c r="B427" s="1070" t="s">
        <v>2118</v>
      </c>
      <c r="C427" s="1318"/>
      <c r="D427" s="1319"/>
      <c r="E427" s="787" t="e">
        <f>#REF!*#REF!*$G$1*$G$2</f>
        <v>#REF!</v>
      </c>
      <c r="F427" s="776"/>
      <c r="G427" s="729"/>
      <c r="H427" s="728"/>
    </row>
    <row r="428" spans="1:8" x14ac:dyDescent="0.25">
      <c r="A428" s="1190" t="s">
        <v>3986</v>
      </c>
      <c r="B428" s="1070" t="s">
        <v>2117</v>
      </c>
      <c r="C428" s="1318"/>
      <c r="D428" s="1319"/>
      <c r="E428" s="787" t="e">
        <f>#REF!*#REF!*$G$1*$G$2</f>
        <v>#REF!</v>
      </c>
      <c r="F428" s="776"/>
      <c r="G428" s="729"/>
      <c r="H428" s="728"/>
    </row>
    <row r="429" spans="1:8" x14ac:dyDescent="0.25">
      <c r="A429" s="1190" t="s">
        <v>3986</v>
      </c>
      <c r="B429" s="1070" t="s">
        <v>2116</v>
      </c>
      <c r="C429" s="1318"/>
      <c r="D429" s="1319"/>
      <c r="E429" s="787" t="e">
        <f>#REF!*#REF!*$G$1*$G$2</f>
        <v>#REF!</v>
      </c>
      <c r="F429" s="776"/>
      <c r="G429" s="729"/>
      <c r="H429" s="728"/>
    </row>
    <row r="430" spans="1:8" x14ac:dyDescent="0.25">
      <c r="A430" s="1190" t="s">
        <v>3986</v>
      </c>
      <c r="B430" s="1070" t="s">
        <v>2115</v>
      </c>
      <c r="C430" s="1318"/>
      <c r="D430" s="1319"/>
      <c r="E430" s="787" t="e">
        <f>#REF!*#REF!*$G$1*$G$2</f>
        <v>#REF!</v>
      </c>
      <c r="F430" s="776"/>
      <c r="G430" s="729"/>
      <c r="H430" s="728"/>
    </row>
    <row r="431" spans="1:8" x14ac:dyDescent="0.25">
      <c r="A431" s="1190" t="s">
        <v>3986</v>
      </c>
      <c r="B431" s="1070" t="s">
        <v>2114</v>
      </c>
      <c r="C431" s="1318"/>
      <c r="D431" s="1319"/>
      <c r="E431" s="787" t="e">
        <f>#REF!*#REF!*$G$1*$G$2</f>
        <v>#REF!</v>
      </c>
      <c r="F431" s="776"/>
      <c r="G431" s="729"/>
      <c r="H431" s="728"/>
    </row>
    <row r="432" spans="1:8" x14ac:dyDescent="0.25">
      <c r="A432" s="1190" t="s">
        <v>3986</v>
      </c>
      <c r="B432" s="1070" t="s">
        <v>2113</v>
      </c>
      <c r="C432" s="1318"/>
      <c r="D432" s="1319"/>
      <c r="E432" s="787" t="e">
        <f>#REF!*#REF!*$G$1*$G$2</f>
        <v>#REF!</v>
      </c>
      <c r="F432" s="776"/>
      <c r="G432" s="729"/>
      <c r="H432" s="728"/>
    </row>
    <row r="433" spans="1:8" x14ac:dyDescent="0.25">
      <c r="A433" s="1190" t="s">
        <v>3986</v>
      </c>
      <c r="B433" s="1070" t="s">
        <v>2112</v>
      </c>
      <c r="C433" s="1318"/>
      <c r="D433" s="1319"/>
      <c r="E433" s="787" t="e">
        <f>#REF!*#REF!*$G$1*$G$2</f>
        <v>#REF!</v>
      </c>
      <c r="F433" s="776"/>
      <c r="G433" s="729"/>
      <c r="H433" s="728"/>
    </row>
    <row r="434" spans="1:8" x14ac:dyDescent="0.25">
      <c r="A434" s="1190" t="s">
        <v>3986</v>
      </c>
      <c r="B434" s="1070" t="s">
        <v>2111</v>
      </c>
      <c r="C434" s="1318"/>
      <c r="D434" s="1319"/>
      <c r="E434" s="787" t="e">
        <f>#REF!*#REF!*$G$1*$G$2</f>
        <v>#REF!</v>
      </c>
      <c r="F434" s="776"/>
      <c r="G434" s="729"/>
      <c r="H434" s="728"/>
    </row>
    <row r="435" spans="1:8" x14ac:dyDescent="0.25">
      <c r="A435" s="1190" t="s">
        <v>3986</v>
      </c>
      <c r="B435" s="1070" t="s">
        <v>2110</v>
      </c>
      <c r="C435" s="1318"/>
      <c r="D435" s="1319"/>
      <c r="E435" s="787" t="e">
        <f>#REF!*#REF!*$G$1*$G$2</f>
        <v>#REF!</v>
      </c>
      <c r="F435" s="776"/>
      <c r="G435" s="729"/>
      <c r="H435" s="728"/>
    </row>
    <row r="436" spans="1:8" x14ac:dyDescent="0.25">
      <c r="A436" s="1190" t="s">
        <v>3986</v>
      </c>
      <c r="B436" s="1070" t="s">
        <v>2109</v>
      </c>
      <c r="C436" s="1318"/>
      <c r="D436" s="1319"/>
      <c r="E436" s="787" t="e">
        <f>#REF!*#REF!*$G$1*$G$2</f>
        <v>#REF!</v>
      </c>
      <c r="F436" s="776"/>
      <c r="G436" s="729"/>
      <c r="H436" s="728"/>
    </row>
    <row r="437" spans="1:8" ht="16.5" thickBot="1" x14ac:dyDescent="0.3">
      <c r="A437" s="1190" t="s">
        <v>3986</v>
      </c>
      <c r="B437" s="1071" t="s">
        <v>2108</v>
      </c>
      <c r="C437" s="1327"/>
      <c r="D437" s="1328"/>
      <c r="E437" s="789" t="e">
        <f>#REF!*#REF!*$G$1*$G$2</f>
        <v>#REF!</v>
      </c>
      <c r="F437" s="776"/>
      <c r="G437" s="729"/>
      <c r="H437" s="728"/>
    </row>
    <row r="438" spans="1:8" x14ac:dyDescent="0.25">
      <c r="A438" s="1184" t="s">
        <v>3987</v>
      </c>
      <c r="B438" s="1066" t="s">
        <v>3180</v>
      </c>
      <c r="C438" s="862" t="s">
        <v>3181</v>
      </c>
      <c r="D438" s="860"/>
      <c r="E438" s="785" t="e">
        <f>#REF!*#REF!*$H$1*$H$2</f>
        <v>#REF!</v>
      </c>
      <c r="F438" s="776"/>
      <c r="G438" s="729"/>
      <c r="H438" s="728"/>
    </row>
    <row r="439" spans="1:8" x14ac:dyDescent="0.25">
      <c r="A439" s="1184" t="s">
        <v>3987</v>
      </c>
      <c r="B439" s="1067" t="s">
        <v>3182</v>
      </c>
      <c r="C439" s="765" t="s">
        <v>3183</v>
      </c>
      <c r="D439" s="768"/>
      <c r="E439" s="787" t="e">
        <f>#REF!*#REF!*$H$1*$H$2</f>
        <v>#REF!</v>
      </c>
      <c r="F439" s="776"/>
      <c r="G439" s="729"/>
      <c r="H439" s="728"/>
    </row>
    <row r="440" spans="1:8" x14ac:dyDescent="0.25">
      <c r="A440" s="1184" t="s">
        <v>3987</v>
      </c>
      <c r="B440" s="1067" t="s">
        <v>3184</v>
      </c>
      <c r="C440" s="765" t="s">
        <v>3185</v>
      </c>
      <c r="D440" s="768"/>
      <c r="E440" s="787" t="e">
        <f>#REF!*#REF!*$H$1*$H$2</f>
        <v>#REF!</v>
      </c>
      <c r="F440" s="776"/>
      <c r="G440" s="729"/>
      <c r="H440" s="728"/>
    </row>
    <row r="441" spans="1:8" x14ac:dyDescent="0.25">
      <c r="A441" s="1184" t="s">
        <v>3987</v>
      </c>
      <c r="B441" s="1072" t="s">
        <v>3201</v>
      </c>
      <c r="C441" s="777" t="s">
        <v>3186</v>
      </c>
      <c r="D441" s="768"/>
      <c r="E441" s="787" t="e">
        <f>#REF!*#REF!*$H$1*$H$2</f>
        <v>#REF!</v>
      </c>
      <c r="F441" s="776"/>
      <c r="G441" s="729"/>
      <c r="H441" s="728"/>
    </row>
    <row r="442" spans="1:8" x14ac:dyDescent="0.25">
      <c r="A442" s="1184" t="s">
        <v>3987</v>
      </c>
      <c r="B442" s="1072" t="s">
        <v>3202</v>
      </c>
      <c r="C442" s="777" t="s">
        <v>3187</v>
      </c>
      <c r="D442" s="768"/>
      <c r="E442" s="787" t="e">
        <f>#REF!*#REF!*$H$1*$H$2</f>
        <v>#REF!</v>
      </c>
      <c r="F442" s="776"/>
      <c r="G442" s="729"/>
      <c r="H442" s="728"/>
    </row>
    <row r="443" spans="1:8" x14ac:dyDescent="0.25">
      <c r="A443" s="1184" t="s">
        <v>3987</v>
      </c>
      <c r="B443" s="1067" t="s">
        <v>3203</v>
      </c>
      <c r="C443" s="765" t="s">
        <v>3188</v>
      </c>
      <c r="D443" s="768"/>
      <c r="E443" s="787" t="e">
        <f>#REF!*#REF!*$H$1*$H$2</f>
        <v>#REF!</v>
      </c>
      <c r="F443" s="776"/>
      <c r="G443" s="729"/>
      <c r="H443" s="728"/>
    </row>
    <row r="444" spans="1:8" x14ac:dyDescent="0.25">
      <c r="A444" s="1184" t="s">
        <v>3987</v>
      </c>
      <c r="B444" s="1067" t="s">
        <v>3204</v>
      </c>
      <c r="C444" s="765" t="s">
        <v>3189</v>
      </c>
      <c r="D444" s="768"/>
      <c r="E444" s="787" t="e">
        <f>#REF!*#REF!*$H$1*$H$2</f>
        <v>#REF!</v>
      </c>
      <c r="F444" s="776"/>
      <c r="G444" s="729"/>
      <c r="H444" s="728"/>
    </row>
    <row r="445" spans="1:8" x14ac:dyDescent="0.25">
      <c r="A445" s="1184" t="s">
        <v>3987</v>
      </c>
      <c r="B445" s="1072" t="s">
        <v>3190</v>
      </c>
      <c r="C445" s="777" t="s">
        <v>3191</v>
      </c>
      <c r="D445" s="768"/>
      <c r="E445" s="787" t="e">
        <f>#REF!*#REF!*$H$1*$H$2</f>
        <v>#REF!</v>
      </c>
      <c r="F445" s="776"/>
      <c r="G445" s="729"/>
      <c r="H445" s="728"/>
    </row>
    <row r="446" spans="1:8" x14ac:dyDescent="0.25">
      <c r="A446" s="1184" t="s">
        <v>3987</v>
      </c>
      <c r="B446" s="1072" t="s">
        <v>3192</v>
      </c>
      <c r="C446" s="777" t="s">
        <v>3193</v>
      </c>
      <c r="D446" s="768"/>
      <c r="E446" s="787" t="e">
        <f>#REF!*#REF!*$H$1*$H$2</f>
        <v>#REF!</v>
      </c>
      <c r="F446" s="776"/>
      <c r="G446" s="729"/>
      <c r="H446" s="728"/>
    </row>
    <row r="447" spans="1:8" x14ac:dyDescent="0.25">
      <c r="A447" s="1184" t="s">
        <v>3987</v>
      </c>
      <c r="B447" s="1067" t="s">
        <v>3205</v>
      </c>
      <c r="C447" s="765" t="s">
        <v>3194</v>
      </c>
      <c r="D447" s="768"/>
      <c r="E447" s="787" t="e">
        <f>#REF!*#REF!*$H$1*$H$2</f>
        <v>#REF!</v>
      </c>
      <c r="F447" s="776"/>
      <c r="G447" s="729"/>
      <c r="H447" s="728"/>
    </row>
    <row r="448" spans="1:8" x14ac:dyDescent="0.25">
      <c r="A448" s="1184" t="s">
        <v>3987</v>
      </c>
      <c r="B448" s="1067" t="s">
        <v>3206</v>
      </c>
      <c r="C448" s="765" t="s">
        <v>3195</v>
      </c>
      <c r="D448" s="768"/>
      <c r="E448" s="787" t="e">
        <f>#REF!*#REF!*$H$1*$H$2</f>
        <v>#REF!</v>
      </c>
      <c r="F448" s="776"/>
      <c r="G448" s="729"/>
      <c r="H448" s="728"/>
    </row>
    <row r="449" spans="1:8" x14ac:dyDescent="0.25">
      <c r="A449" s="1184" t="s">
        <v>3987</v>
      </c>
      <c r="B449" s="1072" t="s">
        <v>3207</v>
      </c>
      <c r="C449" s="777" t="s">
        <v>3196</v>
      </c>
      <c r="D449" s="768"/>
      <c r="E449" s="787" t="e">
        <f>#REF!*#REF!*$H$1*$H$2</f>
        <v>#REF!</v>
      </c>
      <c r="F449" s="776"/>
      <c r="G449" s="729"/>
      <c r="H449" s="728"/>
    </row>
    <row r="450" spans="1:8" x14ac:dyDescent="0.25">
      <c r="A450" s="1184" t="s">
        <v>3987</v>
      </c>
      <c r="B450" s="1072" t="s">
        <v>3197</v>
      </c>
      <c r="C450" s="777" t="s">
        <v>3198</v>
      </c>
      <c r="D450" s="768"/>
      <c r="E450" s="787" t="e">
        <f>#REF!*#REF!*$H$1*$H$2</f>
        <v>#REF!</v>
      </c>
      <c r="F450" s="776"/>
      <c r="G450" s="729"/>
      <c r="H450" s="728"/>
    </row>
    <row r="451" spans="1:8" x14ac:dyDescent="0.25">
      <c r="A451" s="1184" t="s">
        <v>3987</v>
      </c>
      <c r="B451" s="1067" t="s">
        <v>3208</v>
      </c>
      <c r="C451" s="765" t="s">
        <v>3199</v>
      </c>
      <c r="D451" s="768"/>
      <c r="E451" s="787" t="e">
        <f>#REF!*#REF!*$H$1*$H$2</f>
        <v>#REF!</v>
      </c>
      <c r="F451" s="776"/>
      <c r="G451" s="729"/>
      <c r="H451" s="728"/>
    </row>
    <row r="452" spans="1:8" ht="16.5" thickBot="1" x14ac:dyDescent="0.3">
      <c r="A452" s="1184" t="s">
        <v>3987</v>
      </c>
      <c r="B452" s="1068" t="s">
        <v>3200</v>
      </c>
      <c r="C452" s="788"/>
      <c r="D452" s="788"/>
      <c r="E452" s="789" t="e">
        <f>#REF!*#REF!*$H$1*$H$2</f>
        <v>#REF!</v>
      </c>
      <c r="F452" s="738"/>
      <c r="G452" s="729"/>
      <c r="H452" s="728"/>
    </row>
    <row r="453" spans="1:8" ht="16.5" thickBot="1" x14ac:dyDescent="0.3">
      <c r="B453" s="778"/>
      <c r="C453" s="757"/>
      <c r="D453" s="757"/>
      <c r="E453" s="757"/>
      <c r="F453" s="758"/>
    </row>
    <row r="454" spans="1:8" ht="16.5" thickBot="1" x14ac:dyDescent="0.3">
      <c r="B454" s="869" t="s">
        <v>2107</v>
      </c>
      <c r="C454" s="757"/>
      <c r="D454" s="757"/>
      <c r="E454" s="757"/>
      <c r="F454" s="758"/>
    </row>
    <row r="455" spans="1:8" ht="16.5" thickBot="1" x14ac:dyDescent="0.3">
      <c r="A455" s="1182" t="s">
        <v>3985</v>
      </c>
      <c r="B455" s="1930" t="s">
        <v>60</v>
      </c>
      <c r="C455" s="1931">
        <v>300</v>
      </c>
      <c r="D455" s="900" t="s">
        <v>61</v>
      </c>
      <c r="E455" s="785" t="e">
        <f>#REF!*#REF!*#REF!</f>
        <v>#REF!</v>
      </c>
      <c r="F455" s="738"/>
      <c r="G455" s="729"/>
      <c r="H455" s="728"/>
    </row>
    <row r="456" spans="1:8" x14ac:dyDescent="0.25">
      <c r="A456" s="1182" t="s">
        <v>3985</v>
      </c>
      <c r="B456" s="1930" t="s">
        <v>60</v>
      </c>
      <c r="C456" s="1931">
        <v>300</v>
      </c>
      <c r="D456" s="896" t="s">
        <v>2091</v>
      </c>
      <c r="E456" s="787" t="e">
        <f>#REF!*#REF!*#REF!</f>
        <v>#REF!</v>
      </c>
      <c r="F456" s="738"/>
      <c r="G456" s="729"/>
      <c r="H456" s="728"/>
    </row>
    <row r="457" spans="1:8" x14ac:dyDescent="0.25">
      <c r="A457" s="1182" t="s">
        <v>3985</v>
      </c>
      <c r="B457" s="1932" t="s">
        <v>60</v>
      </c>
      <c r="C457" s="1933">
        <v>400</v>
      </c>
      <c r="D457" s="896" t="s">
        <v>61</v>
      </c>
      <c r="E457" s="787" t="e">
        <f>#REF!*#REF!*#REF!</f>
        <v>#REF!</v>
      </c>
      <c r="F457" s="738"/>
      <c r="G457" s="729"/>
      <c r="H457" s="728"/>
    </row>
    <row r="458" spans="1:8" x14ac:dyDescent="0.25">
      <c r="A458" s="1182" t="s">
        <v>3985</v>
      </c>
      <c r="B458" s="1932" t="s">
        <v>60</v>
      </c>
      <c r="C458" s="1933">
        <v>400</v>
      </c>
      <c r="D458" s="896" t="s">
        <v>2091</v>
      </c>
      <c r="E458" s="787" t="e">
        <f>#REF!*#REF!*#REF!</f>
        <v>#REF!</v>
      </c>
      <c r="F458" s="738"/>
      <c r="G458" s="729"/>
      <c r="H458" s="728"/>
    </row>
    <row r="459" spans="1:8" x14ac:dyDescent="0.25">
      <c r="A459" s="1182" t="s">
        <v>3985</v>
      </c>
      <c r="B459" s="1932" t="s">
        <v>60</v>
      </c>
      <c r="C459" s="1933">
        <v>500</v>
      </c>
      <c r="D459" s="896" t="s">
        <v>61</v>
      </c>
      <c r="E459" s="787" t="e">
        <f>#REF!*#REF!*#REF!</f>
        <v>#REF!</v>
      </c>
      <c r="F459" s="738"/>
      <c r="G459" s="729"/>
      <c r="H459" s="728"/>
    </row>
    <row r="460" spans="1:8" x14ac:dyDescent="0.25">
      <c r="A460" s="1182" t="s">
        <v>3985</v>
      </c>
      <c r="B460" s="1932" t="s">
        <v>60</v>
      </c>
      <c r="C460" s="1933">
        <v>500</v>
      </c>
      <c r="D460" s="896" t="s">
        <v>2091</v>
      </c>
      <c r="E460" s="787" t="e">
        <f>#REF!*#REF!*#REF!</f>
        <v>#REF!</v>
      </c>
      <c r="F460" s="738"/>
      <c r="G460" s="729"/>
      <c r="H460" s="728"/>
    </row>
    <row r="461" spans="1:8" x14ac:dyDescent="0.25">
      <c r="A461" s="1182" t="s">
        <v>3985</v>
      </c>
      <c r="B461" s="1932" t="s">
        <v>60</v>
      </c>
      <c r="C461" s="1933">
        <v>600</v>
      </c>
      <c r="D461" s="896" t="s">
        <v>61</v>
      </c>
      <c r="E461" s="787" t="e">
        <f>#REF!*#REF!*#REF!</f>
        <v>#REF!</v>
      </c>
      <c r="F461" s="738"/>
      <c r="G461" s="729"/>
      <c r="H461" s="728"/>
    </row>
    <row r="462" spans="1:8" x14ac:dyDescent="0.25">
      <c r="A462" s="1182" t="s">
        <v>3985</v>
      </c>
      <c r="B462" s="1932" t="s">
        <v>60</v>
      </c>
      <c r="C462" s="1933">
        <v>600</v>
      </c>
      <c r="D462" s="896" t="s">
        <v>2091</v>
      </c>
      <c r="E462" s="787" t="e">
        <f>#REF!*#REF!*#REF!</f>
        <v>#REF!</v>
      </c>
      <c r="F462" s="738"/>
      <c r="G462" s="729"/>
      <c r="H462" s="728"/>
    </row>
    <row r="463" spans="1:8" x14ac:dyDescent="0.25">
      <c r="A463" s="1182" t="s">
        <v>3985</v>
      </c>
      <c r="B463" s="1932" t="s">
        <v>60</v>
      </c>
      <c r="C463" s="1933">
        <v>700</v>
      </c>
      <c r="D463" s="896" t="s">
        <v>61</v>
      </c>
      <c r="E463" s="787" t="e">
        <f>#REF!*#REF!*#REF!</f>
        <v>#REF!</v>
      </c>
      <c r="F463" s="738"/>
      <c r="G463" s="729"/>
      <c r="H463" s="728"/>
    </row>
    <row r="464" spans="1:8" x14ac:dyDescent="0.25">
      <c r="A464" s="1182" t="s">
        <v>3985</v>
      </c>
      <c r="B464" s="1932" t="s">
        <v>60</v>
      </c>
      <c r="C464" s="1933">
        <v>700</v>
      </c>
      <c r="D464" s="896" t="s">
        <v>2091</v>
      </c>
      <c r="E464" s="787" t="e">
        <f>#REF!*#REF!*#REF!</f>
        <v>#REF!</v>
      </c>
      <c r="F464" s="738"/>
      <c r="G464" s="729"/>
      <c r="H464" s="728"/>
    </row>
    <row r="465" spans="1:8" x14ac:dyDescent="0.25">
      <c r="A465" s="1182" t="s">
        <v>3985</v>
      </c>
      <c r="B465" s="1932" t="s">
        <v>60</v>
      </c>
      <c r="C465" s="1933">
        <v>800</v>
      </c>
      <c r="D465" s="896" t="s">
        <v>61</v>
      </c>
      <c r="E465" s="787" t="e">
        <f>#REF!*#REF!*#REF!</f>
        <v>#REF!</v>
      </c>
      <c r="F465" s="738"/>
      <c r="G465" s="729"/>
      <c r="H465" s="728"/>
    </row>
    <row r="466" spans="1:8" x14ac:dyDescent="0.25">
      <c r="A466" s="1182" t="s">
        <v>3985</v>
      </c>
      <c r="B466" s="1932" t="s">
        <v>60</v>
      </c>
      <c r="C466" s="1933">
        <v>800</v>
      </c>
      <c r="D466" s="896" t="s">
        <v>2091</v>
      </c>
      <c r="E466" s="787" t="e">
        <f>#REF!*#REF!*#REF!</f>
        <v>#REF!</v>
      </c>
      <c r="F466" s="738"/>
      <c r="G466" s="729"/>
      <c r="H466" s="728"/>
    </row>
    <row r="467" spans="1:8" x14ac:dyDescent="0.25">
      <c r="A467" s="1182" t="s">
        <v>3985</v>
      </c>
      <c r="B467" s="1932" t="s">
        <v>60</v>
      </c>
      <c r="C467" s="1933">
        <v>900</v>
      </c>
      <c r="D467" s="898" t="s">
        <v>61</v>
      </c>
      <c r="E467" s="787" t="e">
        <f>#REF!*#REF!*#REF!</f>
        <v>#REF!</v>
      </c>
      <c r="F467" s="738"/>
      <c r="G467" s="729"/>
      <c r="H467" s="728"/>
    </row>
    <row r="468" spans="1:8" x14ac:dyDescent="0.25">
      <c r="A468" s="1182" t="s">
        <v>3985</v>
      </c>
      <c r="B468" s="1932" t="s">
        <v>60</v>
      </c>
      <c r="C468" s="1933">
        <v>900</v>
      </c>
      <c r="D468" s="898" t="s">
        <v>2091</v>
      </c>
      <c r="E468" s="787" t="e">
        <f>#REF!*#REF!*#REF!</f>
        <v>#REF!</v>
      </c>
      <c r="F468" s="738"/>
      <c r="G468" s="729"/>
      <c r="H468" s="728"/>
    </row>
    <row r="469" spans="1:8" ht="16.5" thickBot="1" x14ac:dyDescent="0.3">
      <c r="A469" s="1083" t="s">
        <v>3989</v>
      </c>
      <c r="B469" s="870" t="s">
        <v>3505</v>
      </c>
      <c r="C469" s="1315" t="s">
        <v>61</v>
      </c>
      <c r="D469" s="1316"/>
      <c r="E469" s="789" t="e">
        <f>#REF!*#REF!*$G$1*$G$2</f>
        <v>#REF!</v>
      </c>
      <c r="F469" s="738"/>
      <c r="G469" s="729"/>
      <c r="H469" s="728"/>
    </row>
    <row r="470" spans="1:8" ht="16.5" thickBot="1" x14ac:dyDescent="0.3">
      <c r="B470" s="779"/>
      <c r="C470" s="780"/>
      <c r="D470" s="780"/>
      <c r="E470" s="780"/>
      <c r="F470" s="288"/>
    </row>
    <row r="471" spans="1:8" ht="16.5" thickBot="1" x14ac:dyDescent="0.3">
      <c r="B471" s="869" t="s">
        <v>2106</v>
      </c>
      <c r="C471" s="757"/>
      <c r="D471" s="757"/>
      <c r="E471" s="757"/>
      <c r="F471" s="758"/>
    </row>
    <row r="472" spans="1:8" ht="16.5" thickBot="1" x14ac:dyDescent="0.3">
      <c r="A472" s="1183" t="s">
        <v>3986</v>
      </c>
      <c r="B472" s="1930" t="s">
        <v>2105</v>
      </c>
      <c r="C472" s="1931" t="s">
        <v>2095</v>
      </c>
      <c r="D472" s="900" t="s">
        <v>1831</v>
      </c>
      <c r="E472" s="785" t="e">
        <f>#REF!*#REF!*$G$1*$G$2</f>
        <v>#REF!</v>
      </c>
      <c r="F472" s="738"/>
      <c r="G472" s="729"/>
      <c r="H472" s="728"/>
    </row>
    <row r="473" spans="1:8" x14ac:dyDescent="0.25">
      <c r="A473" s="1183" t="s">
        <v>3986</v>
      </c>
      <c r="B473" s="1930" t="s">
        <v>2105</v>
      </c>
      <c r="C473" s="1931" t="s">
        <v>2095</v>
      </c>
      <c r="D473" s="896" t="s">
        <v>2092</v>
      </c>
      <c r="E473" s="787" t="e">
        <f>#REF!*#REF!*$G$1*$G$2</f>
        <v>#REF!</v>
      </c>
      <c r="F473" s="738"/>
      <c r="G473" s="729"/>
      <c r="H473" s="728"/>
    </row>
    <row r="474" spans="1:8" x14ac:dyDescent="0.25">
      <c r="A474" s="1183" t="s">
        <v>3986</v>
      </c>
      <c r="B474" s="1932" t="s">
        <v>2104</v>
      </c>
      <c r="C474" s="1933" t="s">
        <v>2093</v>
      </c>
      <c r="D474" s="896" t="s">
        <v>1831</v>
      </c>
      <c r="E474" s="787" t="e">
        <f>#REF!*#REF!*$G$1*$G$2</f>
        <v>#REF!</v>
      </c>
      <c r="F474" s="738"/>
      <c r="G474" s="729"/>
      <c r="H474" s="728"/>
    </row>
    <row r="475" spans="1:8" x14ac:dyDescent="0.25">
      <c r="A475" s="1183" t="s">
        <v>3986</v>
      </c>
      <c r="B475" s="1932" t="s">
        <v>2104</v>
      </c>
      <c r="C475" s="1933" t="s">
        <v>2093</v>
      </c>
      <c r="D475" s="896" t="s">
        <v>2092</v>
      </c>
      <c r="E475" s="787" t="e">
        <f>#REF!*#REF!*$G$1*$G$2</f>
        <v>#REF!</v>
      </c>
      <c r="F475" s="738"/>
      <c r="G475" s="729"/>
      <c r="H475" s="728"/>
    </row>
    <row r="476" spans="1:8" x14ac:dyDescent="0.25">
      <c r="A476" s="1183" t="s">
        <v>3986</v>
      </c>
      <c r="B476" s="1932" t="s">
        <v>2103</v>
      </c>
      <c r="C476" s="1933" t="s">
        <v>2100</v>
      </c>
      <c r="D476" s="896" t="s">
        <v>1831</v>
      </c>
      <c r="E476" s="787" t="e">
        <f>#REF!*#REF!*$G$1*$G$2</f>
        <v>#REF!</v>
      </c>
      <c r="F476" s="738"/>
      <c r="G476" s="729"/>
      <c r="H476" s="728"/>
    </row>
    <row r="477" spans="1:8" x14ac:dyDescent="0.25">
      <c r="A477" s="1183" t="s">
        <v>3986</v>
      </c>
      <c r="B477" s="1932" t="s">
        <v>2103</v>
      </c>
      <c r="C477" s="1933" t="s">
        <v>2100</v>
      </c>
      <c r="D477" s="896" t="s">
        <v>2092</v>
      </c>
      <c r="E477" s="787" t="e">
        <f>#REF!*#REF!*$G$1*$G$2</f>
        <v>#REF!</v>
      </c>
      <c r="F477" s="738"/>
      <c r="G477" s="729"/>
      <c r="H477" s="728"/>
    </row>
    <row r="478" spans="1:8" x14ac:dyDescent="0.25">
      <c r="A478" s="1183" t="s">
        <v>3986</v>
      </c>
      <c r="B478" s="1932" t="s">
        <v>2102</v>
      </c>
      <c r="C478" s="1933" t="s">
        <v>2100</v>
      </c>
      <c r="D478" s="896" t="s">
        <v>1831</v>
      </c>
      <c r="E478" s="787" t="e">
        <f>#REF!*#REF!*$G$1*$G$2</f>
        <v>#REF!</v>
      </c>
      <c r="F478" s="738"/>
      <c r="G478" s="729"/>
      <c r="H478" s="728"/>
    </row>
    <row r="479" spans="1:8" x14ac:dyDescent="0.25">
      <c r="A479" s="1183" t="s">
        <v>3986</v>
      </c>
      <c r="B479" s="1932" t="s">
        <v>2102</v>
      </c>
      <c r="C479" s="1933" t="s">
        <v>2100</v>
      </c>
      <c r="D479" s="896" t="s">
        <v>2092</v>
      </c>
      <c r="E479" s="787" t="e">
        <f>#REF!*#REF!*$G$1*$G$2</f>
        <v>#REF!</v>
      </c>
      <c r="F479" s="738"/>
      <c r="G479" s="729"/>
      <c r="H479" s="728"/>
    </row>
    <row r="480" spans="1:8" x14ac:dyDescent="0.25">
      <c r="A480" s="1183" t="s">
        <v>3986</v>
      </c>
      <c r="B480" s="1932" t="s">
        <v>2101</v>
      </c>
      <c r="C480" s="1933" t="s">
        <v>2100</v>
      </c>
      <c r="D480" s="896" t="s">
        <v>1831</v>
      </c>
      <c r="E480" s="787" t="e">
        <f>#REF!*#REF!*$G$1*$G$2</f>
        <v>#REF!</v>
      </c>
      <c r="F480" s="738"/>
      <c r="G480" s="729"/>
      <c r="H480" s="728"/>
    </row>
    <row r="481" spans="1:8" x14ac:dyDescent="0.25">
      <c r="A481" s="1183" t="s">
        <v>3986</v>
      </c>
      <c r="B481" s="1932" t="s">
        <v>2101</v>
      </c>
      <c r="C481" s="1933" t="s">
        <v>2100</v>
      </c>
      <c r="D481" s="896" t="s">
        <v>2092</v>
      </c>
      <c r="E481" s="787" t="e">
        <f>#REF!*#REF!*$G$1*$G$2</f>
        <v>#REF!</v>
      </c>
      <c r="F481" s="738"/>
      <c r="G481" s="729"/>
      <c r="H481" s="728"/>
    </row>
    <row r="482" spans="1:8" x14ac:dyDescent="0.25">
      <c r="A482" s="1183" t="s">
        <v>3986</v>
      </c>
      <c r="B482" s="1932" t="s">
        <v>2099</v>
      </c>
      <c r="C482" s="1933" t="s">
        <v>2093</v>
      </c>
      <c r="D482" s="896" t="s">
        <v>1831</v>
      </c>
      <c r="E482" s="787" t="e">
        <f>#REF!*#REF!*$G$1*$G$2</f>
        <v>#REF!</v>
      </c>
      <c r="F482" s="738"/>
      <c r="G482" s="729"/>
      <c r="H482" s="728"/>
    </row>
    <row r="483" spans="1:8" x14ac:dyDescent="0.25">
      <c r="A483" s="1183" t="s">
        <v>3986</v>
      </c>
      <c r="B483" s="1932" t="s">
        <v>2099</v>
      </c>
      <c r="C483" s="1933" t="s">
        <v>2093</v>
      </c>
      <c r="D483" s="896" t="s">
        <v>2092</v>
      </c>
      <c r="E483" s="787" t="e">
        <f>#REF!*#REF!*$G$1*$G$2</f>
        <v>#REF!</v>
      </c>
      <c r="F483" s="738"/>
      <c r="G483" s="729"/>
      <c r="H483" s="728"/>
    </row>
    <row r="484" spans="1:8" x14ac:dyDescent="0.25">
      <c r="A484" s="1183" t="s">
        <v>3986</v>
      </c>
      <c r="B484" s="1932" t="s">
        <v>2098</v>
      </c>
      <c r="C484" s="1933" t="s">
        <v>2095</v>
      </c>
      <c r="D484" s="896" t="s">
        <v>1831</v>
      </c>
      <c r="E484" s="787" t="e">
        <f>#REF!*#REF!*$G$1*$G$2</f>
        <v>#REF!</v>
      </c>
      <c r="F484" s="738"/>
      <c r="G484" s="729"/>
      <c r="H484" s="728"/>
    </row>
    <row r="485" spans="1:8" x14ac:dyDescent="0.25">
      <c r="A485" s="1183" t="s">
        <v>3986</v>
      </c>
      <c r="B485" s="1932" t="s">
        <v>2098</v>
      </c>
      <c r="C485" s="1933" t="s">
        <v>2095</v>
      </c>
      <c r="D485" s="896" t="s">
        <v>2092</v>
      </c>
      <c r="E485" s="787" t="e">
        <f>#REF!*#REF!*$G$1*$G$2</f>
        <v>#REF!</v>
      </c>
      <c r="F485" s="738"/>
      <c r="G485" s="729"/>
      <c r="H485" s="728"/>
    </row>
    <row r="486" spans="1:8" x14ac:dyDescent="0.25">
      <c r="A486" s="1183" t="s">
        <v>3986</v>
      </c>
      <c r="B486" s="1932" t="s">
        <v>2097</v>
      </c>
      <c r="C486" s="1933" t="s">
        <v>2093</v>
      </c>
      <c r="D486" s="896" t="s">
        <v>1831</v>
      </c>
      <c r="E486" s="787" t="e">
        <f>#REF!*#REF!*$G$1*$G$2</f>
        <v>#REF!</v>
      </c>
      <c r="F486" s="738"/>
      <c r="G486" s="729"/>
      <c r="H486" s="728"/>
    </row>
    <row r="487" spans="1:8" x14ac:dyDescent="0.25">
      <c r="A487" s="1183" t="s">
        <v>3986</v>
      </c>
      <c r="B487" s="1932" t="s">
        <v>2097</v>
      </c>
      <c r="C487" s="1933" t="s">
        <v>2093</v>
      </c>
      <c r="D487" s="896" t="s">
        <v>2092</v>
      </c>
      <c r="E487" s="787" t="e">
        <f>#REF!*#REF!*$G$1*$G$2</f>
        <v>#REF!</v>
      </c>
      <c r="F487" s="738"/>
      <c r="G487" s="729"/>
      <c r="H487" s="728"/>
    </row>
    <row r="488" spans="1:8" x14ac:dyDescent="0.25">
      <c r="A488" s="1183" t="s">
        <v>3986</v>
      </c>
      <c r="B488" s="1932" t="s">
        <v>2096</v>
      </c>
      <c r="C488" s="1933" t="s">
        <v>2095</v>
      </c>
      <c r="D488" s="896" t="s">
        <v>1831</v>
      </c>
      <c r="E488" s="787" t="e">
        <f>#REF!*#REF!*$G$1*$G$2</f>
        <v>#REF!</v>
      </c>
      <c r="F488" s="738"/>
      <c r="G488" s="729"/>
      <c r="H488" s="728"/>
    </row>
    <row r="489" spans="1:8" x14ac:dyDescent="0.25">
      <c r="A489" s="1183" t="s">
        <v>3986</v>
      </c>
      <c r="B489" s="1932" t="s">
        <v>2096</v>
      </c>
      <c r="C489" s="1933" t="s">
        <v>2095</v>
      </c>
      <c r="D489" s="896" t="s">
        <v>2092</v>
      </c>
      <c r="E489" s="787" t="e">
        <f>#REF!*#REF!*$G$1*$G$2</f>
        <v>#REF!</v>
      </c>
      <c r="F489" s="738"/>
      <c r="G489" s="729"/>
      <c r="H489" s="728"/>
    </row>
    <row r="490" spans="1:8" x14ac:dyDescent="0.25">
      <c r="A490" s="1183" t="s">
        <v>3986</v>
      </c>
      <c r="B490" s="1932" t="s">
        <v>2094</v>
      </c>
      <c r="C490" s="1933" t="s">
        <v>2093</v>
      </c>
      <c r="D490" s="896" t="s">
        <v>1831</v>
      </c>
      <c r="E490" s="787" t="e">
        <f>#REF!*#REF!*$G$1*$G$2</f>
        <v>#REF!</v>
      </c>
      <c r="F490" s="738"/>
      <c r="G490" s="729"/>
      <c r="H490" s="728"/>
    </row>
    <row r="491" spans="1:8" ht="16.5" thickBot="1" x14ac:dyDescent="0.3">
      <c r="A491" s="1183" t="s">
        <v>3986</v>
      </c>
      <c r="B491" s="1932" t="s">
        <v>2094</v>
      </c>
      <c r="C491" s="1933" t="s">
        <v>2093</v>
      </c>
      <c r="D491" s="899" t="s">
        <v>2092</v>
      </c>
      <c r="E491" s="789" t="e">
        <f>#REF!*#REF!*$G$1*$G$2</f>
        <v>#REF!</v>
      </c>
      <c r="F491" s="738"/>
      <c r="G491" s="729"/>
      <c r="H491" s="728"/>
    </row>
    <row r="492" spans="1:8" ht="16.5" thickBot="1" x14ac:dyDescent="0.3">
      <c r="B492" s="779"/>
      <c r="C492" s="780"/>
      <c r="D492" s="780"/>
      <c r="E492" s="780"/>
      <c r="F492" s="288"/>
    </row>
    <row r="493" spans="1:8" ht="16.5" thickBot="1" x14ac:dyDescent="0.3">
      <c r="B493" s="869" t="s">
        <v>3558</v>
      </c>
      <c r="C493" s="757"/>
      <c r="D493" s="757"/>
      <c r="E493" s="757"/>
      <c r="F493" s="758"/>
    </row>
    <row r="494" spans="1:8" x14ac:dyDescent="0.25">
      <c r="A494" s="1184" t="s">
        <v>3987</v>
      </c>
      <c r="B494" s="1100" t="s">
        <v>3559</v>
      </c>
      <c r="C494" s="908" t="s">
        <v>2093</v>
      </c>
      <c r="D494" s="1004" t="s">
        <v>61</v>
      </c>
      <c r="E494" s="785" t="e">
        <f>#REF!*#REF!*$H$1*$H$2</f>
        <v>#REF!</v>
      </c>
      <c r="F494" s="738"/>
      <c r="G494" s="729"/>
      <c r="H494" s="728"/>
    </row>
    <row r="495" spans="1:8" x14ac:dyDescent="0.25">
      <c r="A495" s="1184" t="s">
        <v>3987</v>
      </c>
      <c r="B495" s="1101" t="s">
        <v>3560</v>
      </c>
      <c r="C495" s="897" t="s">
        <v>2093</v>
      </c>
      <c r="D495" s="1005" t="s">
        <v>61</v>
      </c>
      <c r="E495" s="787" t="e">
        <f>#REF!*#REF!*$H$1*$H$2</f>
        <v>#REF!</v>
      </c>
      <c r="F495" s="738"/>
      <c r="G495" s="729"/>
      <c r="H495" s="728"/>
    </row>
    <row r="496" spans="1:8" x14ac:dyDescent="0.25">
      <c r="A496" s="1184" t="s">
        <v>3987</v>
      </c>
      <c r="B496" s="1101" t="s">
        <v>3561</v>
      </c>
      <c r="C496" s="897" t="s">
        <v>2093</v>
      </c>
      <c r="D496" s="1005" t="s">
        <v>61</v>
      </c>
      <c r="E496" s="787" t="e">
        <f>#REF!*#REF!*$H$1*$H$2</f>
        <v>#REF!</v>
      </c>
      <c r="F496" s="738"/>
      <c r="G496" s="729"/>
      <c r="H496" s="728"/>
    </row>
    <row r="497" spans="1:8" x14ac:dyDescent="0.25">
      <c r="A497" s="1184" t="s">
        <v>3987</v>
      </c>
      <c r="B497" s="1101" t="s">
        <v>3562</v>
      </c>
      <c r="C497" s="897" t="s">
        <v>2093</v>
      </c>
      <c r="D497" s="1005" t="s">
        <v>61</v>
      </c>
      <c r="E497" s="787" t="e">
        <f>#REF!*#REF!*$H$1*$H$2</f>
        <v>#REF!</v>
      </c>
      <c r="F497" s="738"/>
      <c r="G497" s="729"/>
      <c r="H497" s="728"/>
    </row>
    <row r="498" spans="1:8" x14ac:dyDescent="0.25">
      <c r="A498" s="1184" t="s">
        <v>3987</v>
      </c>
      <c r="B498" s="1101" t="s">
        <v>3563</v>
      </c>
      <c r="C498" s="897" t="s">
        <v>2093</v>
      </c>
      <c r="D498" s="1005" t="s">
        <v>61</v>
      </c>
      <c r="E498" s="787" t="e">
        <f>#REF!*#REF!*$H$1*$H$2</f>
        <v>#REF!</v>
      </c>
      <c r="F498" s="738"/>
      <c r="G498" s="729"/>
      <c r="H498" s="728"/>
    </row>
    <row r="499" spans="1:8" x14ac:dyDescent="0.25">
      <c r="A499" s="1184" t="s">
        <v>3987</v>
      </c>
      <c r="B499" s="1101" t="s">
        <v>3564</v>
      </c>
      <c r="C499" s="897" t="s">
        <v>2093</v>
      </c>
      <c r="D499" s="1005" t="s">
        <v>61</v>
      </c>
      <c r="E499" s="787" t="e">
        <f>#REF!*#REF!*$H$1*$H$2</f>
        <v>#REF!</v>
      </c>
      <c r="F499" s="738"/>
      <c r="G499" s="729"/>
      <c r="H499" s="728"/>
    </row>
    <row r="500" spans="1:8" ht="16.5" thickBot="1" x14ac:dyDescent="0.3">
      <c r="A500" s="1184" t="s">
        <v>3987</v>
      </c>
      <c r="B500" s="1102" t="s">
        <v>3565</v>
      </c>
      <c r="C500" s="788" t="s">
        <v>2093</v>
      </c>
      <c r="D500" s="1007" t="s">
        <v>61</v>
      </c>
      <c r="E500" s="789" t="e">
        <f>#REF!*#REF!*$H$1*$H$2</f>
        <v>#REF!</v>
      </c>
      <c r="F500" s="738"/>
      <c r="G500" s="729"/>
      <c r="H500" s="728"/>
    </row>
    <row r="501" spans="1:8" x14ac:dyDescent="0.25">
      <c r="A501" s="1184" t="s">
        <v>3987</v>
      </c>
      <c r="B501" s="1100" t="s">
        <v>3566</v>
      </c>
      <c r="C501" s="871" t="s">
        <v>2093</v>
      </c>
      <c r="D501" s="1004" t="s">
        <v>61</v>
      </c>
      <c r="E501" s="785" t="e">
        <f>#REF!*#REF!*$H$1*$H$2</f>
        <v>#REF!</v>
      </c>
      <c r="F501" s="738"/>
      <c r="G501" s="729"/>
      <c r="H501" s="728"/>
    </row>
    <row r="502" spans="1:8" x14ac:dyDescent="0.25">
      <c r="A502" s="1184" t="s">
        <v>3987</v>
      </c>
      <c r="B502" s="1101" t="s">
        <v>3567</v>
      </c>
      <c r="C502" s="781" t="s">
        <v>2093</v>
      </c>
      <c r="D502" s="1005" t="s">
        <v>61</v>
      </c>
      <c r="E502" s="787" t="e">
        <f>#REF!*#REF!*$H$1*$H$2</f>
        <v>#REF!</v>
      </c>
      <c r="F502" s="738"/>
      <c r="G502" s="729"/>
      <c r="H502" s="728"/>
    </row>
    <row r="503" spans="1:8" x14ac:dyDescent="0.25">
      <c r="A503" s="1184" t="s">
        <v>3987</v>
      </c>
      <c r="B503" s="1101" t="s">
        <v>3568</v>
      </c>
      <c r="C503" s="781" t="s">
        <v>2093</v>
      </c>
      <c r="D503" s="1005" t="s">
        <v>61</v>
      </c>
      <c r="E503" s="787" t="e">
        <f>#REF!*#REF!*$H$1*$H$2</f>
        <v>#REF!</v>
      </c>
      <c r="F503" s="738"/>
      <c r="G503" s="729"/>
      <c r="H503" s="728"/>
    </row>
    <row r="504" spans="1:8" x14ac:dyDescent="0.25">
      <c r="A504" s="1184" t="s">
        <v>3987</v>
      </c>
      <c r="B504" s="1101" t="s">
        <v>3569</v>
      </c>
      <c r="C504" s="781" t="s">
        <v>2093</v>
      </c>
      <c r="D504" s="1005" t="s">
        <v>61</v>
      </c>
      <c r="E504" s="787" t="e">
        <f>#REF!*#REF!*$H$1*$H$2</f>
        <v>#REF!</v>
      </c>
      <c r="F504" s="738"/>
      <c r="G504" s="729"/>
      <c r="H504" s="728"/>
    </row>
    <row r="505" spans="1:8" x14ac:dyDescent="0.25">
      <c r="A505" s="1184" t="s">
        <v>3987</v>
      </c>
      <c r="B505" s="1101" t="s">
        <v>3570</v>
      </c>
      <c r="C505" s="781" t="s">
        <v>2093</v>
      </c>
      <c r="D505" s="1005" t="s">
        <v>61</v>
      </c>
      <c r="E505" s="787" t="e">
        <f>#REF!*#REF!*$H$1*$H$2</f>
        <v>#REF!</v>
      </c>
      <c r="F505" s="738"/>
      <c r="G505" s="729"/>
      <c r="H505" s="728"/>
    </row>
    <row r="506" spans="1:8" x14ac:dyDescent="0.25">
      <c r="A506" s="1184" t="s">
        <v>3987</v>
      </c>
      <c r="B506" s="1101" t="s">
        <v>3571</v>
      </c>
      <c r="C506" s="781" t="s">
        <v>2093</v>
      </c>
      <c r="D506" s="1005" t="s">
        <v>61</v>
      </c>
      <c r="E506" s="787" t="e">
        <f>#REF!*#REF!*$H$1*$H$2</f>
        <v>#REF!</v>
      </c>
      <c r="F506" s="738"/>
      <c r="G506" s="729"/>
      <c r="H506" s="728"/>
    </row>
    <row r="507" spans="1:8" x14ac:dyDescent="0.25">
      <c r="A507" s="1184" t="s">
        <v>3987</v>
      </c>
      <c r="B507" s="1101" t="s">
        <v>3572</v>
      </c>
      <c r="C507" s="781" t="s">
        <v>2093</v>
      </c>
      <c r="D507" s="1005" t="s">
        <v>61</v>
      </c>
      <c r="E507" s="787" t="e">
        <f>#REF!*#REF!*$H$1*$H$2</f>
        <v>#REF!</v>
      </c>
      <c r="F507" s="738"/>
      <c r="G507" s="729"/>
      <c r="H507" s="728"/>
    </row>
    <row r="508" spans="1:8" x14ac:dyDescent="0.25">
      <c r="A508" s="1184" t="s">
        <v>3987</v>
      </c>
      <c r="B508" s="1101" t="s">
        <v>3573</v>
      </c>
      <c r="C508" s="781" t="s">
        <v>2093</v>
      </c>
      <c r="D508" s="1005" t="s">
        <v>61</v>
      </c>
      <c r="E508" s="787" t="e">
        <f>#REF!*#REF!*$H$1*$H$2</f>
        <v>#REF!</v>
      </c>
      <c r="F508" s="738"/>
      <c r="G508" s="729"/>
      <c r="H508" s="728"/>
    </row>
    <row r="509" spans="1:8" x14ac:dyDescent="0.25">
      <c r="A509" s="1184" t="s">
        <v>3987</v>
      </c>
      <c r="B509" s="1101" t="s">
        <v>3574</v>
      </c>
      <c r="C509" s="781" t="s">
        <v>2093</v>
      </c>
      <c r="D509" s="1005" t="s">
        <v>61</v>
      </c>
      <c r="E509" s="787" t="e">
        <f>#REF!*#REF!*$H$1*$H$2</f>
        <v>#REF!</v>
      </c>
      <c r="F509" s="738"/>
      <c r="G509" s="729"/>
      <c r="H509" s="728"/>
    </row>
    <row r="510" spans="1:8" x14ac:dyDescent="0.25">
      <c r="A510" s="1184" t="s">
        <v>3987</v>
      </c>
      <c r="B510" s="1101" t="s">
        <v>3575</v>
      </c>
      <c r="C510" s="781" t="s">
        <v>2093</v>
      </c>
      <c r="D510" s="1005" t="s">
        <v>61</v>
      </c>
      <c r="E510" s="787" t="e">
        <f>#REF!*#REF!*$H$1*$H$2</f>
        <v>#REF!</v>
      </c>
      <c r="F510" s="738"/>
      <c r="G510" s="729"/>
      <c r="H510" s="728"/>
    </row>
    <row r="511" spans="1:8" ht="16.5" thickBot="1" x14ac:dyDescent="0.3">
      <c r="A511" s="1184" t="s">
        <v>3987</v>
      </c>
      <c r="B511" s="1101" t="s">
        <v>3576</v>
      </c>
      <c r="C511" s="781" t="s">
        <v>2093</v>
      </c>
      <c r="D511" s="1008" t="s">
        <v>61</v>
      </c>
      <c r="E511" s="799" t="e">
        <f>#REF!*#REF!*$H$1*$H$2</f>
        <v>#REF!</v>
      </c>
      <c r="F511" s="738"/>
      <c r="G511" s="729"/>
      <c r="H511" s="728"/>
    </row>
    <row r="512" spans="1:8" x14ac:dyDescent="0.25">
      <c r="A512" s="1184" t="s">
        <v>3987</v>
      </c>
      <c r="B512" s="1103" t="s">
        <v>3578</v>
      </c>
      <c r="C512" s="784" t="s">
        <v>3577</v>
      </c>
      <c r="D512" s="1009" t="s">
        <v>61</v>
      </c>
      <c r="E512" s="785" t="e">
        <f>#REF!*#REF!*$H$1*$H$2</f>
        <v>#REF!</v>
      </c>
      <c r="F512" s="738"/>
      <c r="G512" s="729"/>
      <c r="H512" s="728"/>
    </row>
    <row r="513" spans="1:8" x14ac:dyDescent="0.25">
      <c r="A513" s="1184" t="s">
        <v>3987</v>
      </c>
      <c r="B513" s="1104" t="s">
        <v>3579</v>
      </c>
      <c r="C513" s="777" t="s">
        <v>3577</v>
      </c>
      <c r="D513" s="1006" t="s">
        <v>61</v>
      </c>
      <c r="E513" s="787" t="e">
        <f>#REF!*#REF!*$H$1*$H$2</f>
        <v>#REF!</v>
      </c>
      <c r="F513" s="738"/>
      <c r="G513" s="729"/>
      <c r="H513" s="728"/>
    </row>
    <row r="514" spans="1:8" ht="16.5" thickBot="1" x14ac:dyDescent="0.3">
      <c r="A514" s="1105" t="s">
        <v>3989</v>
      </c>
      <c r="B514" s="870" t="s">
        <v>3505</v>
      </c>
      <c r="C514" s="1315" t="s">
        <v>61</v>
      </c>
      <c r="D514" s="1316"/>
      <c r="E514" s="789" t="e">
        <f>#REF!*#REF!*$G$1*$G$2</f>
        <v>#REF!</v>
      </c>
      <c r="F514" s="738"/>
      <c r="G514" s="729"/>
      <c r="H514" s="728"/>
    </row>
    <row r="515" spans="1:8" ht="16.5" thickBot="1" x14ac:dyDescent="0.3">
      <c r="B515" s="779"/>
      <c r="C515" s="780"/>
      <c r="D515" s="780"/>
      <c r="E515" s="780"/>
      <c r="F515" s="288"/>
    </row>
    <row r="516" spans="1:8" ht="16.5" thickBot="1" x14ac:dyDescent="0.3">
      <c r="B516" s="872" t="s">
        <v>62</v>
      </c>
      <c r="C516" s="782"/>
      <c r="D516" s="782"/>
      <c r="E516" s="757"/>
      <c r="F516" s="758"/>
    </row>
    <row r="517" spans="1:8" ht="16.5" thickBot="1" x14ac:dyDescent="0.3">
      <c r="B517" s="873" t="s">
        <v>2551</v>
      </c>
      <c r="C517" s="783" t="s">
        <v>3787</v>
      </c>
      <c r="D517" s="782"/>
      <c r="E517" s="757"/>
      <c r="F517" s="758"/>
    </row>
    <row r="518" spans="1:8" x14ac:dyDescent="0.25">
      <c r="A518" s="1182" t="s">
        <v>3985</v>
      </c>
      <c r="B518" s="1109" t="s">
        <v>63</v>
      </c>
      <c r="C518" s="784"/>
      <c r="D518" s="785"/>
      <c r="E518" s="757"/>
      <c r="F518" s="288"/>
      <c r="G518" s="786"/>
    </row>
    <row r="519" spans="1:8" x14ac:dyDescent="0.25">
      <c r="A519" s="1182" t="s">
        <v>3985</v>
      </c>
      <c r="B519" s="1110" t="s">
        <v>63</v>
      </c>
      <c r="C519" s="777"/>
      <c r="D519" s="787"/>
      <c r="E519" s="757"/>
      <c r="F519" s="288"/>
      <c r="G519" s="786"/>
    </row>
    <row r="520" spans="1:8" x14ac:dyDescent="0.25">
      <c r="A520" s="1182" t="s">
        <v>3985</v>
      </c>
      <c r="B520" s="1110" t="s">
        <v>64</v>
      </c>
      <c r="C520" s="777"/>
      <c r="D520" s="787"/>
      <c r="E520" s="757"/>
      <c r="F520" s="288"/>
      <c r="G520" s="786"/>
    </row>
    <row r="521" spans="1:8" x14ac:dyDescent="0.25">
      <c r="A521" s="1182" t="s">
        <v>3985</v>
      </c>
      <c r="B521" s="1110" t="s">
        <v>64</v>
      </c>
      <c r="C521" s="777"/>
      <c r="D521" s="787"/>
      <c r="E521" s="757"/>
      <c r="F521" s="288"/>
      <c r="G521" s="786"/>
    </row>
    <row r="522" spans="1:8" x14ac:dyDescent="0.25">
      <c r="A522" s="1182" t="s">
        <v>3985</v>
      </c>
      <c r="B522" s="1110" t="s">
        <v>1832</v>
      </c>
      <c r="C522" s="777"/>
      <c r="D522" s="787"/>
      <c r="E522" s="757"/>
      <c r="F522" s="288"/>
      <c r="G522" s="786"/>
    </row>
    <row r="523" spans="1:8" x14ac:dyDescent="0.25">
      <c r="A523" s="1182" t="s">
        <v>3985</v>
      </c>
      <c r="B523" s="1110" t="s">
        <v>1833</v>
      </c>
      <c r="C523" s="777"/>
      <c r="D523" s="787"/>
      <c r="E523" s="757"/>
      <c r="F523" s="288"/>
      <c r="G523" s="786"/>
    </row>
    <row r="524" spans="1:8" x14ac:dyDescent="0.25">
      <c r="A524" s="1182" t="s">
        <v>3985</v>
      </c>
      <c r="B524" s="1107" t="s">
        <v>65</v>
      </c>
      <c r="C524" s="777"/>
      <c r="D524" s="787"/>
      <c r="E524" s="757"/>
      <c r="F524" s="288"/>
      <c r="G524" s="786"/>
    </row>
    <row r="525" spans="1:8" ht="16.5" thickBot="1" x14ac:dyDescent="0.3">
      <c r="A525" s="1182" t="s">
        <v>3985</v>
      </c>
      <c r="B525" s="1108" t="s">
        <v>1834</v>
      </c>
      <c r="C525" s="788"/>
      <c r="D525" s="789"/>
      <c r="E525" s="757"/>
      <c r="F525" s="288"/>
      <c r="G525" s="786"/>
    </row>
    <row r="526" spans="1:8" ht="16.5" thickBot="1" x14ac:dyDescent="0.3">
      <c r="A526" s="728"/>
      <c r="B526" s="1288" t="s">
        <v>3035</v>
      </c>
      <c r="C526" s="1289"/>
      <c r="D526" s="1290"/>
      <c r="E526" s="757"/>
      <c r="F526" s="288"/>
      <c r="G526" s="786"/>
    </row>
    <row r="527" spans="1:8" x14ac:dyDescent="0.25">
      <c r="A527" s="1184" t="s">
        <v>3987</v>
      </c>
      <c r="B527" s="1106" t="s">
        <v>3025</v>
      </c>
      <c r="C527" s="784"/>
      <c r="D527" s="785"/>
      <c r="E527" s="757"/>
      <c r="F527" s="288"/>
      <c r="G527" s="786"/>
    </row>
    <row r="528" spans="1:8" x14ac:dyDescent="0.25">
      <c r="A528" s="1184" t="s">
        <v>3987</v>
      </c>
      <c r="B528" s="1107" t="s">
        <v>3026</v>
      </c>
      <c r="C528" s="777"/>
      <c r="D528" s="787"/>
      <c r="E528" s="757"/>
      <c r="F528" s="288"/>
      <c r="G528" s="786"/>
    </row>
    <row r="529" spans="1:7" x14ac:dyDescent="0.25">
      <c r="A529" s="1184" t="s">
        <v>3987</v>
      </c>
      <c r="B529" s="1107" t="s">
        <v>3027</v>
      </c>
      <c r="C529" s="777"/>
      <c r="D529" s="787"/>
      <c r="E529" s="757"/>
      <c r="F529" s="288"/>
      <c r="G529" s="786"/>
    </row>
    <row r="530" spans="1:7" x14ac:dyDescent="0.25">
      <c r="A530" s="1184" t="s">
        <v>3987</v>
      </c>
      <c r="B530" s="1107" t="s">
        <v>3028</v>
      </c>
      <c r="C530" s="777"/>
      <c r="D530" s="787"/>
      <c r="E530" s="757"/>
      <c r="F530" s="288"/>
      <c r="G530" s="786"/>
    </row>
    <row r="531" spans="1:7" x14ac:dyDescent="0.25">
      <c r="A531" s="1184" t="s">
        <v>3987</v>
      </c>
      <c r="B531" s="1107" t="s">
        <v>3029</v>
      </c>
      <c r="C531" s="777"/>
      <c r="D531" s="787"/>
      <c r="E531" s="757"/>
      <c r="F531" s="288"/>
      <c r="G531" s="786"/>
    </row>
    <row r="532" spans="1:7" x14ac:dyDescent="0.25">
      <c r="A532" s="1184" t="s">
        <v>3987</v>
      </c>
      <c r="B532" s="1107" t="s">
        <v>3030</v>
      </c>
      <c r="C532" s="777"/>
      <c r="D532" s="787"/>
      <c r="E532" s="757"/>
      <c r="F532" s="288"/>
      <c r="G532" s="786"/>
    </row>
    <row r="533" spans="1:7" x14ac:dyDescent="0.25">
      <c r="A533" s="1184" t="s">
        <v>3987</v>
      </c>
      <c r="B533" s="1107" t="s">
        <v>3031</v>
      </c>
      <c r="C533" s="777"/>
      <c r="D533" s="787"/>
      <c r="E533" s="757"/>
      <c r="F533" s="288"/>
      <c r="G533" s="786"/>
    </row>
    <row r="534" spans="1:7" x14ac:dyDescent="0.25">
      <c r="A534" s="1184" t="s">
        <v>3987</v>
      </c>
      <c r="B534" s="1107" t="s">
        <v>3032</v>
      </c>
      <c r="C534" s="777"/>
      <c r="D534" s="787"/>
      <c r="E534" s="757"/>
      <c r="F534" s="288"/>
      <c r="G534" s="786"/>
    </row>
    <row r="535" spans="1:7" x14ac:dyDescent="0.25">
      <c r="A535" s="1184" t="s">
        <v>3987</v>
      </c>
      <c r="B535" s="1107" t="s">
        <v>3033</v>
      </c>
      <c r="C535" s="777"/>
      <c r="D535" s="787"/>
      <c r="E535" s="757"/>
      <c r="F535" s="288"/>
      <c r="G535" s="786"/>
    </row>
    <row r="536" spans="1:7" ht="16.5" thickBot="1" x14ac:dyDescent="0.3">
      <c r="A536" s="1184" t="s">
        <v>3987</v>
      </c>
      <c r="B536" s="1108" t="s">
        <v>3034</v>
      </c>
      <c r="C536" s="788"/>
      <c r="D536" s="789"/>
      <c r="E536" s="757"/>
      <c r="F536" s="288"/>
      <c r="G536" s="786"/>
    </row>
    <row r="537" spans="1:7" x14ac:dyDescent="0.25">
      <c r="B537" s="791"/>
      <c r="C537" s="780"/>
      <c r="D537" s="288"/>
      <c r="E537" s="757"/>
      <c r="F537" s="288"/>
      <c r="G537" s="786"/>
    </row>
    <row r="538" spans="1:7" ht="16.5" thickBot="1" x14ac:dyDescent="0.3">
      <c r="B538" s="792"/>
      <c r="C538" s="780"/>
      <c r="D538" s="780"/>
      <c r="E538" s="793"/>
      <c r="F538" s="793"/>
    </row>
    <row r="539" spans="1:7" ht="16.5" thickBot="1" x14ac:dyDescent="0.3">
      <c r="B539" s="794" t="s">
        <v>2090</v>
      </c>
      <c r="C539" s="780"/>
      <c r="D539" s="780"/>
      <c r="E539" s="757"/>
      <c r="F539" s="757"/>
    </row>
    <row r="540" spans="1:7" x14ac:dyDescent="0.25">
      <c r="A540" s="1182" t="s">
        <v>3985</v>
      </c>
      <c r="B540" s="1069" t="s">
        <v>66</v>
      </c>
      <c r="C540" s="795"/>
      <c r="D540" s="785"/>
      <c r="E540" s="757"/>
      <c r="F540" s="757"/>
    </row>
    <row r="541" spans="1:7" ht="16.5" thickBot="1" x14ac:dyDescent="0.3">
      <c r="A541" s="1182" t="s">
        <v>3985</v>
      </c>
      <c r="B541" s="1071" t="s">
        <v>67</v>
      </c>
      <c r="C541" s="796"/>
      <c r="D541" s="789"/>
      <c r="E541" s="757"/>
      <c r="F541" s="757"/>
    </row>
    <row r="542" spans="1:7" x14ac:dyDescent="0.25">
      <c r="A542" s="1184" t="s">
        <v>3987</v>
      </c>
      <c r="B542" s="1069" t="s">
        <v>3077</v>
      </c>
      <c r="C542" s="795"/>
      <c r="D542" s="785"/>
      <c r="E542" s="757"/>
      <c r="F542" s="757"/>
    </row>
    <row r="543" spans="1:7" x14ac:dyDescent="0.25">
      <c r="A543" s="1184" t="s">
        <v>3987</v>
      </c>
      <c r="B543" s="1070" t="s">
        <v>3076</v>
      </c>
      <c r="C543" s="797"/>
      <c r="D543" s="787"/>
      <c r="E543" s="757"/>
      <c r="F543" s="757"/>
    </row>
    <row r="544" spans="1:7" ht="16.5" thickBot="1" x14ac:dyDescent="0.3">
      <c r="A544" s="1184" t="s">
        <v>3987</v>
      </c>
      <c r="B544" s="1093" t="s">
        <v>3075</v>
      </c>
      <c r="C544" s="798"/>
      <c r="D544" s="799"/>
      <c r="E544" s="757"/>
      <c r="F544" s="757"/>
    </row>
    <row r="545" spans="1:6" x14ac:dyDescent="0.25">
      <c r="A545" s="1184" t="s">
        <v>3987</v>
      </c>
      <c r="B545" s="1069" t="s">
        <v>3074</v>
      </c>
      <c r="C545" s="795"/>
      <c r="D545" s="785"/>
      <c r="E545" s="757"/>
      <c r="F545" s="757"/>
    </row>
    <row r="546" spans="1:6" x14ac:dyDescent="0.25">
      <c r="A546" s="1184" t="s">
        <v>3987</v>
      </c>
      <c r="B546" s="1070" t="s">
        <v>3073</v>
      </c>
      <c r="C546" s="797"/>
      <c r="D546" s="787"/>
      <c r="E546" s="757"/>
      <c r="F546" s="757"/>
    </row>
    <row r="547" spans="1:6" ht="16.5" thickBot="1" x14ac:dyDescent="0.3">
      <c r="A547" s="1184" t="s">
        <v>3987</v>
      </c>
      <c r="B547" s="1071" t="s">
        <v>3072</v>
      </c>
      <c r="C547" s="796"/>
      <c r="D547" s="789"/>
      <c r="E547" s="757"/>
      <c r="F547" s="757"/>
    </row>
    <row r="548" spans="1:6" x14ac:dyDescent="0.25">
      <c r="A548" s="1082" t="s">
        <v>3985</v>
      </c>
      <c r="B548" s="1075" t="s">
        <v>3071</v>
      </c>
      <c r="C548" s="800"/>
      <c r="D548" s="790"/>
      <c r="E548" s="757"/>
      <c r="F548" s="757"/>
    </row>
    <row r="549" spans="1:6" x14ac:dyDescent="0.25">
      <c r="A549" s="1073" t="s">
        <v>3987</v>
      </c>
      <c r="B549" s="1070" t="s">
        <v>3069</v>
      </c>
      <c r="C549" s="797"/>
      <c r="D549" s="787"/>
      <c r="E549" s="757"/>
      <c r="F549" s="757"/>
    </row>
    <row r="550" spans="1:6" ht="16.5" thickBot="1" x14ac:dyDescent="0.3">
      <c r="A550" s="1082" t="s">
        <v>3985</v>
      </c>
      <c r="B550" s="1093" t="s">
        <v>3070</v>
      </c>
      <c r="C550" s="798"/>
      <c r="D550" s="799"/>
      <c r="E550" s="757"/>
      <c r="F550" s="757"/>
    </row>
    <row r="551" spans="1:6" x14ac:dyDescent="0.25">
      <c r="A551" s="1184" t="s">
        <v>3987</v>
      </c>
      <c r="B551" s="1069" t="s">
        <v>3078</v>
      </c>
      <c r="C551" s="795"/>
      <c r="D551" s="785"/>
      <c r="E551" s="757"/>
      <c r="F551" s="757"/>
    </row>
    <row r="552" spans="1:6" x14ac:dyDescent="0.25">
      <c r="A552" s="1184" t="s">
        <v>3987</v>
      </c>
      <c r="B552" s="1070" t="s">
        <v>3079</v>
      </c>
      <c r="C552" s="797"/>
      <c r="D552" s="787"/>
      <c r="E552" s="757"/>
      <c r="F552" s="757"/>
    </row>
    <row r="553" spans="1:6" ht="16.5" thickBot="1" x14ac:dyDescent="0.3">
      <c r="A553" s="1184" t="s">
        <v>3987</v>
      </c>
      <c r="B553" s="1093" t="s">
        <v>3080</v>
      </c>
      <c r="C553" s="798"/>
      <c r="D553" s="799"/>
      <c r="E553" s="757"/>
      <c r="F553" s="757"/>
    </row>
    <row r="554" spans="1:6" x14ac:dyDescent="0.25">
      <c r="A554" s="1182" t="s">
        <v>3985</v>
      </c>
      <c r="B554" s="1069" t="s">
        <v>3081</v>
      </c>
      <c r="C554" s="795"/>
      <c r="D554" s="785"/>
      <c r="E554" s="757"/>
      <c r="F554" s="757"/>
    </row>
    <row r="555" spans="1:6" x14ac:dyDescent="0.25">
      <c r="A555" s="1182" t="s">
        <v>3985</v>
      </c>
      <c r="B555" s="1070" t="s">
        <v>3082</v>
      </c>
      <c r="C555" s="797"/>
      <c r="D555" s="787"/>
      <c r="E555" s="757"/>
      <c r="F555" s="757"/>
    </row>
    <row r="556" spans="1:6" ht="16.5" thickBot="1" x14ac:dyDescent="0.3">
      <c r="A556" s="1182" t="s">
        <v>3985</v>
      </c>
      <c r="B556" s="1071" t="s">
        <v>3083</v>
      </c>
      <c r="C556" s="796"/>
      <c r="D556" s="789"/>
      <c r="E556" s="757"/>
      <c r="F556" s="757"/>
    </row>
    <row r="557" spans="1:6" x14ac:dyDescent="0.25">
      <c r="B557" s="801"/>
      <c r="C557" s="793"/>
      <c r="D557" s="288"/>
      <c r="E557" s="757"/>
      <c r="F557" s="757"/>
    </row>
    <row r="558" spans="1:6" ht="16.5" thickBot="1" x14ac:dyDescent="0.3"/>
    <row r="559" spans="1:6" ht="16.5" thickBot="1" x14ac:dyDescent="0.3">
      <c r="B559" s="802" t="s">
        <v>3084</v>
      </c>
      <c r="C559" s="780"/>
      <c r="D559" s="780"/>
      <c r="E559" s="793"/>
    </row>
    <row r="560" spans="1:6" x14ac:dyDescent="0.25">
      <c r="A560" s="1185" t="s">
        <v>3990</v>
      </c>
      <c r="B560" s="1111" t="s">
        <v>3092</v>
      </c>
      <c r="C560" s="795"/>
      <c r="D560" s="785"/>
      <c r="E560" s="793"/>
    </row>
    <row r="561" spans="1:5" x14ac:dyDescent="0.25">
      <c r="A561" s="1185" t="s">
        <v>3990</v>
      </c>
      <c r="B561" s="1112" t="s">
        <v>2089</v>
      </c>
      <c r="C561" s="797"/>
      <c r="D561" s="787"/>
      <c r="E561" s="793"/>
    </row>
    <row r="562" spans="1:5" x14ac:dyDescent="0.25">
      <c r="A562" s="1185" t="s">
        <v>3990</v>
      </c>
      <c r="B562" s="1112" t="s">
        <v>2088</v>
      </c>
      <c r="C562" s="797"/>
      <c r="D562" s="787"/>
      <c r="E562" s="793"/>
    </row>
    <row r="563" spans="1:5" ht="16.5" thickBot="1" x14ac:dyDescent="0.3">
      <c r="A563" s="1185" t="s">
        <v>3990</v>
      </c>
      <c r="B563" s="1113" t="s">
        <v>2087</v>
      </c>
      <c r="C563" s="796"/>
      <c r="D563" s="789"/>
      <c r="E563" s="793"/>
    </row>
    <row r="564" spans="1:5" x14ac:dyDescent="0.25">
      <c r="A564" s="1185" t="s">
        <v>3990</v>
      </c>
      <c r="B564" s="1111" t="s">
        <v>3091</v>
      </c>
      <c r="C564" s="795"/>
      <c r="D564" s="785"/>
      <c r="E564" s="793"/>
    </row>
    <row r="565" spans="1:5" ht="16.5" thickBot="1" x14ac:dyDescent="0.3">
      <c r="A565" s="1185" t="s">
        <v>3990</v>
      </c>
      <c r="B565" s="1113" t="s">
        <v>3225</v>
      </c>
      <c r="C565" s="796"/>
      <c r="D565" s="789"/>
      <c r="E565" s="793"/>
    </row>
    <row r="566" spans="1:5" x14ac:dyDescent="0.25">
      <c r="A566" s="1082" t="s">
        <v>3985</v>
      </c>
      <c r="B566" s="1111" t="s">
        <v>3552</v>
      </c>
      <c r="C566" s="795"/>
      <c r="D566" s="785"/>
      <c r="E566" s="793"/>
    </row>
    <row r="567" spans="1:5" x14ac:dyDescent="0.25">
      <c r="A567" s="1269" t="s">
        <v>3987</v>
      </c>
      <c r="B567" s="1112" t="s">
        <v>3554</v>
      </c>
      <c r="C567" s="797"/>
      <c r="D567" s="787"/>
      <c r="E567" s="793"/>
    </row>
    <row r="568" spans="1:5" x14ac:dyDescent="0.25">
      <c r="A568" s="1270"/>
      <c r="B568" s="1114" t="s">
        <v>3553</v>
      </c>
      <c r="C568" s="797"/>
      <c r="D568" s="787"/>
      <c r="E568" s="793"/>
    </row>
    <row r="569" spans="1:5" ht="16.5" thickBot="1" x14ac:dyDescent="0.3">
      <c r="A569" s="1082" t="s">
        <v>3985</v>
      </c>
      <c r="B569" s="1113" t="s">
        <v>3976</v>
      </c>
      <c r="C569" s="796"/>
      <c r="D569" s="789"/>
      <c r="E569" s="793"/>
    </row>
    <row r="570" spans="1:5" x14ac:dyDescent="0.25">
      <c r="A570" s="1191" t="s">
        <v>3992</v>
      </c>
      <c r="B570" s="1111" t="s">
        <v>3556</v>
      </c>
      <c r="C570" s="795"/>
      <c r="D570" s="785"/>
      <c r="E570" s="793"/>
    </row>
    <row r="571" spans="1:5" ht="16.5" thickBot="1" x14ac:dyDescent="0.3">
      <c r="A571" s="1191" t="s">
        <v>3992</v>
      </c>
      <c r="B571" s="1113" t="s">
        <v>3555</v>
      </c>
      <c r="C571" s="796"/>
      <c r="D571" s="789"/>
      <c r="E571" s="793"/>
    </row>
    <row r="572" spans="1:5" x14ac:dyDescent="0.25">
      <c r="A572" s="1184" t="s">
        <v>3987</v>
      </c>
      <c r="B572" s="1111" t="s">
        <v>3582</v>
      </c>
      <c r="C572" s="795"/>
      <c r="D572" s="785"/>
      <c r="E572" s="793"/>
    </row>
    <row r="573" spans="1:5" ht="16.5" thickBot="1" x14ac:dyDescent="0.3">
      <c r="A573" s="1184" t="s">
        <v>3987</v>
      </c>
      <c r="B573" s="1115" t="s">
        <v>3583</v>
      </c>
      <c r="C573" s="798"/>
      <c r="D573" s="799"/>
      <c r="E573" s="793"/>
    </row>
    <row r="574" spans="1:5" x14ac:dyDescent="0.25">
      <c r="A574" s="1182" t="s">
        <v>3985</v>
      </c>
      <c r="B574" s="1111" t="s">
        <v>1338</v>
      </c>
      <c r="C574" s="795"/>
      <c r="D574" s="785"/>
      <c r="E574" s="793"/>
    </row>
    <row r="575" spans="1:5" x14ac:dyDescent="0.25">
      <c r="A575" s="1182" t="s">
        <v>3985</v>
      </c>
      <c r="B575" s="1112" t="s">
        <v>1339</v>
      </c>
      <c r="C575" s="797"/>
      <c r="D575" s="787"/>
      <c r="E575" s="793"/>
    </row>
    <row r="576" spans="1:5" x14ac:dyDescent="0.25">
      <c r="A576" s="1182" t="s">
        <v>3985</v>
      </c>
      <c r="B576" s="1114" t="s">
        <v>3224</v>
      </c>
      <c r="C576" s="797"/>
      <c r="D576" s="787"/>
      <c r="E576" s="793"/>
    </row>
    <row r="577" spans="1:5" x14ac:dyDescent="0.25">
      <c r="A577" s="1182" t="s">
        <v>3985</v>
      </c>
      <c r="B577" s="1114" t="s">
        <v>3096</v>
      </c>
      <c r="C577" s="797"/>
      <c r="D577" s="787"/>
      <c r="E577" s="793"/>
    </row>
    <row r="578" spans="1:5" x14ac:dyDescent="0.25">
      <c r="A578" s="1182" t="s">
        <v>3985</v>
      </c>
      <c r="B578" s="1114" t="s">
        <v>3097</v>
      </c>
      <c r="C578" s="797"/>
      <c r="D578" s="787"/>
      <c r="E578" s="793"/>
    </row>
    <row r="579" spans="1:5" x14ac:dyDescent="0.25">
      <c r="A579" s="1182" t="s">
        <v>3985</v>
      </c>
      <c r="B579" s="1114" t="s">
        <v>3098</v>
      </c>
      <c r="C579" s="797"/>
      <c r="D579" s="787"/>
      <c r="E579" s="793"/>
    </row>
    <row r="580" spans="1:5" x14ac:dyDescent="0.25">
      <c r="A580" s="1182" t="s">
        <v>3985</v>
      </c>
      <c r="B580" s="1114" t="s">
        <v>3099</v>
      </c>
      <c r="C580" s="797"/>
      <c r="D580" s="787"/>
      <c r="E580" s="793"/>
    </row>
    <row r="581" spans="1:5" x14ac:dyDescent="0.25">
      <c r="A581" s="1182" t="s">
        <v>3985</v>
      </c>
      <c r="B581" s="1114" t="s">
        <v>1340</v>
      </c>
      <c r="C581" s="797"/>
      <c r="D581" s="787"/>
      <c r="E581" s="793"/>
    </row>
    <row r="582" spans="1:5" x14ac:dyDescent="0.25">
      <c r="A582" s="1182" t="s">
        <v>3985</v>
      </c>
      <c r="B582" s="1114" t="s">
        <v>1341</v>
      </c>
      <c r="C582" s="797"/>
      <c r="D582" s="787"/>
      <c r="E582" s="793"/>
    </row>
    <row r="583" spans="1:5" x14ac:dyDescent="0.25">
      <c r="A583" s="1182" t="s">
        <v>3985</v>
      </c>
      <c r="B583" s="1114" t="s">
        <v>1342</v>
      </c>
      <c r="C583" s="797"/>
      <c r="D583" s="787"/>
      <c r="E583" s="793"/>
    </row>
    <row r="584" spans="1:5" x14ac:dyDescent="0.25">
      <c r="A584" s="1182" t="s">
        <v>3985</v>
      </c>
      <c r="B584" s="1112" t="s">
        <v>1343</v>
      </c>
      <c r="C584" s="797"/>
      <c r="D584" s="787"/>
      <c r="E584" s="793"/>
    </row>
    <row r="585" spans="1:5" x14ac:dyDescent="0.25">
      <c r="A585" s="1182" t="s">
        <v>3985</v>
      </c>
      <c r="B585" s="1112" t="s">
        <v>1344</v>
      </c>
      <c r="C585" s="797"/>
      <c r="D585" s="787"/>
      <c r="E585" s="793"/>
    </row>
    <row r="586" spans="1:5" ht="16.5" thickBot="1" x14ac:dyDescent="0.3">
      <c r="A586" s="1182" t="s">
        <v>3985</v>
      </c>
      <c r="B586" s="1116" t="s">
        <v>1345</v>
      </c>
      <c r="C586" s="796"/>
      <c r="D586" s="789"/>
      <c r="E586" s="793"/>
    </row>
    <row r="587" spans="1:5" ht="16.5" thickBot="1" x14ac:dyDescent="0.3">
      <c r="A587" s="1182"/>
      <c r="B587" s="1291" t="s">
        <v>3093</v>
      </c>
      <c r="C587" s="1291"/>
      <c r="D587" s="1292"/>
      <c r="E587" s="793"/>
    </row>
    <row r="588" spans="1:5" x14ac:dyDescent="0.25">
      <c r="A588" s="1182" t="s">
        <v>3985</v>
      </c>
      <c r="B588" s="1111" t="s">
        <v>3094</v>
      </c>
      <c r="C588" s="795"/>
      <c r="D588" s="785"/>
      <c r="E588" s="793"/>
    </row>
    <row r="589" spans="1:5" ht="16.5" thickBot="1" x14ac:dyDescent="0.3">
      <c r="A589" s="1182" t="s">
        <v>3985</v>
      </c>
      <c r="B589" s="1116" t="s">
        <v>3095</v>
      </c>
      <c r="C589" s="796"/>
      <c r="D589" s="789"/>
      <c r="E589" s="793"/>
    </row>
    <row r="590" spans="1:5" ht="16.5" thickBot="1" x14ac:dyDescent="0.3">
      <c r="B590" s="792"/>
      <c r="C590" s="793"/>
      <c r="D590" s="288"/>
      <c r="E590" s="793"/>
    </row>
    <row r="591" spans="1:5" ht="16.5" thickBot="1" x14ac:dyDescent="0.3">
      <c r="B591" s="802" t="s">
        <v>3085</v>
      </c>
      <c r="C591" s="780"/>
      <c r="D591" s="780"/>
      <c r="E591" s="793"/>
    </row>
    <row r="592" spans="1:5" x14ac:dyDescent="0.25">
      <c r="A592" s="1182" t="s">
        <v>3985</v>
      </c>
      <c r="B592" s="1117" t="s">
        <v>2086</v>
      </c>
      <c r="C592" s="795"/>
      <c r="D592" s="785"/>
      <c r="E592" s="793"/>
    </row>
    <row r="593" spans="1:8" x14ac:dyDescent="0.25">
      <c r="A593" s="1182" t="s">
        <v>3985</v>
      </c>
      <c r="B593" s="1114" t="s">
        <v>2085</v>
      </c>
      <c r="C593" s="797"/>
      <c r="D593" s="787"/>
      <c r="E593" s="793"/>
    </row>
    <row r="594" spans="1:8" x14ac:dyDescent="0.25">
      <c r="A594" s="1182" t="s">
        <v>3985</v>
      </c>
      <c r="B594" s="1114" t="s">
        <v>3086</v>
      </c>
      <c r="C594" s="797"/>
      <c r="D594" s="787"/>
      <c r="E594" s="793"/>
    </row>
    <row r="595" spans="1:8" x14ac:dyDescent="0.25">
      <c r="A595" s="1182" t="s">
        <v>3985</v>
      </c>
      <c r="B595" s="1114" t="s">
        <v>3087</v>
      </c>
      <c r="C595" s="797"/>
      <c r="D595" s="787"/>
      <c r="E595" s="793"/>
    </row>
    <row r="596" spans="1:8" x14ac:dyDescent="0.25">
      <c r="A596" s="1182" t="s">
        <v>3985</v>
      </c>
      <c r="B596" s="1114" t="s">
        <v>3088</v>
      </c>
      <c r="C596" s="797"/>
      <c r="D596" s="787"/>
      <c r="E596" s="793"/>
    </row>
    <row r="597" spans="1:8" x14ac:dyDescent="0.25">
      <c r="A597" s="1182" t="s">
        <v>3985</v>
      </c>
      <c r="B597" s="1114" t="s">
        <v>3090</v>
      </c>
      <c r="C597" s="797"/>
      <c r="D597" s="787"/>
      <c r="E597" s="793"/>
    </row>
    <row r="598" spans="1:8" ht="16.5" thickBot="1" x14ac:dyDescent="0.3">
      <c r="A598" s="1182" t="s">
        <v>3985</v>
      </c>
      <c r="B598" s="1113" t="s">
        <v>3089</v>
      </c>
      <c r="C598" s="796"/>
      <c r="D598" s="789"/>
      <c r="E598" s="793"/>
    </row>
    <row r="599" spans="1:8" ht="16.5" customHeight="1" x14ac:dyDescent="0.25">
      <c r="C599" s="728"/>
      <c r="D599" s="728"/>
      <c r="E599" s="793"/>
    </row>
    <row r="601" spans="1:8" ht="16.5" thickBot="1" x14ac:dyDescent="0.3">
      <c r="B601" s="803" t="s">
        <v>69</v>
      </c>
      <c r="C601" s="1048" t="s">
        <v>2084</v>
      </c>
      <c r="D601" s="804"/>
      <c r="E601" s="805"/>
      <c r="F601" s="806"/>
      <c r="G601" s="805"/>
      <c r="H601" s="805"/>
    </row>
    <row r="602" spans="1:8" ht="15.75" customHeight="1" thickBot="1" x14ac:dyDescent="0.3">
      <c r="A602" s="1182" t="s">
        <v>3985</v>
      </c>
      <c r="B602" s="1192" t="s">
        <v>2083</v>
      </c>
      <c r="C602" s="807">
        <v>250</v>
      </c>
      <c r="D602" s="785"/>
      <c r="E602" s="805"/>
      <c r="F602" s="806"/>
      <c r="G602" s="805"/>
      <c r="H602" s="805"/>
    </row>
    <row r="603" spans="1:8" ht="15" customHeight="1" thickBot="1" x14ac:dyDescent="0.3">
      <c r="A603" s="1182" t="s">
        <v>3985</v>
      </c>
      <c r="B603" s="1192" t="s">
        <v>2083</v>
      </c>
      <c r="C603" s="808">
        <v>300</v>
      </c>
      <c r="D603" s="787"/>
      <c r="E603" s="809"/>
      <c r="F603" s="810"/>
      <c r="G603" s="809"/>
      <c r="H603" s="811"/>
    </row>
    <row r="604" spans="1:8" ht="15.75" customHeight="1" thickBot="1" x14ac:dyDescent="0.3">
      <c r="A604" s="1182" t="s">
        <v>3985</v>
      </c>
      <c r="B604" s="1192" t="s">
        <v>2083</v>
      </c>
      <c r="C604" s="808">
        <v>350</v>
      </c>
      <c r="D604" s="787"/>
      <c r="E604" s="809"/>
      <c r="F604" s="810"/>
      <c r="G604" s="809"/>
      <c r="H604" s="811"/>
    </row>
    <row r="605" spans="1:8" ht="15.75" customHeight="1" thickBot="1" x14ac:dyDescent="0.3">
      <c r="A605" s="1182" t="s">
        <v>3985</v>
      </c>
      <c r="B605" s="1192" t="s">
        <v>2083</v>
      </c>
      <c r="C605" s="808">
        <v>400</v>
      </c>
      <c r="D605" s="787"/>
      <c r="E605" s="809"/>
      <c r="F605" s="810"/>
      <c r="G605" s="809"/>
      <c r="H605" s="811"/>
    </row>
    <row r="606" spans="1:8" ht="15.75" customHeight="1" thickBot="1" x14ac:dyDescent="0.3">
      <c r="A606" s="1182" t="s">
        <v>3985</v>
      </c>
      <c r="B606" s="1192" t="s">
        <v>2083</v>
      </c>
      <c r="C606" s="808">
        <v>450</v>
      </c>
      <c r="D606" s="787"/>
      <c r="E606" s="809"/>
      <c r="F606" s="810"/>
      <c r="G606" s="809"/>
      <c r="H606" s="811"/>
    </row>
    <row r="607" spans="1:8" ht="15.75" customHeight="1" thickBot="1" x14ac:dyDescent="0.3">
      <c r="A607" s="1182" t="s">
        <v>3985</v>
      </c>
      <c r="B607" s="1192" t="s">
        <v>2083</v>
      </c>
      <c r="C607" s="808">
        <v>500</v>
      </c>
      <c r="D607" s="787"/>
      <c r="E607" s="809"/>
      <c r="F607" s="810"/>
      <c r="G607" s="809"/>
      <c r="H607" s="811"/>
    </row>
    <row r="608" spans="1:8" ht="15.75" customHeight="1" thickBot="1" x14ac:dyDescent="0.3">
      <c r="A608" s="1182" t="s">
        <v>3985</v>
      </c>
      <c r="B608" s="1192" t="s">
        <v>2083</v>
      </c>
      <c r="C608" s="808">
        <v>550</v>
      </c>
      <c r="D608" s="787"/>
      <c r="E608" s="809"/>
      <c r="F608" s="810"/>
      <c r="G608" s="809"/>
      <c r="H608" s="811"/>
    </row>
    <row r="609" spans="1:8" ht="15.75" customHeight="1" thickBot="1" x14ac:dyDescent="0.3">
      <c r="A609" s="1182" t="s">
        <v>3985</v>
      </c>
      <c r="B609" s="1192" t="s">
        <v>2083</v>
      </c>
      <c r="C609" s="808">
        <v>600</v>
      </c>
      <c r="D609" s="787"/>
      <c r="E609" s="809"/>
      <c r="F609" s="810"/>
      <c r="G609" s="809"/>
      <c r="H609" s="811"/>
    </row>
    <row r="610" spans="1:8" ht="16.5" customHeight="1" thickBot="1" x14ac:dyDescent="0.3">
      <c r="A610" s="1182" t="s">
        <v>3985</v>
      </c>
      <c r="B610" s="1192" t="s">
        <v>2083</v>
      </c>
      <c r="C610" s="812">
        <v>650</v>
      </c>
      <c r="D610" s="799"/>
      <c r="E610" s="809"/>
      <c r="F610" s="810"/>
      <c r="G610" s="809"/>
      <c r="H610" s="811"/>
    </row>
    <row r="611" spans="1:8" ht="15.75" customHeight="1" thickBot="1" x14ac:dyDescent="0.3">
      <c r="A611" s="1182" t="s">
        <v>3985</v>
      </c>
      <c r="B611" s="1192" t="s">
        <v>3041</v>
      </c>
      <c r="C611" s="807">
        <v>250</v>
      </c>
      <c r="D611" s="785"/>
      <c r="E611" s="809"/>
      <c r="F611" s="810"/>
      <c r="G611" s="809"/>
      <c r="H611" s="811"/>
    </row>
    <row r="612" spans="1:8" ht="15.75" customHeight="1" thickBot="1" x14ac:dyDescent="0.3">
      <c r="A612" s="1182" t="s">
        <v>3985</v>
      </c>
      <c r="B612" s="1192" t="s">
        <v>3041</v>
      </c>
      <c r="C612" s="808">
        <v>300</v>
      </c>
      <c r="D612" s="787"/>
      <c r="E612" s="809"/>
      <c r="F612" s="810"/>
      <c r="G612" s="809"/>
      <c r="H612" s="811"/>
    </row>
    <row r="613" spans="1:8" ht="15.75" customHeight="1" thickBot="1" x14ac:dyDescent="0.3">
      <c r="A613" s="1182" t="s">
        <v>3985</v>
      </c>
      <c r="B613" s="1192" t="s">
        <v>3041</v>
      </c>
      <c r="C613" s="808">
        <v>350</v>
      </c>
      <c r="D613" s="787"/>
      <c r="E613" s="809"/>
      <c r="F613" s="810"/>
      <c r="G613" s="809"/>
      <c r="H613" s="811"/>
    </row>
    <row r="614" spans="1:8" ht="15.75" customHeight="1" thickBot="1" x14ac:dyDescent="0.3">
      <c r="A614" s="1182" t="s">
        <v>3985</v>
      </c>
      <c r="B614" s="1192" t="s">
        <v>3041</v>
      </c>
      <c r="C614" s="808">
        <v>400</v>
      </c>
      <c r="D614" s="787"/>
      <c r="E614" s="809"/>
      <c r="F614" s="810"/>
      <c r="G614" s="809"/>
      <c r="H614" s="811"/>
    </row>
    <row r="615" spans="1:8" ht="15.75" customHeight="1" thickBot="1" x14ac:dyDescent="0.3">
      <c r="A615" s="1182" t="s">
        <v>3985</v>
      </c>
      <c r="B615" s="1192" t="s">
        <v>3041</v>
      </c>
      <c r="C615" s="808">
        <v>450</v>
      </c>
      <c r="D615" s="787"/>
      <c r="E615" s="809"/>
      <c r="F615" s="810"/>
      <c r="G615" s="809"/>
      <c r="H615" s="811"/>
    </row>
    <row r="616" spans="1:8" ht="15.75" customHeight="1" thickBot="1" x14ac:dyDescent="0.3">
      <c r="A616" s="1182" t="s">
        <v>3985</v>
      </c>
      <c r="B616" s="1192" t="s">
        <v>3041</v>
      </c>
      <c r="C616" s="808">
        <v>500</v>
      </c>
      <c r="D616" s="787"/>
      <c r="E616" s="809"/>
      <c r="F616" s="810"/>
      <c r="G616" s="809"/>
      <c r="H616" s="811"/>
    </row>
    <row r="617" spans="1:8" ht="15.75" customHeight="1" thickBot="1" x14ac:dyDescent="0.3">
      <c r="A617" s="1182" t="s">
        <v>3985</v>
      </c>
      <c r="B617" s="1192" t="s">
        <v>3041</v>
      </c>
      <c r="C617" s="808">
        <v>550</v>
      </c>
      <c r="D617" s="787"/>
      <c r="E617" s="809"/>
      <c r="F617" s="810"/>
      <c r="G617" s="809"/>
      <c r="H617" s="811"/>
    </row>
    <row r="618" spans="1:8" ht="16.5" customHeight="1" thickBot="1" x14ac:dyDescent="0.3">
      <c r="A618" s="1182" t="s">
        <v>3985</v>
      </c>
      <c r="B618" s="1192" t="s">
        <v>3041</v>
      </c>
      <c r="C618" s="812">
        <v>600</v>
      </c>
      <c r="D618" s="799"/>
      <c r="E618" s="809"/>
      <c r="F618" s="810"/>
      <c r="G618" s="809"/>
      <c r="H618" s="811"/>
    </row>
    <row r="619" spans="1:8" ht="15.75" customHeight="1" thickBot="1" x14ac:dyDescent="0.3">
      <c r="A619" s="1182" t="s">
        <v>3985</v>
      </c>
      <c r="B619" s="1192" t="s">
        <v>2082</v>
      </c>
      <c r="C619" s="807">
        <v>300</v>
      </c>
      <c r="D619" s="785"/>
      <c r="E619" s="809"/>
      <c r="F619" s="810"/>
      <c r="G619" s="809"/>
      <c r="H619" s="811"/>
    </row>
    <row r="620" spans="1:8" ht="15.75" customHeight="1" thickBot="1" x14ac:dyDescent="0.3">
      <c r="A620" s="1182" t="s">
        <v>3985</v>
      </c>
      <c r="B620" s="1192" t="s">
        <v>2082</v>
      </c>
      <c r="C620" s="808">
        <v>350</v>
      </c>
      <c r="D620" s="787"/>
      <c r="E620" s="809"/>
      <c r="F620" s="810"/>
      <c r="G620" s="809"/>
      <c r="H620" s="811"/>
    </row>
    <row r="621" spans="1:8" ht="15.75" customHeight="1" thickBot="1" x14ac:dyDescent="0.3">
      <c r="A621" s="1182" t="s">
        <v>3985</v>
      </c>
      <c r="B621" s="1192" t="s">
        <v>2082</v>
      </c>
      <c r="C621" s="808">
        <v>400</v>
      </c>
      <c r="D621" s="787"/>
      <c r="E621" s="809"/>
      <c r="F621" s="810"/>
      <c r="G621" s="809"/>
      <c r="H621" s="811"/>
    </row>
    <row r="622" spans="1:8" ht="15.75" customHeight="1" thickBot="1" x14ac:dyDescent="0.3">
      <c r="A622" s="1182" t="s">
        <v>3985</v>
      </c>
      <c r="B622" s="1192" t="s">
        <v>2082</v>
      </c>
      <c r="C622" s="808">
        <v>450</v>
      </c>
      <c r="D622" s="787"/>
      <c r="E622" s="809"/>
      <c r="F622" s="810"/>
      <c r="G622" s="809"/>
      <c r="H622" s="811"/>
    </row>
    <row r="623" spans="1:8" ht="15.75" customHeight="1" thickBot="1" x14ac:dyDescent="0.3">
      <c r="A623" s="1182" t="s">
        <v>3985</v>
      </c>
      <c r="B623" s="1192" t="s">
        <v>2082</v>
      </c>
      <c r="C623" s="808">
        <v>500</v>
      </c>
      <c r="D623" s="787"/>
      <c r="E623" s="809"/>
      <c r="F623" s="810"/>
      <c r="G623" s="809"/>
      <c r="H623" s="811"/>
    </row>
    <row r="624" spans="1:8" ht="15.75" customHeight="1" thickBot="1" x14ac:dyDescent="0.3">
      <c r="A624" s="1182" t="s">
        <v>3985</v>
      </c>
      <c r="B624" s="1192" t="s">
        <v>2082</v>
      </c>
      <c r="C624" s="808">
        <v>550</v>
      </c>
      <c r="D624" s="787"/>
      <c r="E624" s="809"/>
      <c r="F624" s="810"/>
      <c r="G624" s="809"/>
      <c r="H624" s="811"/>
    </row>
    <row r="625" spans="1:8" ht="16.5" customHeight="1" thickBot="1" x14ac:dyDescent="0.3">
      <c r="A625" s="1182" t="s">
        <v>3985</v>
      </c>
      <c r="B625" s="1192" t="s">
        <v>2082</v>
      </c>
      <c r="C625" s="812">
        <v>600</v>
      </c>
      <c r="D625" s="799"/>
      <c r="E625" s="809"/>
      <c r="F625" s="810"/>
      <c r="G625" s="809"/>
      <c r="H625" s="811"/>
    </row>
    <row r="626" spans="1:8" ht="18" thickBot="1" x14ac:dyDescent="0.35">
      <c r="A626" s="1182" t="s">
        <v>3985</v>
      </c>
      <c r="B626" s="1118" t="s">
        <v>2081</v>
      </c>
      <c r="C626" s="813" t="s">
        <v>2024</v>
      </c>
      <c r="D626" s="814"/>
      <c r="E626" s="1317"/>
      <c r="F626" s="810"/>
      <c r="G626" s="809"/>
      <c r="H626" s="811"/>
    </row>
    <row r="627" spans="1:8" ht="15.75" customHeight="1" thickBot="1" x14ac:dyDescent="0.3">
      <c r="A627" s="1182" t="s">
        <v>3985</v>
      </c>
      <c r="B627" s="1192" t="s">
        <v>2080</v>
      </c>
      <c r="C627" s="815">
        <v>300</v>
      </c>
      <c r="D627" s="790"/>
      <c r="E627" s="1317"/>
      <c r="F627" s="810"/>
      <c r="G627" s="809"/>
      <c r="H627" s="811"/>
    </row>
    <row r="628" spans="1:8" ht="15.75" customHeight="1" thickBot="1" x14ac:dyDescent="0.3">
      <c r="A628" s="1182" t="s">
        <v>3985</v>
      </c>
      <c r="B628" s="1192" t="s">
        <v>2080</v>
      </c>
      <c r="C628" s="808">
        <v>350</v>
      </c>
      <c r="D628" s="787"/>
      <c r="E628" s="1317"/>
      <c r="F628" s="810"/>
      <c r="G628" s="809"/>
      <c r="H628" s="811"/>
    </row>
    <row r="629" spans="1:8" ht="15.75" customHeight="1" thickBot="1" x14ac:dyDescent="0.3">
      <c r="A629" s="1182" t="s">
        <v>3985</v>
      </c>
      <c r="B629" s="1192" t="s">
        <v>2080</v>
      </c>
      <c r="C629" s="808">
        <v>400</v>
      </c>
      <c r="D629" s="787"/>
      <c r="E629" s="1317"/>
      <c r="F629" s="810"/>
      <c r="G629" s="809"/>
      <c r="H629" s="811"/>
    </row>
    <row r="630" spans="1:8" ht="15.75" customHeight="1" thickBot="1" x14ac:dyDescent="0.3">
      <c r="A630" s="1182" t="s">
        <v>3985</v>
      </c>
      <c r="B630" s="1192" t="s">
        <v>2080</v>
      </c>
      <c r="C630" s="808">
        <v>450</v>
      </c>
      <c r="D630" s="787"/>
      <c r="E630" s="1317"/>
      <c r="F630" s="810"/>
      <c r="G630" s="809"/>
      <c r="H630" s="811"/>
    </row>
    <row r="631" spans="1:8" ht="15.75" customHeight="1" thickBot="1" x14ac:dyDescent="0.3">
      <c r="A631" s="1182" t="s">
        <v>3985</v>
      </c>
      <c r="B631" s="1192" t="s">
        <v>2080</v>
      </c>
      <c r="C631" s="808">
        <v>500</v>
      </c>
      <c r="D631" s="787"/>
      <c r="E631" s="1317"/>
      <c r="F631" s="810"/>
      <c r="G631" s="809"/>
      <c r="H631" s="811"/>
    </row>
    <row r="632" spans="1:8" ht="16.5" customHeight="1" thickBot="1" x14ac:dyDescent="0.3">
      <c r="A632" s="1182" t="s">
        <v>3985</v>
      </c>
      <c r="B632" s="1192" t="s">
        <v>2080</v>
      </c>
      <c r="C632" s="812">
        <v>550</v>
      </c>
      <c r="D632" s="799"/>
      <c r="E632" s="1317"/>
      <c r="F632" s="810"/>
      <c r="G632" s="809"/>
      <c r="H632" s="811"/>
    </row>
    <row r="633" spans="1:8" ht="15.75" customHeight="1" thickBot="1" x14ac:dyDescent="0.3">
      <c r="A633" s="1182" t="s">
        <v>3985</v>
      </c>
      <c r="B633" s="1192" t="s">
        <v>2079</v>
      </c>
      <c r="C633" s="807">
        <v>400</v>
      </c>
      <c r="D633" s="785"/>
      <c r="E633" s="1317"/>
      <c r="F633" s="810"/>
      <c r="G633" s="809"/>
      <c r="H633" s="811"/>
    </row>
    <row r="634" spans="1:8" ht="15.75" customHeight="1" thickBot="1" x14ac:dyDescent="0.3">
      <c r="A634" s="1182" t="s">
        <v>3985</v>
      </c>
      <c r="B634" s="1192" t="s">
        <v>2079</v>
      </c>
      <c r="C634" s="808">
        <v>450</v>
      </c>
      <c r="D634" s="787"/>
      <c r="E634" s="1317"/>
      <c r="F634" s="810"/>
      <c r="G634" s="809"/>
      <c r="H634" s="811"/>
    </row>
    <row r="635" spans="1:8" ht="16.5" customHeight="1" thickBot="1" x14ac:dyDescent="0.3">
      <c r="A635" s="1182" t="s">
        <v>3985</v>
      </c>
      <c r="B635" s="1192" t="s">
        <v>2079</v>
      </c>
      <c r="C635" s="812">
        <v>500</v>
      </c>
      <c r="D635" s="799"/>
      <c r="E635" s="1317"/>
      <c r="F635" s="810"/>
      <c r="G635" s="809"/>
      <c r="H635" s="811"/>
    </row>
    <row r="636" spans="1:8" ht="18" thickBot="1" x14ac:dyDescent="0.35">
      <c r="A636" s="1182" t="s">
        <v>3985</v>
      </c>
      <c r="B636" s="1119" t="s">
        <v>2078</v>
      </c>
      <c r="C636" s="813" t="s">
        <v>2077</v>
      </c>
      <c r="D636" s="814"/>
      <c r="E636" s="809"/>
      <c r="F636" s="810"/>
      <c r="G636" s="809"/>
      <c r="H636" s="811"/>
    </row>
    <row r="637" spans="1:8" ht="15.75" customHeight="1" x14ac:dyDescent="0.25">
      <c r="A637" s="1182" t="s">
        <v>3985</v>
      </c>
      <c r="B637" s="1193" t="s">
        <v>2076</v>
      </c>
      <c r="C637" s="807" t="s">
        <v>2075</v>
      </c>
      <c r="D637" s="785"/>
      <c r="E637" s="809"/>
      <c r="F637" s="810"/>
      <c r="G637" s="809"/>
      <c r="H637" s="811"/>
    </row>
    <row r="638" spans="1:8" ht="15.75" customHeight="1" x14ac:dyDescent="0.25">
      <c r="A638" s="1182" t="s">
        <v>3985</v>
      </c>
      <c r="B638" s="1193" t="s">
        <v>2076</v>
      </c>
      <c r="C638" s="815" t="s">
        <v>3101</v>
      </c>
      <c r="D638" s="790"/>
      <c r="E638" s="809"/>
      <c r="F638" s="810"/>
      <c r="G638" s="809"/>
      <c r="H638" s="811"/>
    </row>
    <row r="639" spans="1:8" ht="15.75" customHeight="1" x14ac:dyDescent="0.25">
      <c r="A639" s="1182" t="s">
        <v>3985</v>
      </c>
      <c r="B639" s="1193" t="s">
        <v>2076</v>
      </c>
      <c r="C639" s="815" t="s">
        <v>2073</v>
      </c>
      <c r="D639" s="790"/>
      <c r="E639" s="809"/>
      <c r="F639" s="810"/>
      <c r="G639" s="809"/>
      <c r="H639" s="811"/>
    </row>
    <row r="640" spans="1:8" ht="15.75" customHeight="1" x14ac:dyDescent="0.25">
      <c r="A640" s="1182" t="s">
        <v>3985</v>
      </c>
      <c r="B640" s="1193" t="s">
        <v>2076</v>
      </c>
      <c r="C640" s="815" t="s">
        <v>2072</v>
      </c>
      <c r="D640" s="790"/>
      <c r="E640" s="809"/>
      <c r="F640" s="810"/>
      <c r="G640" s="809"/>
      <c r="H640" s="811"/>
    </row>
    <row r="641" spans="1:8" ht="15.75" customHeight="1" x14ac:dyDescent="0.25">
      <c r="A641" s="1182" t="s">
        <v>3985</v>
      </c>
      <c r="B641" s="1193" t="s">
        <v>2076</v>
      </c>
      <c r="C641" s="815" t="s">
        <v>2071</v>
      </c>
      <c r="D641" s="790"/>
      <c r="E641" s="809"/>
      <c r="F641" s="810"/>
      <c r="G641" s="809"/>
      <c r="H641" s="811"/>
    </row>
    <row r="642" spans="1:8" ht="16.5" customHeight="1" thickBot="1" x14ac:dyDescent="0.3">
      <c r="A642" s="1182" t="s">
        <v>3985</v>
      </c>
      <c r="B642" s="1193" t="s">
        <v>2076</v>
      </c>
      <c r="C642" s="817" t="s">
        <v>2070</v>
      </c>
      <c r="D642" s="818"/>
      <c r="E642" s="809"/>
      <c r="F642" s="810"/>
      <c r="G642" s="809"/>
      <c r="H642" s="811"/>
    </row>
    <row r="643" spans="1:8" ht="15.75" customHeight="1" thickBot="1" x14ac:dyDescent="0.3">
      <c r="A643" s="1182" t="s">
        <v>3985</v>
      </c>
      <c r="B643" s="1192" t="s">
        <v>3550</v>
      </c>
      <c r="C643" s="807" t="s">
        <v>2075</v>
      </c>
      <c r="D643" s="785"/>
      <c r="E643" s="809"/>
      <c r="F643" s="810"/>
      <c r="G643" s="809"/>
      <c r="H643" s="811"/>
    </row>
    <row r="644" spans="1:8" ht="15.75" customHeight="1" thickBot="1" x14ac:dyDescent="0.3">
      <c r="A644" s="1182" t="s">
        <v>3985</v>
      </c>
      <c r="B644" s="1192" t="s">
        <v>3550</v>
      </c>
      <c r="C644" s="815" t="s">
        <v>2074</v>
      </c>
      <c r="D644" s="790"/>
      <c r="E644" s="809"/>
      <c r="F644" s="810"/>
      <c r="G644" s="809"/>
      <c r="H644" s="811"/>
    </row>
    <row r="645" spans="1:8" ht="15.75" customHeight="1" thickBot="1" x14ac:dyDescent="0.3">
      <c r="A645" s="1182" t="s">
        <v>3985</v>
      </c>
      <c r="B645" s="1192" t="s">
        <v>3550</v>
      </c>
      <c r="C645" s="815" t="s">
        <v>2073</v>
      </c>
      <c r="D645" s="790"/>
      <c r="E645" s="809"/>
      <c r="F645" s="810"/>
      <c r="G645" s="809"/>
      <c r="H645" s="811"/>
    </row>
    <row r="646" spans="1:8" ht="15.75" customHeight="1" thickBot="1" x14ac:dyDescent="0.3">
      <c r="A646" s="1182" t="s">
        <v>3985</v>
      </c>
      <c r="B646" s="1192" t="s">
        <v>3550</v>
      </c>
      <c r="C646" s="815" t="s">
        <v>2072</v>
      </c>
      <c r="D646" s="790"/>
      <c r="E646" s="809"/>
      <c r="F646" s="810"/>
      <c r="G646" s="809"/>
      <c r="H646" s="811"/>
    </row>
    <row r="647" spans="1:8" ht="15.75" customHeight="1" thickBot="1" x14ac:dyDescent="0.3">
      <c r="A647" s="1182" t="s">
        <v>3985</v>
      </c>
      <c r="B647" s="1192" t="s">
        <v>3550</v>
      </c>
      <c r="C647" s="815" t="s">
        <v>2071</v>
      </c>
      <c r="D647" s="790"/>
      <c r="E647" s="809"/>
      <c r="F647" s="810"/>
      <c r="G647" s="809"/>
      <c r="H647" s="811"/>
    </row>
    <row r="648" spans="1:8" ht="16.5" customHeight="1" thickBot="1" x14ac:dyDescent="0.3">
      <c r="A648" s="1182" t="s">
        <v>3985</v>
      </c>
      <c r="B648" s="1192" t="s">
        <v>3550</v>
      </c>
      <c r="C648" s="817" t="s">
        <v>2070</v>
      </c>
      <c r="D648" s="818"/>
      <c r="E648" s="809"/>
      <c r="F648" s="810"/>
      <c r="G648" s="809"/>
      <c r="H648" s="811"/>
    </row>
    <row r="649" spans="1:8" ht="17.25" x14ac:dyDescent="0.3">
      <c r="A649" s="1182" t="s">
        <v>3985</v>
      </c>
      <c r="B649" s="1120" t="s">
        <v>2069</v>
      </c>
      <c r="C649" s="819" t="s">
        <v>2068</v>
      </c>
      <c r="D649" s="785"/>
      <c r="E649" s="809"/>
      <c r="F649" s="810"/>
      <c r="G649" s="809"/>
      <c r="H649" s="811"/>
    </row>
    <row r="650" spans="1:8" ht="18" thickBot="1" x14ac:dyDescent="0.35">
      <c r="A650" s="1182" t="s">
        <v>3985</v>
      </c>
      <c r="B650" s="1121" t="s">
        <v>2067</v>
      </c>
      <c r="C650" s="820" t="s">
        <v>2066</v>
      </c>
      <c r="D650" s="789"/>
      <c r="E650" s="809"/>
      <c r="F650" s="810"/>
      <c r="G650" s="809"/>
      <c r="H650" s="811"/>
    </row>
    <row r="651" spans="1:8" ht="15.75" customHeight="1" thickBot="1" x14ac:dyDescent="0.3">
      <c r="A651" s="1185" t="s">
        <v>3990</v>
      </c>
      <c r="B651" s="1192" t="s">
        <v>3544</v>
      </c>
      <c r="C651" s="815" t="s">
        <v>3545</v>
      </c>
      <c r="D651" s="790"/>
      <c r="E651" s="809"/>
      <c r="F651" s="810"/>
      <c r="G651" s="809"/>
      <c r="H651" s="811"/>
    </row>
    <row r="652" spans="1:8" ht="15.75" customHeight="1" thickBot="1" x14ac:dyDescent="0.3">
      <c r="A652" s="1185" t="s">
        <v>3990</v>
      </c>
      <c r="B652" s="1192" t="s">
        <v>3544</v>
      </c>
      <c r="C652" s="815" t="s">
        <v>3546</v>
      </c>
      <c r="D652" s="790"/>
      <c r="E652" s="809"/>
      <c r="F652" s="810"/>
      <c r="G652" s="809"/>
      <c r="H652" s="811"/>
    </row>
    <row r="653" spans="1:8" ht="15.75" customHeight="1" thickBot="1" x14ac:dyDescent="0.3">
      <c r="A653" s="1185" t="s">
        <v>3990</v>
      </c>
      <c r="B653" s="1192" t="s">
        <v>3544</v>
      </c>
      <c r="C653" s="815" t="s">
        <v>3547</v>
      </c>
      <c r="D653" s="790"/>
      <c r="E653" s="809"/>
      <c r="F653" s="810"/>
      <c r="G653" s="809"/>
      <c r="H653" s="811"/>
    </row>
    <row r="654" spans="1:8" ht="16.5" customHeight="1" thickBot="1" x14ac:dyDescent="0.3">
      <c r="A654" s="1185" t="s">
        <v>3990</v>
      </c>
      <c r="B654" s="1192" t="s">
        <v>3544</v>
      </c>
      <c r="C654" s="815" t="s">
        <v>3548</v>
      </c>
      <c r="D654" s="790"/>
      <c r="E654" s="809"/>
      <c r="F654" s="810"/>
      <c r="G654" s="809"/>
      <c r="H654" s="811"/>
    </row>
    <row r="655" spans="1:8" ht="15.75" customHeight="1" thickBot="1" x14ac:dyDescent="0.3">
      <c r="A655" s="1185" t="s">
        <v>3990</v>
      </c>
      <c r="B655" s="1192" t="s">
        <v>3551</v>
      </c>
      <c r="C655" s="807" t="s">
        <v>3545</v>
      </c>
      <c r="D655" s="785"/>
      <c r="E655" s="809"/>
      <c r="F655" s="810"/>
      <c r="G655" s="809"/>
      <c r="H655" s="811"/>
    </row>
    <row r="656" spans="1:8" ht="15.75" customHeight="1" thickBot="1" x14ac:dyDescent="0.3">
      <c r="A656" s="1185" t="s">
        <v>3990</v>
      </c>
      <c r="B656" s="1192" t="s">
        <v>3551</v>
      </c>
      <c r="C656" s="815" t="s">
        <v>3546</v>
      </c>
      <c r="D656" s="790"/>
      <c r="E656" s="809"/>
      <c r="F656" s="810"/>
      <c r="G656" s="809"/>
      <c r="H656" s="811"/>
    </row>
    <row r="657" spans="1:8" ht="15.75" customHeight="1" thickBot="1" x14ac:dyDescent="0.3">
      <c r="A657" s="1185" t="s">
        <v>3990</v>
      </c>
      <c r="B657" s="1192" t="s">
        <v>3551</v>
      </c>
      <c r="C657" s="815" t="s">
        <v>3547</v>
      </c>
      <c r="D657" s="790"/>
      <c r="E657" s="809"/>
      <c r="F657" s="810"/>
      <c r="G657" s="809"/>
      <c r="H657" s="811"/>
    </row>
    <row r="658" spans="1:8" ht="16.5" customHeight="1" thickBot="1" x14ac:dyDescent="0.3">
      <c r="A658" s="1185" t="s">
        <v>3990</v>
      </c>
      <c r="B658" s="1192" t="s">
        <v>3551</v>
      </c>
      <c r="C658" s="817" t="s">
        <v>3548</v>
      </c>
      <c r="D658" s="818"/>
      <c r="E658" s="809"/>
      <c r="F658" s="810"/>
      <c r="G658" s="809"/>
      <c r="H658" s="811"/>
    </row>
    <row r="659" spans="1:8" ht="15.75" customHeight="1" x14ac:dyDescent="0.25">
      <c r="A659" s="1185" t="s">
        <v>3990</v>
      </c>
      <c r="B659" s="1193" t="s">
        <v>3977</v>
      </c>
      <c r="C659" s="808">
        <v>300</v>
      </c>
      <c r="D659" s="787"/>
      <c r="E659" s="809"/>
      <c r="F659" s="810"/>
      <c r="G659" s="809"/>
      <c r="H659" s="811"/>
    </row>
    <row r="660" spans="1:8" ht="15.75" customHeight="1" x14ac:dyDescent="0.25">
      <c r="A660" s="1185" t="s">
        <v>3990</v>
      </c>
      <c r="B660" s="1193" t="s">
        <v>3977</v>
      </c>
      <c r="C660" s="808">
        <v>350</v>
      </c>
      <c r="D660" s="787"/>
      <c r="E660" s="809"/>
      <c r="F660" s="810"/>
      <c r="G660" s="809"/>
      <c r="H660" s="811"/>
    </row>
    <row r="661" spans="1:8" ht="15.75" customHeight="1" x14ac:dyDescent="0.25">
      <c r="A661" s="1185" t="s">
        <v>3990</v>
      </c>
      <c r="B661" s="1193" t="s">
        <v>3977</v>
      </c>
      <c r="C661" s="808">
        <v>400</v>
      </c>
      <c r="D661" s="787"/>
      <c r="E661" s="809"/>
      <c r="F661" s="810"/>
      <c r="G661" s="809"/>
      <c r="H661" s="811"/>
    </row>
    <row r="662" spans="1:8" ht="15.75" customHeight="1" x14ac:dyDescent="0.25">
      <c r="A662" s="1185" t="s">
        <v>3990</v>
      </c>
      <c r="B662" s="1193" t="s">
        <v>3977</v>
      </c>
      <c r="C662" s="808">
        <v>450</v>
      </c>
      <c r="D662" s="787"/>
      <c r="E662" s="809"/>
      <c r="F662" s="810"/>
      <c r="G662" s="809"/>
      <c r="H662" s="811"/>
    </row>
    <row r="663" spans="1:8" ht="15.75" customHeight="1" x14ac:dyDescent="0.25">
      <c r="A663" s="1185" t="s">
        <v>3990</v>
      </c>
      <c r="B663" s="1193" t="s">
        <v>3977</v>
      </c>
      <c r="C663" s="808">
        <v>500</v>
      </c>
      <c r="D663" s="787"/>
      <c r="E663" s="809"/>
      <c r="F663" s="810"/>
      <c r="G663" s="809"/>
      <c r="H663" s="811"/>
    </row>
    <row r="664" spans="1:8" ht="15.75" customHeight="1" x14ac:dyDescent="0.25">
      <c r="A664" s="1185" t="s">
        <v>3990</v>
      </c>
      <c r="B664" s="1193" t="s">
        <v>3977</v>
      </c>
      <c r="C664" s="808">
        <v>550</v>
      </c>
      <c r="D664" s="787"/>
      <c r="E664" s="809"/>
      <c r="F664" s="810"/>
      <c r="G664" s="809"/>
      <c r="H664" s="811"/>
    </row>
    <row r="665" spans="1:8" ht="16.5" customHeight="1" thickBot="1" x14ac:dyDescent="0.3">
      <c r="A665" s="1185" t="s">
        <v>3990</v>
      </c>
      <c r="B665" s="1193" t="s">
        <v>3977</v>
      </c>
      <c r="C665" s="812">
        <v>600</v>
      </c>
      <c r="D665" s="799"/>
      <c r="E665" s="809"/>
      <c r="F665" s="810"/>
      <c r="G665" s="809"/>
      <c r="H665" s="811"/>
    </row>
    <row r="666" spans="1:8" ht="18" thickBot="1" x14ac:dyDescent="0.35">
      <c r="A666" s="1183" t="s">
        <v>3986</v>
      </c>
      <c r="B666" s="1122" t="s">
        <v>2065</v>
      </c>
      <c r="C666" s="821" t="s">
        <v>2064</v>
      </c>
      <c r="D666" s="822"/>
      <c r="E666" s="809"/>
      <c r="F666" s="810"/>
      <c r="G666" s="809"/>
      <c r="H666" s="811"/>
    </row>
    <row r="667" spans="1:8" ht="15.75" customHeight="1" thickBot="1" x14ac:dyDescent="0.3">
      <c r="A667" s="1183" t="s">
        <v>3986</v>
      </c>
      <c r="B667" s="1194" t="s">
        <v>2063</v>
      </c>
      <c r="C667" s="823" t="s">
        <v>2055</v>
      </c>
      <c r="D667" s="785"/>
      <c r="E667" s="809"/>
      <c r="F667" s="810"/>
      <c r="G667" s="809"/>
      <c r="H667" s="811"/>
    </row>
    <row r="668" spans="1:8" ht="15.75" customHeight="1" thickBot="1" x14ac:dyDescent="0.3">
      <c r="A668" s="1183" t="s">
        <v>3986</v>
      </c>
      <c r="B668" s="1194" t="s">
        <v>2063</v>
      </c>
      <c r="C668" s="824" t="s">
        <v>2062</v>
      </c>
      <c r="D668" s="787"/>
      <c r="E668" s="809"/>
      <c r="F668" s="810"/>
      <c r="G668" s="809"/>
      <c r="H668" s="811"/>
    </row>
    <row r="669" spans="1:8" ht="15.75" customHeight="1" thickBot="1" x14ac:dyDescent="0.3">
      <c r="A669" s="1183" t="s">
        <v>3986</v>
      </c>
      <c r="B669" s="1194" t="s">
        <v>2063</v>
      </c>
      <c r="C669" s="824" t="s">
        <v>2034</v>
      </c>
      <c r="D669" s="787"/>
      <c r="E669" s="809"/>
      <c r="F669" s="810"/>
      <c r="G669" s="809"/>
      <c r="H669" s="811"/>
    </row>
    <row r="670" spans="1:8" ht="15.75" customHeight="1" thickBot="1" x14ac:dyDescent="0.3">
      <c r="A670" s="1183" t="s">
        <v>3986</v>
      </c>
      <c r="B670" s="1194" t="s">
        <v>2063</v>
      </c>
      <c r="C670" s="824" t="s">
        <v>2061</v>
      </c>
      <c r="D670" s="787"/>
      <c r="E670" s="809"/>
      <c r="F670" s="810"/>
      <c r="G670" s="809"/>
      <c r="H670" s="811"/>
    </row>
    <row r="671" spans="1:8" ht="15.75" customHeight="1" thickBot="1" x14ac:dyDescent="0.3">
      <c r="A671" s="1183" t="s">
        <v>3986</v>
      </c>
      <c r="B671" s="1194" t="s">
        <v>2063</v>
      </c>
      <c r="C671" s="824" t="s">
        <v>2060</v>
      </c>
      <c r="D671" s="787"/>
      <c r="E671" s="809"/>
      <c r="F671" s="810"/>
      <c r="G671" s="809"/>
      <c r="H671" s="811"/>
    </row>
    <row r="672" spans="1:8" ht="15.75" customHeight="1" thickBot="1" x14ac:dyDescent="0.3">
      <c r="A672" s="1183" t="s">
        <v>3986</v>
      </c>
      <c r="B672" s="1194" t="s">
        <v>2063</v>
      </c>
      <c r="C672" s="824" t="s">
        <v>2037</v>
      </c>
      <c r="D672" s="787"/>
      <c r="E672" s="809"/>
      <c r="F672" s="810"/>
      <c r="G672" s="809"/>
      <c r="H672" s="811"/>
    </row>
    <row r="673" spans="1:8" ht="16.5" customHeight="1" thickBot="1" x14ac:dyDescent="0.3">
      <c r="A673" s="1183" t="s">
        <v>3986</v>
      </c>
      <c r="B673" s="1194" t="s">
        <v>2063</v>
      </c>
      <c r="C673" s="825" t="s">
        <v>2059</v>
      </c>
      <c r="D673" s="799"/>
      <c r="E673" s="809"/>
      <c r="F673" s="810"/>
      <c r="G673" s="809"/>
      <c r="H673" s="811"/>
    </row>
    <row r="674" spans="1:8" ht="15.75" customHeight="1" thickBot="1" x14ac:dyDescent="0.3">
      <c r="A674" s="1183" t="s">
        <v>3986</v>
      </c>
      <c r="B674" s="1194" t="s">
        <v>2058</v>
      </c>
      <c r="C674" s="823" t="s">
        <v>2699</v>
      </c>
      <c r="D674" s="785"/>
      <c r="E674" s="816"/>
      <c r="F674" s="810"/>
      <c r="G674" s="809"/>
      <c r="H674" s="811"/>
    </row>
    <row r="675" spans="1:8" ht="15.75" customHeight="1" thickBot="1" x14ac:dyDescent="0.3">
      <c r="A675" s="1183" t="s">
        <v>3986</v>
      </c>
      <c r="B675" s="1194" t="s">
        <v>2058</v>
      </c>
      <c r="C675" s="824" t="s">
        <v>2700</v>
      </c>
      <c r="D675" s="787"/>
      <c r="E675" s="816"/>
      <c r="F675" s="810"/>
      <c r="G675" s="809"/>
      <c r="H675" s="811"/>
    </row>
    <row r="676" spans="1:8" ht="15.75" customHeight="1" thickBot="1" x14ac:dyDescent="0.3">
      <c r="A676" s="1183" t="s">
        <v>3986</v>
      </c>
      <c r="B676" s="1194" t="s">
        <v>2058</v>
      </c>
      <c r="C676" s="824" t="s">
        <v>2057</v>
      </c>
      <c r="D676" s="787"/>
      <c r="E676" s="826"/>
      <c r="F676" s="810"/>
      <c r="G676" s="809"/>
      <c r="H676" s="811"/>
    </row>
    <row r="677" spans="1:8" ht="15.75" customHeight="1" thickBot="1" x14ac:dyDescent="0.3">
      <c r="A677" s="1183" t="s">
        <v>3986</v>
      </c>
      <c r="B677" s="1194" t="s">
        <v>2058</v>
      </c>
      <c r="C677" s="824" t="s">
        <v>2046</v>
      </c>
      <c r="D677" s="787"/>
      <c r="E677" s="826"/>
      <c r="F677" s="809"/>
      <c r="G677" s="809"/>
      <c r="H677" s="811"/>
    </row>
    <row r="678" spans="1:8" ht="15.75" customHeight="1" thickBot="1" x14ac:dyDescent="0.3">
      <c r="A678" s="1183" t="s">
        <v>3986</v>
      </c>
      <c r="B678" s="1194" t="s">
        <v>2058</v>
      </c>
      <c r="C678" s="824" t="s">
        <v>2053</v>
      </c>
      <c r="D678" s="787"/>
      <c r="E678" s="816"/>
      <c r="F678" s="810"/>
      <c r="G678" s="809"/>
      <c r="H678" s="811"/>
    </row>
    <row r="679" spans="1:8" ht="16.5" customHeight="1" thickBot="1" x14ac:dyDescent="0.3">
      <c r="A679" s="1183" t="s">
        <v>3986</v>
      </c>
      <c r="B679" s="1194" t="s">
        <v>2058</v>
      </c>
      <c r="C679" s="825" t="s">
        <v>2037</v>
      </c>
      <c r="D679" s="799"/>
      <c r="E679" s="816"/>
      <c r="F679" s="810"/>
      <c r="G679" s="809"/>
      <c r="H679" s="811"/>
    </row>
    <row r="680" spans="1:8" ht="15.75" customHeight="1" thickBot="1" x14ac:dyDescent="0.3">
      <c r="A680" s="1183" t="s">
        <v>3986</v>
      </c>
      <c r="B680" s="1194" t="s">
        <v>2056</v>
      </c>
      <c r="C680" s="823" t="s">
        <v>2055</v>
      </c>
      <c r="D680" s="785"/>
      <c r="E680" s="809"/>
      <c r="F680" s="810"/>
      <c r="G680" s="809"/>
      <c r="H680" s="811"/>
    </row>
    <row r="681" spans="1:8" ht="15.75" customHeight="1" thickBot="1" x14ac:dyDescent="0.3">
      <c r="A681" s="1183" t="s">
        <v>3986</v>
      </c>
      <c r="B681" s="1194" t="s">
        <v>2056</v>
      </c>
      <c r="C681" s="824" t="s">
        <v>3957</v>
      </c>
      <c r="D681" s="787"/>
      <c r="E681" s="809"/>
      <c r="F681" s="810"/>
      <c r="G681" s="809"/>
      <c r="H681" s="811"/>
    </row>
    <row r="682" spans="1:8" ht="15.75" customHeight="1" thickBot="1" x14ac:dyDescent="0.3">
      <c r="A682" s="1183" t="s">
        <v>3986</v>
      </c>
      <c r="B682" s="1194" t="s">
        <v>2056</v>
      </c>
      <c r="C682" s="824" t="s">
        <v>2054</v>
      </c>
      <c r="D682" s="787"/>
      <c r="E682" s="809"/>
      <c r="G682" s="809"/>
      <c r="H682" s="811"/>
    </row>
    <row r="683" spans="1:8" ht="15.75" customHeight="1" thickBot="1" x14ac:dyDescent="0.3">
      <c r="A683" s="1183" t="s">
        <v>3986</v>
      </c>
      <c r="B683" s="1194" t="s">
        <v>2056</v>
      </c>
      <c r="C683" s="824" t="s">
        <v>2053</v>
      </c>
      <c r="D683" s="787"/>
      <c r="E683" s="809"/>
      <c r="F683" s="809"/>
      <c r="G683" s="809"/>
      <c r="H683" s="811"/>
    </row>
    <row r="684" spans="1:8" ht="15.75" customHeight="1" thickBot="1" x14ac:dyDescent="0.3">
      <c r="A684" s="1183" t="s">
        <v>3986</v>
      </c>
      <c r="B684" s="1194" t="s">
        <v>2056</v>
      </c>
      <c r="C684" s="824" t="s">
        <v>2046</v>
      </c>
      <c r="D684" s="787"/>
      <c r="E684" s="809"/>
      <c r="F684" s="809"/>
      <c r="G684" s="809"/>
      <c r="H684" s="811"/>
    </row>
    <row r="685" spans="1:8" ht="16.5" customHeight="1" thickBot="1" x14ac:dyDescent="0.3">
      <c r="A685" s="1183" t="s">
        <v>3986</v>
      </c>
      <c r="B685" s="1194" t="s">
        <v>2056</v>
      </c>
      <c r="C685" s="825" t="s">
        <v>2051</v>
      </c>
      <c r="D685" s="799"/>
      <c r="E685" s="809"/>
      <c r="F685" s="810"/>
      <c r="G685" s="809"/>
      <c r="H685" s="811"/>
    </row>
    <row r="686" spans="1:8" ht="15.75" customHeight="1" thickBot="1" x14ac:dyDescent="0.3">
      <c r="A686" s="1183" t="s">
        <v>3986</v>
      </c>
      <c r="B686" s="1194" t="s">
        <v>2052</v>
      </c>
      <c r="C686" s="823" t="s">
        <v>3958</v>
      </c>
      <c r="D686" s="785"/>
      <c r="E686" s="809"/>
      <c r="F686" s="810"/>
      <c r="G686" s="809"/>
      <c r="H686" s="811"/>
    </row>
    <row r="687" spans="1:8" ht="15.75" customHeight="1" thickBot="1" x14ac:dyDescent="0.3">
      <c r="A687" s="1183" t="s">
        <v>3986</v>
      </c>
      <c r="B687" s="1194" t="s">
        <v>2052</v>
      </c>
      <c r="C687" s="824" t="s">
        <v>2046</v>
      </c>
      <c r="D687" s="787"/>
      <c r="E687" s="809"/>
      <c r="F687" s="810"/>
      <c r="G687" s="809"/>
      <c r="H687" s="811"/>
    </row>
    <row r="688" spans="1:8" ht="15.75" customHeight="1" thickBot="1" x14ac:dyDescent="0.3">
      <c r="A688" s="1183" t="s">
        <v>3986</v>
      </c>
      <c r="B688" s="1194" t="s">
        <v>2052</v>
      </c>
      <c r="C688" s="824" t="s">
        <v>2053</v>
      </c>
      <c r="D688" s="787"/>
      <c r="E688" s="809"/>
      <c r="F688" s="810"/>
      <c r="G688" s="809"/>
      <c r="H688" s="811"/>
    </row>
    <row r="689" spans="1:8" ht="16.5" customHeight="1" thickBot="1" x14ac:dyDescent="0.3">
      <c r="A689" s="1183" t="s">
        <v>3986</v>
      </c>
      <c r="B689" s="1194" t="s">
        <v>2052</v>
      </c>
      <c r="C689" s="825" t="s">
        <v>2037</v>
      </c>
      <c r="D689" s="799"/>
      <c r="E689" s="809"/>
      <c r="F689" s="810"/>
      <c r="G689" s="809"/>
      <c r="H689" s="811"/>
    </row>
    <row r="690" spans="1:8" ht="18" thickBot="1" x14ac:dyDescent="0.35">
      <c r="A690" s="1183" t="s">
        <v>3986</v>
      </c>
      <c r="B690" s="1119" t="s">
        <v>2050</v>
      </c>
      <c r="C690" s="821" t="s">
        <v>2049</v>
      </c>
      <c r="D690" s="822"/>
      <c r="E690" s="809"/>
      <c r="F690" s="810"/>
      <c r="G690" s="809"/>
      <c r="H690" s="811"/>
    </row>
    <row r="691" spans="1:8" ht="15.75" customHeight="1" thickBot="1" x14ac:dyDescent="0.3">
      <c r="A691" s="1183" t="s">
        <v>3986</v>
      </c>
      <c r="B691" s="1196" t="s">
        <v>2048</v>
      </c>
      <c r="C691" s="823" t="s">
        <v>2046</v>
      </c>
      <c r="D691" s="785"/>
      <c r="E691" s="809"/>
      <c r="F691" s="810"/>
      <c r="G691" s="809"/>
      <c r="H691" s="811"/>
    </row>
    <row r="692" spans="1:8" ht="16.5" customHeight="1" thickBot="1" x14ac:dyDescent="0.3">
      <c r="A692" s="1183" t="s">
        <v>3986</v>
      </c>
      <c r="B692" s="1196" t="s">
        <v>2048</v>
      </c>
      <c r="C692" s="825" t="s">
        <v>2045</v>
      </c>
      <c r="D692" s="799"/>
      <c r="E692" s="809"/>
      <c r="F692" s="810"/>
      <c r="G692" s="809"/>
      <c r="H692" s="811"/>
    </row>
    <row r="693" spans="1:8" ht="15.75" customHeight="1" thickBot="1" x14ac:dyDescent="0.3">
      <c r="A693" s="1183" t="s">
        <v>3986</v>
      </c>
      <c r="B693" s="1196" t="s">
        <v>2047</v>
      </c>
      <c r="C693" s="823" t="s">
        <v>2046</v>
      </c>
      <c r="D693" s="785"/>
      <c r="E693" s="809"/>
      <c r="F693" s="810"/>
      <c r="G693" s="809"/>
      <c r="H693" s="811"/>
    </row>
    <row r="694" spans="1:8" ht="16.5" customHeight="1" thickBot="1" x14ac:dyDescent="0.3">
      <c r="A694" s="1183" t="s">
        <v>3986</v>
      </c>
      <c r="B694" s="1196" t="s">
        <v>2047</v>
      </c>
      <c r="C694" s="825" t="s">
        <v>2045</v>
      </c>
      <c r="D694" s="799"/>
      <c r="E694" s="809"/>
      <c r="F694" s="810"/>
      <c r="G694" s="809"/>
      <c r="H694" s="811"/>
    </row>
    <row r="695" spans="1:8" ht="15.75" customHeight="1" thickBot="1" x14ac:dyDescent="0.3">
      <c r="A695" s="1183" t="s">
        <v>3986</v>
      </c>
      <c r="B695" s="1194" t="s">
        <v>2044</v>
      </c>
      <c r="C695" s="823" t="s">
        <v>2043</v>
      </c>
      <c r="D695" s="785"/>
      <c r="E695" s="809"/>
      <c r="F695" s="810"/>
      <c r="G695" s="809"/>
      <c r="H695" s="811"/>
    </row>
    <row r="696" spans="1:8" ht="16.5" customHeight="1" thickBot="1" x14ac:dyDescent="0.3">
      <c r="A696" s="1183" t="s">
        <v>3986</v>
      </c>
      <c r="B696" s="1194" t="s">
        <v>2044</v>
      </c>
      <c r="C696" s="825" t="s">
        <v>2028</v>
      </c>
      <c r="D696" s="799"/>
      <c r="E696" s="809"/>
      <c r="F696" s="810"/>
      <c r="G696" s="809"/>
      <c r="H696" s="811"/>
    </row>
    <row r="697" spans="1:8" ht="15.75" customHeight="1" thickBot="1" x14ac:dyDescent="0.3">
      <c r="A697" s="1183" t="s">
        <v>3986</v>
      </c>
      <c r="B697" s="1194" t="s">
        <v>2042</v>
      </c>
      <c r="C697" s="823" t="s">
        <v>2035</v>
      </c>
      <c r="D697" s="785"/>
      <c r="E697" s="809"/>
      <c r="F697" s="810"/>
      <c r="G697" s="809"/>
      <c r="H697" s="811"/>
    </row>
    <row r="698" spans="1:8" ht="15.75" customHeight="1" thickBot="1" x14ac:dyDescent="0.3">
      <c r="A698" s="1183" t="s">
        <v>3986</v>
      </c>
      <c r="B698" s="1194" t="s">
        <v>2042</v>
      </c>
      <c r="C698" s="824" t="s">
        <v>2034</v>
      </c>
      <c r="D698" s="787"/>
      <c r="E698" s="809"/>
      <c r="F698" s="810"/>
      <c r="G698" s="809"/>
      <c r="H698" s="811"/>
    </row>
    <row r="699" spans="1:8" ht="15.75" customHeight="1" thickBot="1" x14ac:dyDescent="0.3">
      <c r="A699" s="1183" t="s">
        <v>3986</v>
      </c>
      <c r="B699" s="1194" t="s">
        <v>2042</v>
      </c>
      <c r="C699" s="824" t="s">
        <v>2029</v>
      </c>
      <c r="D699" s="787"/>
      <c r="E699" s="809"/>
      <c r="F699" s="810"/>
      <c r="G699" s="809"/>
      <c r="H699" s="811"/>
    </row>
    <row r="700" spans="1:8" ht="15.75" customHeight="1" thickBot="1" x14ac:dyDescent="0.3">
      <c r="A700" s="1183" t="s">
        <v>3986</v>
      </c>
      <c r="B700" s="1194" t="s">
        <v>2042</v>
      </c>
      <c r="C700" s="824" t="s">
        <v>2033</v>
      </c>
      <c r="D700" s="787"/>
      <c r="E700" s="809"/>
      <c r="F700" s="810"/>
      <c r="G700" s="809"/>
      <c r="H700" s="811"/>
    </row>
    <row r="701" spans="1:8" ht="15.75" customHeight="1" thickBot="1" x14ac:dyDescent="0.3">
      <c r="A701" s="1183" t="s">
        <v>3986</v>
      </c>
      <c r="B701" s="1194" t="s">
        <v>2042</v>
      </c>
      <c r="C701" s="824" t="s">
        <v>2028</v>
      </c>
      <c r="D701" s="787"/>
      <c r="E701" s="809"/>
      <c r="F701" s="810"/>
      <c r="G701" s="809"/>
      <c r="H701" s="811"/>
    </row>
    <row r="702" spans="1:8" ht="15.75" customHeight="1" thickBot="1" x14ac:dyDescent="0.3">
      <c r="A702" s="1183" t="s">
        <v>3986</v>
      </c>
      <c r="B702" s="1194" t="s">
        <v>2042</v>
      </c>
      <c r="C702" s="824" t="s">
        <v>2027</v>
      </c>
      <c r="D702" s="787"/>
      <c r="E702" s="809"/>
      <c r="F702" s="810"/>
      <c r="G702" s="809"/>
      <c r="H702" s="811"/>
    </row>
    <row r="703" spans="1:8" ht="16.5" customHeight="1" thickBot="1" x14ac:dyDescent="0.3">
      <c r="A703" s="1183" t="s">
        <v>3986</v>
      </c>
      <c r="B703" s="1194" t="s">
        <v>2042</v>
      </c>
      <c r="C703" s="825" t="s">
        <v>2037</v>
      </c>
      <c r="D703" s="799"/>
      <c r="E703" s="809"/>
      <c r="F703" s="810"/>
      <c r="G703" s="809"/>
      <c r="H703" s="811"/>
    </row>
    <row r="704" spans="1:8" ht="15.75" customHeight="1" thickBot="1" x14ac:dyDescent="0.3">
      <c r="A704" s="1183" t="s">
        <v>3986</v>
      </c>
      <c r="B704" s="1194" t="s">
        <v>2041</v>
      </c>
      <c r="C704" s="823" t="s">
        <v>2035</v>
      </c>
      <c r="D704" s="785"/>
      <c r="E704" s="809"/>
      <c r="F704" s="810"/>
      <c r="G704" s="809"/>
      <c r="H704" s="811"/>
    </row>
    <row r="705" spans="1:8" ht="15.75" customHeight="1" thickBot="1" x14ac:dyDescent="0.3">
      <c r="A705" s="1183" t="s">
        <v>3986</v>
      </c>
      <c r="B705" s="1194" t="s">
        <v>2041</v>
      </c>
      <c r="C705" s="824" t="s">
        <v>2034</v>
      </c>
      <c r="D705" s="787"/>
      <c r="E705" s="809"/>
      <c r="F705" s="810"/>
      <c r="G705" s="809"/>
      <c r="H705" s="811"/>
    </row>
    <row r="706" spans="1:8" ht="15.75" customHeight="1" thickBot="1" x14ac:dyDescent="0.3">
      <c r="A706" s="1183" t="s">
        <v>3986</v>
      </c>
      <c r="B706" s="1194" t="s">
        <v>2041</v>
      </c>
      <c r="C706" s="824" t="s">
        <v>2029</v>
      </c>
      <c r="D706" s="787"/>
      <c r="E706" s="809"/>
      <c r="F706" s="810"/>
      <c r="G706" s="809"/>
      <c r="H706" s="811"/>
    </row>
    <row r="707" spans="1:8" ht="15.75" customHeight="1" thickBot="1" x14ac:dyDescent="0.3">
      <c r="A707" s="1183" t="s">
        <v>3986</v>
      </c>
      <c r="B707" s="1194" t="s">
        <v>2041</v>
      </c>
      <c r="C707" s="824" t="s">
        <v>2028</v>
      </c>
      <c r="D707" s="787"/>
      <c r="E707" s="809"/>
      <c r="F707" s="810"/>
      <c r="G707" s="809"/>
      <c r="H707" s="811"/>
    </row>
    <row r="708" spans="1:8" ht="16.5" customHeight="1" thickBot="1" x14ac:dyDescent="0.3">
      <c r="A708" s="1183" t="s">
        <v>3986</v>
      </c>
      <c r="B708" s="1194" t="s">
        <v>2041</v>
      </c>
      <c r="C708" s="825" t="s">
        <v>2037</v>
      </c>
      <c r="D708" s="799"/>
      <c r="E708" s="809"/>
      <c r="F708" s="810"/>
      <c r="G708" s="809"/>
      <c r="H708" s="811"/>
    </row>
    <row r="709" spans="1:8" ht="15.75" customHeight="1" thickBot="1" x14ac:dyDescent="0.3">
      <c r="A709" s="1183" t="s">
        <v>3986</v>
      </c>
      <c r="B709" s="1194" t="s">
        <v>2040</v>
      </c>
      <c r="C709" s="823" t="s">
        <v>2029</v>
      </c>
      <c r="D709" s="785"/>
      <c r="E709" s="809"/>
      <c r="F709" s="810"/>
      <c r="G709" s="809"/>
      <c r="H709" s="811"/>
    </row>
    <row r="710" spans="1:8" ht="15.75" customHeight="1" thickBot="1" x14ac:dyDescent="0.3">
      <c r="A710" s="1183" t="s">
        <v>3986</v>
      </c>
      <c r="B710" s="1194" t="s">
        <v>2040</v>
      </c>
      <c r="C710" s="824" t="s">
        <v>2033</v>
      </c>
      <c r="D710" s="787"/>
      <c r="E710" s="809"/>
      <c r="F710" s="810"/>
      <c r="G710" s="809"/>
      <c r="H710" s="811"/>
    </row>
    <row r="711" spans="1:8" ht="15.75" customHeight="1" thickBot="1" x14ac:dyDescent="0.3">
      <c r="A711" s="1183" t="s">
        <v>3986</v>
      </c>
      <c r="B711" s="1194" t="s">
        <v>2040</v>
      </c>
      <c r="C711" s="824" t="s">
        <v>2028</v>
      </c>
      <c r="D711" s="787"/>
      <c r="E711" s="809"/>
      <c r="F711" s="810"/>
      <c r="G711" s="809"/>
      <c r="H711" s="811"/>
    </row>
    <row r="712" spans="1:8" ht="15.75" customHeight="1" thickBot="1" x14ac:dyDescent="0.3">
      <c r="A712" s="1183" t="s">
        <v>3986</v>
      </c>
      <c r="B712" s="1194" t="s">
        <v>2040</v>
      </c>
      <c r="C712" s="824" t="s">
        <v>2027</v>
      </c>
      <c r="D712" s="787"/>
      <c r="E712" s="809"/>
      <c r="F712" s="810"/>
      <c r="G712" s="809"/>
      <c r="H712" s="811"/>
    </row>
    <row r="713" spans="1:8" ht="16.5" customHeight="1" thickBot="1" x14ac:dyDescent="0.3">
      <c r="A713" s="1183" t="s">
        <v>3986</v>
      </c>
      <c r="B713" s="1194" t="s">
        <v>2040</v>
      </c>
      <c r="C713" s="825" t="s">
        <v>2037</v>
      </c>
      <c r="D713" s="799"/>
      <c r="E713" s="809"/>
      <c r="F713" s="810"/>
      <c r="G713" s="809"/>
      <c r="H713" s="811"/>
    </row>
    <row r="714" spans="1:8" ht="15.75" customHeight="1" thickBot="1" x14ac:dyDescent="0.3">
      <c r="A714" s="1183" t="s">
        <v>3986</v>
      </c>
      <c r="B714" s="1194" t="s">
        <v>2039</v>
      </c>
      <c r="C714" s="823" t="s">
        <v>2029</v>
      </c>
      <c r="D714" s="785"/>
      <c r="E714" s="809"/>
      <c r="F714" s="810"/>
      <c r="G714" s="809"/>
      <c r="H714" s="811"/>
    </row>
    <row r="715" spans="1:8" ht="16.5" customHeight="1" thickBot="1" x14ac:dyDescent="0.3">
      <c r="A715" s="1183" t="s">
        <v>3986</v>
      </c>
      <c r="B715" s="1194" t="s">
        <v>2039</v>
      </c>
      <c r="C715" s="825" t="s">
        <v>2028</v>
      </c>
      <c r="D715" s="799"/>
      <c r="E715" s="809"/>
      <c r="F715" s="810"/>
      <c r="G715" s="809"/>
      <c r="H715" s="811"/>
    </row>
    <row r="716" spans="1:8" ht="15.75" customHeight="1" thickBot="1" x14ac:dyDescent="0.3">
      <c r="A716" s="1183" t="s">
        <v>3986</v>
      </c>
      <c r="B716" s="1194" t="s">
        <v>2038</v>
      </c>
      <c r="C716" s="823" t="s">
        <v>2035</v>
      </c>
      <c r="D716" s="785"/>
      <c r="E716" s="809"/>
      <c r="F716" s="810"/>
      <c r="G716" s="809"/>
      <c r="H716" s="811"/>
    </row>
    <row r="717" spans="1:8" ht="15.75" customHeight="1" thickBot="1" x14ac:dyDescent="0.3">
      <c r="A717" s="1183" t="s">
        <v>3986</v>
      </c>
      <c r="B717" s="1194" t="s">
        <v>2038</v>
      </c>
      <c r="C717" s="824" t="s">
        <v>2034</v>
      </c>
      <c r="D717" s="787"/>
      <c r="E717" s="809"/>
      <c r="F717" s="810"/>
      <c r="G717" s="809"/>
      <c r="H717" s="811"/>
    </row>
    <row r="718" spans="1:8" ht="15.75" customHeight="1" thickBot="1" x14ac:dyDescent="0.3">
      <c r="A718" s="1183" t="s">
        <v>3986</v>
      </c>
      <c r="B718" s="1194" t="s">
        <v>2038</v>
      </c>
      <c r="C718" s="824" t="s">
        <v>2029</v>
      </c>
      <c r="D718" s="787"/>
      <c r="E718" s="809"/>
      <c r="F718" s="810"/>
      <c r="G718" s="809"/>
      <c r="H718" s="811"/>
    </row>
    <row r="719" spans="1:8" ht="15.75" customHeight="1" thickBot="1" x14ac:dyDescent="0.3">
      <c r="A719" s="1183" t="s">
        <v>3986</v>
      </c>
      <c r="B719" s="1194" t="s">
        <v>2038</v>
      </c>
      <c r="C719" s="824" t="s">
        <v>2033</v>
      </c>
      <c r="D719" s="787"/>
      <c r="E719" s="809"/>
      <c r="F719" s="810"/>
      <c r="G719" s="809"/>
      <c r="H719" s="811"/>
    </row>
    <row r="720" spans="1:8" ht="15.75" customHeight="1" thickBot="1" x14ac:dyDescent="0.3">
      <c r="A720" s="1183" t="s">
        <v>3986</v>
      </c>
      <c r="B720" s="1194" t="s">
        <v>2038</v>
      </c>
      <c r="C720" s="824" t="s">
        <v>2028</v>
      </c>
      <c r="D720" s="787"/>
      <c r="E720" s="809"/>
      <c r="F720" s="810"/>
      <c r="G720" s="809"/>
      <c r="H720" s="811"/>
    </row>
    <row r="721" spans="1:8" ht="15.75" customHeight="1" thickBot="1" x14ac:dyDescent="0.3">
      <c r="A721" s="1183" t="s">
        <v>3986</v>
      </c>
      <c r="B721" s="1194" t="s">
        <v>2038</v>
      </c>
      <c r="C721" s="824" t="s">
        <v>2027</v>
      </c>
      <c r="D721" s="787"/>
      <c r="E721" s="809"/>
      <c r="F721" s="810"/>
      <c r="G721" s="809"/>
      <c r="H721" s="811"/>
    </row>
    <row r="722" spans="1:8" ht="16.5" customHeight="1" thickBot="1" x14ac:dyDescent="0.3">
      <c r="A722" s="1183" t="s">
        <v>3986</v>
      </c>
      <c r="B722" s="1194" t="s">
        <v>2038</v>
      </c>
      <c r="C722" s="825" t="s">
        <v>2037</v>
      </c>
      <c r="D722" s="799"/>
      <c r="E722" s="809"/>
      <c r="F722" s="810"/>
      <c r="G722" s="809"/>
      <c r="H722" s="811"/>
    </row>
    <row r="723" spans="1:8" ht="15.75" customHeight="1" thickBot="1" x14ac:dyDescent="0.3">
      <c r="A723" s="1183" t="s">
        <v>3986</v>
      </c>
      <c r="B723" s="1194" t="s">
        <v>2036</v>
      </c>
      <c r="C723" s="823" t="s">
        <v>2035</v>
      </c>
      <c r="D723" s="785"/>
      <c r="E723" s="809"/>
      <c r="F723" s="810"/>
      <c r="G723" s="809"/>
      <c r="H723" s="811"/>
    </row>
    <row r="724" spans="1:8" ht="15.75" customHeight="1" thickBot="1" x14ac:dyDescent="0.3">
      <c r="A724" s="1183" t="s">
        <v>3986</v>
      </c>
      <c r="B724" s="1194" t="s">
        <v>2036</v>
      </c>
      <c r="C724" s="824" t="s">
        <v>2034</v>
      </c>
      <c r="D724" s="787"/>
      <c r="E724" s="809"/>
      <c r="F724" s="810"/>
      <c r="G724" s="809"/>
      <c r="H724" s="811"/>
    </row>
    <row r="725" spans="1:8" ht="15.75" customHeight="1" thickBot="1" x14ac:dyDescent="0.3">
      <c r="A725" s="1183" t="s">
        <v>3986</v>
      </c>
      <c r="B725" s="1194" t="s">
        <v>2036</v>
      </c>
      <c r="C725" s="824" t="s">
        <v>2029</v>
      </c>
      <c r="D725" s="787"/>
      <c r="E725" s="809"/>
      <c r="F725" s="810"/>
      <c r="G725" s="809"/>
      <c r="H725" s="811"/>
    </row>
    <row r="726" spans="1:8" ht="15.75" customHeight="1" thickBot="1" x14ac:dyDescent="0.3">
      <c r="A726" s="1183" t="s">
        <v>3986</v>
      </c>
      <c r="B726" s="1194" t="s">
        <v>2036</v>
      </c>
      <c r="C726" s="824" t="s">
        <v>2033</v>
      </c>
      <c r="D726" s="787"/>
      <c r="E726" s="809"/>
      <c r="F726" s="810"/>
      <c r="G726" s="809"/>
      <c r="H726" s="811"/>
    </row>
    <row r="727" spans="1:8" ht="15.75" customHeight="1" thickBot="1" x14ac:dyDescent="0.3">
      <c r="A727" s="1183" t="s">
        <v>3986</v>
      </c>
      <c r="B727" s="1194" t="s">
        <v>2036</v>
      </c>
      <c r="C727" s="824" t="s">
        <v>2028</v>
      </c>
      <c r="D727" s="787"/>
      <c r="E727" s="809"/>
      <c r="F727" s="810"/>
      <c r="G727" s="809"/>
      <c r="H727" s="811"/>
    </row>
    <row r="728" spans="1:8" ht="16.5" customHeight="1" thickBot="1" x14ac:dyDescent="0.3">
      <c r="A728" s="1183" t="s">
        <v>3986</v>
      </c>
      <c r="B728" s="1194" t="s">
        <v>2036</v>
      </c>
      <c r="C728" s="825" t="s">
        <v>2027</v>
      </c>
      <c r="D728" s="799"/>
      <c r="E728" s="809"/>
      <c r="F728" s="810"/>
      <c r="G728" s="809"/>
      <c r="H728" s="811"/>
    </row>
    <row r="729" spans="1:8" ht="15.75" customHeight="1" thickBot="1" x14ac:dyDescent="0.3">
      <c r="A729" s="1183" t="s">
        <v>3986</v>
      </c>
      <c r="B729" s="1194" t="s">
        <v>2032</v>
      </c>
      <c r="C729" s="823" t="s">
        <v>2029</v>
      </c>
      <c r="D729" s="785"/>
      <c r="E729" s="809"/>
      <c r="F729" s="810"/>
      <c r="G729" s="809"/>
      <c r="H729" s="811"/>
    </row>
    <row r="730" spans="1:8" ht="15.75" customHeight="1" thickBot="1" x14ac:dyDescent="0.3">
      <c r="A730" s="1183" t="s">
        <v>3986</v>
      </c>
      <c r="B730" s="1194" t="s">
        <v>2032</v>
      </c>
      <c r="C730" s="824" t="s">
        <v>2028</v>
      </c>
      <c r="D730" s="787"/>
      <c r="E730" s="809"/>
      <c r="F730" s="810"/>
      <c r="G730" s="809"/>
      <c r="H730" s="811"/>
    </row>
    <row r="731" spans="1:8" ht="16.5" customHeight="1" thickBot="1" x14ac:dyDescent="0.3">
      <c r="A731" s="1183" t="s">
        <v>3986</v>
      </c>
      <c r="B731" s="1194" t="s">
        <v>2032</v>
      </c>
      <c r="C731" s="825" t="s">
        <v>2027</v>
      </c>
      <c r="D731" s="799"/>
      <c r="E731" s="809"/>
      <c r="F731" s="810"/>
      <c r="G731" s="809"/>
      <c r="H731" s="811"/>
    </row>
    <row r="732" spans="1:8" ht="15.75" customHeight="1" thickBot="1" x14ac:dyDescent="0.3">
      <c r="A732" s="1183" t="s">
        <v>3986</v>
      </c>
      <c r="B732" s="1194" t="s">
        <v>2031</v>
      </c>
      <c r="C732" s="823" t="s">
        <v>2029</v>
      </c>
      <c r="D732" s="785"/>
      <c r="E732" s="809"/>
      <c r="F732" s="810"/>
      <c r="G732" s="809"/>
      <c r="H732" s="811"/>
    </row>
    <row r="733" spans="1:8" ht="15.75" customHeight="1" thickBot="1" x14ac:dyDescent="0.3">
      <c r="A733" s="1183" t="s">
        <v>3986</v>
      </c>
      <c r="B733" s="1194" t="s">
        <v>2031</v>
      </c>
      <c r="C733" s="824" t="s">
        <v>2028</v>
      </c>
      <c r="D733" s="787"/>
      <c r="E733" s="809"/>
      <c r="F733" s="810"/>
      <c r="G733" s="809"/>
      <c r="H733" s="811"/>
    </row>
    <row r="734" spans="1:8" ht="16.5" customHeight="1" thickBot="1" x14ac:dyDescent="0.3">
      <c r="A734" s="1183" t="s">
        <v>3986</v>
      </c>
      <c r="B734" s="1194" t="s">
        <v>2031</v>
      </c>
      <c r="C734" s="825" t="s">
        <v>2027</v>
      </c>
      <c r="D734" s="799"/>
      <c r="E734" s="809"/>
      <c r="F734" s="810"/>
      <c r="G734" s="809"/>
      <c r="H734" s="811"/>
    </row>
    <row r="735" spans="1:8" ht="15.75" customHeight="1" thickBot="1" x14ac:dyDescent="0.3">
      <c r="A735" s="1183" t="s">
        <v>3986</v>
      </c>
      <c r="B735" s="1196" t="s">
        <v>2030</v>
      </c>
      <c r="C735" s="823" t="s">
        <v>2029</v>
      </c>
      <c r="D735" s="785"/>
      <c r="E735" s="809"/>
      <c r="F735" s="810"/>
      <c r="G735" s="809"/>
      <c r="H735" s="811"/>
    </row>
    <row r="736" spans="1:8" ht="15.75" customHeight="1" thickBot="1" x14ac:dyDescent="0.3">
      <c r="A736" s="1183" t="s">
        <v>3986</v>
      </c>
      <c r="B736" s="1196" t="s">
        <v>2030</v>
      </c>
      <c r="C736" s="824" t="s">
        <v>2028</v>
      </c>
      <c r="D736" s="787"/>
      <c r="E736" s="809"/>
      <c r="F736" s="810"/>
      <c r="G736" s="809"/>
      <c r="H736" s="811"/>
    </row>
    <row r="737" spans="1:8" ht="16.5" customHeight="1" thickBot="1" x14ac:dyDescent="0.3">
      <c r="A737" s="1183" t="s">
        <v>3986</v>
      </c>
      <c r="B737" s="1196" t="s">
        <v>2030</v>
      </c>
      <c r="C737" s="825" t="s">
        <v>2027</v>
      </c>
      <c r="D737" s="799"/>
      <c r="E737" s="809"/>
      <c r="F737" s="810"/>
      <c r="G737" s="809"/>
      <c r="H737" s="811"/>
    </row>
    <row r="738" spans="1:8" ht="15.75" customHeight="1" thickBot="1" x14ac:dyDescent="0.3">
      <c r="A738" s="1183" t="s">
        <v>3986</v>
      </c>
      <c r="B738" s="1194" t="s">
        <v>3557</v>
      </c>
      <c r="C738" s="823" t="s">
        <v>3513</v>
      </c>
      <c r="D738" s="785"/>
      <c r="E738" s="809"/>
      <c r="F738" s="810"/>
      <c r="G738" s="809"/>
      <c r="H738" s="811"/>
    </row>
    <row r="739" spans="1:8" ht="15.75" customHeight="1" thickBot="1" x14ac:dyDescent="0.3">
      <c r="A739" s="1183" t="s">
        <v>3986</v>
      </c>
      <c r="B739" s="1194" t="s">
        <v>3557</v>
      </c>
      <c r="C739" s="824" t="s">
        <v>2024</v>
      </c>
      <c r="D739" s="787"/>
      <c r="E739" s="809"/>
      <c r="F739" s="810"/>
      <c r="G739" s="809"/>
      <c r="H739" s="811"/>
    </row>
    <row r="740" spans="1:8" ht="15.75" customHeight="1" thickBot="1" x14ac:dyDescent="0.3">
      <c r="A740" s="1183" t="s">
        <v>3986</v>
      </c>
      <c r="B740" s="1194" t="s">
        <v>3557</v>
      </c>
      <c r="C740" s="824">
        <v>550</v>
      </c>
      <c r="D740" s="787"/>
      <c r="E740" s="809"/>
      <c r="F740" s="810"/>
      <c r="G740" s="809"/>
      <c r="H740" s="811"/>
    </row>
    <row r="741" spans="1:8" ht="16.5" customHeight="1" thickBot="1" x14ac:dyDescent="0.3">
      <c r="A741" s="1183" t="s">
        <v>3986</v>
      </c>
      <c r="B741" s="1194" t="s">
        <v>3557</v>
      </c>
      <c r="C741" s="825" t="s">
        <v>3514</v>
      </c>
      <c r="D741" s="799"/>
      <c r="E741" s="809"/>
      <c r="F741" s="810"/>
      <c r="G741" s="809"/>
      <c r="H741" s="811"/>
    </row>
    <row r="742" spans="1:8" ht="15.75" customHeight="1" thickBot="1" x14ac:dyDescent="0.3">
      <c r="A742" s="1183" t="s">
        <v>3986</v>
      </c>
      <c r="B742" s="1192" t="s">
        <v>3580</v>
      </c>
      <c r="C742" s="823" t="s">
        <v>3512</v>
      </c>
      <c r="D742" s="785"/>
      <c r="E742" s="809"/>
      <c r="F742" s="810"/>
      <c r="G742" s="809"/>
      <c r="H742" s="811"/>
    </row>
    <row r="743" spans="1:8" ht="16.5" customHeight="1" thickBot="1" x14ac:dyDescent="0.3">
      <c r="A743" s="1183" t="s">
        <v>3986</v>
      </c>
      <c r="B743" s="1192" t="s">
        <v>3580</v>
      </c>
      <c r="C743" s="824">
        <v>550</v>
      </c>
      <c r="D743" s="787"/>
      <c r="E743" s="809"/>
      <c r="F743" s="810"/>
      <c r="G743" s="809"/>
      <c r="H743" s="811"/>
    </row>
    <row r="744" spans="1:8" ht="15.75" customHeight="1" thickBot="1" x14ac:dyDescent="0.3">
      <c r="A744" s="1183" t="s">
        <v>3986</v>
      </c>
      <c r="B744" s="1194" t="s">
        <v>2026</v>
      </c>
      <c r="C744" s="823" t="s">
        <v>3513</v>
      </c>
      <c r="D744" s="785"/>
      <c r="E744" s="809"/>
      <c r="F744" s="810"/>
      <c r="G744" s="809"/>
      <c r="H744" s="811"/>
    </row>
    <row r="745" spans="1:8" ht="15.75" customHeight="1" thickBot="1" x14ac:dyDescent="0.3">
      <c r="A745" s="1183" t="s">
        <v>3986</v>
      </c>
      <c r="B745" s="1194" t="s">
        <v>2026</v>
      </c>
      <c r="C745" s="824" t="s">
        <v>2024</v>
      </c>
      <c r="D745" s="787"/>
      <c r="E745" s="809"/>
      <c r="F745" s="810"/>
      <c r="G745" s="809"/>
      <c r="H745" s="811"/>
    </row>
    <row r="746" spans="1:8" ht="15.75" customHeight="1" thickBot="1" x14ac:dyDescent="0.3">
      <c r="A746" s="1183" t="s">
        <v>3986</v>
      </c>
      <c r="B746" s="1194" t="s">
        <v>2026</v>
      </c>
      <c r="C746" s="824">
        <v>550</v>
      </c>
      <c r="D746" s="787"/>
      <c r="E746" s="809"/>
      <c r="F746" s="810"/>
      <c r="G746" s="809"/>
      <c r="H746" s="811"/>
    </row>
    <row r="747" spans="1:8" ht="16.5" customHeight="1" thickBot="1" x14ac:dyDescent="0.3">
      <c r="A747" s="1183" t="s">
        <v>3986</v>
      </c>
      <c r="B747" s="1194" t="s">
        <v>2026</v>
      </c>
      <c r="C747" s="825" t="s">
        <v>3514</v>
      </c>
      <c r="D747" s="799"/>
      <c r="E747" s="809"/>
      <c r="F747" s="810"/>
      <c r="G747" s="809"/>
      <c r="H747" s="811"/>
    </row>
    <row r="748" spans="1:8" ht="15.75" customHeight="1" x14ac:dyDescent="0.25">
      <c r="A748" s="1183" t="s">
        <v>3986</v>
      </c>
      <c r="B748" s="1195" t="s">
        <v>2025</v>
      </c>
      <c r="C748" s="823" t="s">
        <v>3512</v>
      </c>
      <c r="D748" s="785"/>
      <c r="E748" s="809"/>
      <c r="F748" s="810"/>
      <c r="G748" s="809"/>
      <c r="H748" s="811"/>
    </row>
    <row r="749" spans="1:8" ht="15.75" customHeight="1" x14ac:dyDescent="0.25">
      <c r="A749" s="1183" t="s">
        <v>3986</v>
      </c>
      <c r="B749" s="1195" t="s">
        <v>2025</v>
      </c>
      <c r="C749" s="824">
        <v>550</v>
      </c>
      <c r="D749" s="787"/>
      <c r="E749" s="809"/>
      <c r="F749" s="810"/>
      <c r="G749" s="809"/>
      <c r="H749" s="811"/>
    </row>
    <row r="750" spans="1:8" ht="16.5" customHeight="1" thickBot="1" x14ac:dyDescent="0.3">
      <c r="A750" s="1183" t="s">
        <v>3986</v>
      </c>
      <c r="B750" s="1195" t="s">
        <v>2025</v>
      </c>
      <c r="C750" s="827">
        <v>600</v>
      </c>
      <c r="D750" s="789"/>
      <c r="E750" s="728"/>
      <c r="F750" s="810"/>
      <c r="G750" s="809"/>
      <c r="H750" s="811"/>
    </row>
    <row r="751" spans="1:8" x14ac:dyDescent="0.25">
      <c r="A751" s="1124" t="s">
        <v>3986</v>
      </c>
      <c r="B751" s="1123" t="s">
        <v>2023</v>
      </c>
      <c r="C751" s="828"/>
      <c r="D751" s="790"/>
      <c r="E751" s="809"/>
      <c r="F751" s="810"/>
      <c r="G751" s="809"/>
      <c r="H751" s="811"/>
    </row>
    <row r="752" spans="1:8" x14ac:dyDescent="0.25">
      <c r="A752" s="1082" t="s">
        <v>3985</v>
      </c>
      <c r="B752" s="1125" t="s">
        <v>2022</v>
      </c>
      <c r="C752" s="774" t="s">
        <v>2021</v>
      </c>
      <c r="D752" s="787"/>
      <c r="E752" s="809"/>
      <c r="F752" s="810"/>
      <c r="G752" s="809"/>
      <c r="H752" s="811"/>
    </row>
    <row r="753" spans="1:8" x14ac:dyDescent="0.25">
      <c r="A753" s="1183" t="s">
        <v>3986</v>
      </c>
      <c r="B753" s="1125" t="s">
        <v>2020</v>
      </c>
      <c r="C753" s="774" t="s">
        <v>2016</v>
      </c>
      <c r="D753" s="787"/>
      <c r="E753" s="809"/>
      <c r="F753" s="810"/>
      <c r="G753" s="809"/>
      <c r="H753" s="811"/>
    </row>
    <row r="754" spans="1:8" x14ac:dyDescent="0.25">
      <c r="A754" s="1183" t="s">
        <v>3986</v>
      </c>
      <c r="B754" s="1125" t="s">
        <v>2019</v>
      </c>
      <c r="C754" s="774" t="s">
        <v>2018</v>
      </c>
      <c r="D754" s="787"/>
      <c r="E754" s="809"/>
      <c r="F754" s="810"/>
      <c r="G754" s="809"/>
      <c r="H754" s="811"/>
    </row>
    <row r="755" spans="1:8" x14ac:dyDescent="0.25">
      <c r="A755" s="1183" t="s">
        <v>3986</v>
      </c>
      <c r="B755" s="1125" t="s">
        <v>2017</v>
      </c>
      <c r="C755" s="774" t="s">
        <v>2016</v>
      </c>
      <c r="D755" s="787"/>
      <c r="E755" s="809"/>
      <c r="F755" s="810"/>
      <c r="G755" s="809"/>
      <c r="H755" s="811"/>
    </row>
    <row r="756" spans="1:8" x14ac:dyDescent="0.25">
      <c r="A756" s="1183" t="s">
        <v>3986</v>
      </c>
      <c r="B756" s="1126" t="s">
        <v>2015</v>
      </c>
      <c r="C756" s="774"/>
      <c r="D756" s="787"/>
      <c r="E756" s="809"/>
      <c r="F756" s="810"/>
      <c r="G756" s="809"/>
      <c r="H756" s="811"/>
    </row>
    <row r="757" spans="1:8" x14ac:dyDescent="0.25">
      <c r="A757" s="1183" t="s">
        <v>3986</v>
      </c>
      <c r="B757" s="1126" t="s">
        <v>2014</v>
      </c>
      <c r="C757" s="774"/>
      <c r="D757" s="787"/>
      <c r="E757" s="809"/>
      <c r="F757" s="810"/>
      <c r="G757" s="809"/>
      <c r="H757" s="811"/>
    </row>
    <row r="758" spans="1:8" x14ac:dyDescent="0.25">
      <c r="A758" s="1082" t="s">
        <v>3985</v>
      </c>
      <c r="B758" s="1126" t="s">
        <v>3043</v>
      </c>
      <c r="C758" s="774"/>
      <c r="D758" s="787"/>
      <c r="E758" s="809"/>
      <c r="F758" s="810"/>
      <c r="G758" s="809"/>
      <c r="H758" s="811"/>
    </row>
    <row r="759" spans="1:8" x14ac:dyDescent="0.25">
      <c r="A759" s="1183" t="s">
        <v>3986</v>
      </c>
      <c r="B759" s="1126" t="s">
        <v>2013</v>
      </c>
      <c r="C759" s="774"/>
      <c r="D759" s="787"/>
      <c r="E759" s="809"/>
      <c r="F759" s="810"/>
      <c r="G759" s="809"/>
      <c r="H759" s="811"/>
    </row>
    <row r="760" spans="1:8" x14ac:dyDescent="0.25">
      <c r="A760" s="1183" t="s">
        <v>3986</v>
      </c>
      <c r="B760" s="1127" t="s">
        <v>2012</v>
      </c>
      <c r="C760" s="774"/>
      <c r="D760" s="787"/>
      <c r="E760" s="809"/>
      <c r="F760" s="810"/>
      <c r="G760" s="809"/>
      <c r="H760" s="811"/>
    </row>
    <row r="761" spans="1:8" x14ac:dyDescent="0.25">
      <c r="A761" s="1082" t="s">
        <v>3985</v>
      </c>
      <c r="B761" s="1127" t="s">
        <v>3100</v>
      </c>
      <c r="C761" s="774"/>
      <c r="D761" s="787"/>
      <c r="E761" s="809"/>
      <c r="F761" s="810"/>
      <c r="G761" s="809"/>
      <c r="H761" s="811"/>
    </row>
    <row r="762" spans="1:8" x14ac:dyDescent="0.25">
      <c r="A762" s="1095" t="s">
        <v>3990</v>
      </c>
      <c r="B762" s="1127" t="s">
        <v>3549</v>
      </c>
      <c r="C762" s="829"/>
      <c r="D762" s="787"/>
      <c r="E762" s="809"/>
      <c r="F762" s="810"/>
      <c r="G762" s="809"/>
      <c r="H762" s="811"/>
    </row>
    <row r="763" spans="1:8" ht="16.5" thickBot="1" x14ac:dyDescent="0.3">
      <c r="A763" s="1124" t="s">
        <v>3986</v>
      </c>
      <c r="B763" s="1128" t="s">
        <v>2011</v>
      </c>
      <c r="C763" s="820"/>
      <c r="D763" s="789"/>
      <c r="E763" s="809"/>
      <c r="F763" s="810"/>
      <c r="G763" s="809"/>
      <c r="H763" s="811"/>
    </row>
  </sheetData>
  <customSheetViews>
    <customSheetView guid="{DFF1BFB2-7AD8-4AD9-8352-C6D516A7EB1A}" scale="90" fitToPage="1" printArea="1" topLeftCell="B1">
      <pane ySplit="1" topLeftCell="A269" activePane="bottomLeft" state="frozen"/>
      <selection pane="bottomLeft" activeCell="E280" sqref="D280:E282"/>
      <pageMargins left="0.70866141732283472" right="0.70866141732283472" top="0.74803149606299213" bottom="0.74803149606299213" header="0.31496062992125984" footer="0.31496062992125984"/>
      <pageSetup paperSize="9" scale="48" fitToHeight="0" orientation="portrait" verticalDpi="0" r:id="rId1"/>
    </customSheetView>
  </customSheetViews>
  <mergeCells count="65">
    <mergeCell ref="C431:D431"/>
    <mergeCell ref="C418:D418"/>
    <mergeCell ref="C419:D419"/>
    <mergeCell ref="C434:D434"/>
    <mergeCell ref="C433:D433"/>
    <mergeCell ref="B416:E416"/>
    <mergeCell ref="E360:E361"/>
    <mergeCell ref="B335:F335"/>
    <mergeCell ref="C423:D423"/>
    <mergeCell ref="C425:D425"/>
    <mergeCell ref="B311:F311"/>
    <mergeCell ref="C437:D437"/>
    <mergeCell ref="C432:D432"/>
    <mergeCell ref="C429:D429"/>
    <mergeCell ref="E364:E365"/>
    <mergeCell ref="B338:F338"/>
    <mergeCell ref="B359:F359"/>
    <mergeCell ref="C422:D422"/>
    <mergeCell ref="E362:E363"/>
    <mergeCell ref="C417:D417"/>
    <mergeCell ref="C435:D435"/>
    <mergeCell ref="C436:D436"/>
    <mergeCell ref="C427:D427"/>
    <mergeCell ref="C428:D428"/>
    <mergeCell ref="C426:D426"/>
    <mergeCell ref="C430:D430"/>
    <mergeCell ref="C424:D424"/>
    <mergeCell ref="C421:D421"/>
    <mergeCell ref="C420:D420"/>
    <mergeCell ref="C469:D469"/>
    <mergeCell ref="E626:E635"/>
    <mergeCell ref="C514:D514"/>
    <mergeCell ref="B587:D587"/>
    <mergeCell ref="B232:D232"/>
    <mergeCell ref="B269:D269"/>
    <mergeCell ref="B283:D283"/>
    <mergeCell ref="B367:E367"/>
    <mergeCell ref="B77:E77"/>
    <mergeCell ref="B98:E98"/>
    <mergeCell ref="B99:E99"/>
    <mergeCell ref="B104:E104"/>
    <mergeCell ref="B109:E109"/>
    <mergeCell ref="B117:E117"/>
    <mergeCell ref="B116:E116"/>
    <mergeCell ref="B295:E295"/>
    <mergeCell ref="C336:D336"/>
    <mergeCell ref="C337:D337"/>
    <mergeCell ref="B344:E344"/>
    <mergeCell ref="B355:D355"/>
    <mergeCell ref="B115:G115"/>
    <mergeCell ref="B312:F312"/>
    <mergeCell ref="A567:A568"/>
    <mergeCell ref="C41:C42"/>
    <mergeCell ref="C28:C29"/>
    <mergeCell ref="C30:C31"/>
    <mergeCell ref="C34:C35"/>
    <mergeCell ref="B179:E179"/>
    <mergeCell ref="B170:E170"/>
    <mergeCell ref="B163:E163"/>
    <mergeCell ref="B190:E190"/>
    <mergeCell ref="B231:D231"/>
    <mergeCell ref="B73:H73"/>
    <mergeCell ref="B74:H74"/>
    <mergeCell ref="B218:F218"/>
    <mergeCell ref="B526:D526"/>
  </mergeCells>
  <hyperlinks>
    <hyperlink ref="B1" location="заглавие!A1" display="На главную"/>
  </hyperlinks>
  <pageMargins left="0.70866141732283472" right="0.70866141732283472" top="0.74803149606299213" bottom="0.74803149606299213" header="0.31496062992125984" footer="0.31496062992125984"/>
  <pageSetup paperSize="9" scale="48" fitToHeight="0" orientation="portrait" verticalDpi="0"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4">
    <pageSetUpPr fitToPage="1"/>
  </sheetPr>
  <dimension ref="A1:L316"/>
  <sheetViews>
    <sheetView zoomScale="115" zoomScaleNormal="115" workbookViewId="0">
      <pane xSplit="2" ySplit="3" topLeftCell="C4" activePane="bottomRight" state="frozen"/>
      <selection activeCell="E19" sqref="E19"/>
      <selection pane="topRight" activeCell="E19" sqref="E19"/>
      <selection pane="bottomLeft" activeCell="E19" sqref="E19"/>
      <selection pane="bottomRight" activeCell="L266" sqref="L266"/>
    </sheetView>
  </sheetViews>
  <sheetFormatPr defaultColWidth="9.140625" defaultRowHeight="12.75" x14ac:dyDescent="0.2"/>
  <cols>
    <col min="1" max="1" width="9.140625" style="876" hidden="1" customWidth="1"/>
    <col min="2" max="2" width="9.140625" style="280" customWidth="1"/>
    <col min="3" max="3" width="58.28515625" style="280" customWidth="1"/>
    <col min="4" max="4" width="14.85546875" style="830" customWidth="1"/>
    <col min="5" max="5" width="14.5703125" style="830" customWidth="1"/>
    <col min="6" max="6" width="20.140625" style="830" customWidth="1"/>
    <col min="7" max="10" width="9.140625" style="280"/>
    <col min="11" max="11" width="29" style="280" customWidth="1"/>
    <col min="12" max="16384" width="9.140625" style="280"/>
  </cols>
  <sheetData>
    <row r="1" spans="1:12" ht="13.5" thickBot="1" x14ac:dyDescent="0.25">
      <c r="A1" s="876">
        <v>1.2</v>
      </c>
      <c r="B1" s="876">
        <v>1.35</v>
      </c>
      <c r="C1" s="585" t="s">
        <v>2010</v>
      </c>
    </row>
    <row r="2" spans="1:12" ht="16.5" thickBot="1" x14ac:dyDescent="0.3">
      <c r="A2" s="876">
        <v>1.25</v>
      </c>
      <c r="C2" s="1340" t="s">
        <v>70</v>
      </c>
      <c r="D2" s="1341"/>
      <c r="E2" s="1341"/>
      <c r="F2" s="1342"/>
    </row>
    <row r="3" spans="1:12" ht="32.25" thickBot="1" x14ac:dyDescent="0.25">
      <c r="A3" s="878" t="s">
        <v>68</v>
      </c>
      <c r="B3" s="839"/>
      <c r="C3" s="529" t="s">
        <v>43</v>
      </c>
      <c r="D3" s="530" t="s">
        <v>82</v>
      </c>
      <c r="E3" s="530" t="s">
        <v>83</v>
      </c>
      <c r="F3" s="531" t="s">
        <v>71</v>
      </c>
    </row>
    <row r="4" spans="1:12" x14ac:dyDescent="0.2">
      <c r="A4" s="879">
        <v>1.73</v>
      </c>
      <c r="B4" s="1239" t="s">
        <v>3985</v>
      </c>
      <c r="C4" s="1147" t="s">
        <v>1869</v>
      </c>
      <c r="D4" s="831">
        <v>96</v>
      </c>
      <c r="E4" s="831" t="s">
        <v>84</v>
      </c>
      <c r="F4" s="832" t="e">
        <f>A4*#REF!*$A$2</f>
        <v>#REF!</v>
      </c>
      <c r="I4" s="833"/>
      <c r="J4" s="834"/>
      <c r="K4" s="835"/>
      <c r="L4" s="835"/>
    </row>
    <row r="5" spans="1:12" x14ac:dyDescent="0.2">
      <c r="A5" s="879">
        <v>1.85</v>
      </c>
      <c r="B5" s="1240"/>
      <c r="C5" s="1148" t="s">
        <v>1870</v>
      </c>
      <c r="D5" s="836">
        <v>128</v>
      </c>
      <c r="E5" s="836" t="s">
        <v>84</v>
      </c>
      <c r="F5" s="837" t="e">
        <f>A5*#REF!*$A$2</f>
        <v>#REF!</v>
      </c>
      <c r="I5" s="833"/>
      <c r="J5" s="834"/>
      <c r="K5" s="835"/>
      <c r="L5" s="835"/>
    </row>
    <row r="6" spans="1:12" x14ac:dyDescent="0.2">
      <c r="A6" s="879">
        <v>1.71</v>
      </c>
      <c r="B6" s="1240"/>
      <c r="C6" s="1148" t="s">
        <v>1869</v>
      </c>
      <c r="D6" s="836">
        <v>160</v>
      </c>
      <c r="E6" s="836" t="s">
        <v>84</v>
      </c>
      <c r="F6" s="837" t="e">
        <f>A6*#REF!*$A$2</f>
        <v>#REF!</v>
      </c>
      <c r="I6" s="833"/>
      <c r="J6" s="834"/>
      <c r="K6" s="835"/>
      <c r="L6" s="835"/>
    </row>
    <row r="7" spans="1:12" x14ac:dyDescent="0.2">
      <c r="A7" s="879">
        <v>1.97</v>
      </c>
      <c r="B7" s="1240"/>
      <c r="C7" s="1148" t="s">
        <v>1869</v>
      </c>
      <c r="D7" s="836">
        <v>192</v>
      </c>
      <c r="E7" s="836" t="s">
        <v>84</v>
      </c>
      <c r="F7" s="837" t="e">
        <f>A7*#REF!*$A$2</f>
        <v>#REF!</v>
      </c>
      <c r="I7" s="833"/>
      <c r="J7" s="834"/>
      <c r="K7" s="835"/>
      <c r="L7" s="835"/>
    </row>
    <row r="8" spans="1:12" x14ac:dyDescent="0.2">
      <c r="A8" s="879">
        <v>3.07</v>
      </c>
      <c r="B8" s="1240"/>
      <c r="C8" s="1148" t="s">
        <v>1869</v>
      </c>
      <c r="D8" s="836">
        <v>256</v>
      </c>
      <c r="E8" s="836" t="s">
        <v>84</v>
      </c>
      <c r="F8" s="837" t="e">
        <f>A8*#REF!*$A$2</f>
        <v>#REF!</v>
      </c>
      <c r="I8" s="833"/>
      <c r="J8" s="834"/>
      <c r="K8" s="835"/>
      <c r="L8" s="835"/>
    </row>
    <row r="9" spans="1:12" ht="13.5" thickBot="1" x14ac:dyDescent="0.25">
      <c r="A9" s="879">
        <v>3.63</v>
      </c>
      <c r="B9" s="1240"/>
      <c r="C9" s="1149" t="s">
        <v>1870</v>
      </c>
      <c r="D9" s="842">
        <v>320</v>
      </c>
      <c r="E9" s="842" t="s">
        <v>84</v>
      </c>
      <c r="F9" s="843" t="e">
        <f>A9*#REF!*$A$2</f>
        <v>#REF!</v>
      </c>
      <c r="I9" s="833"/>
      <c r="J9" s="834"/>
      <c r="K9" s="835"/>
      <c r="L9" s="835"/>
    </row>
    <row r="10" spans="1:12" x14ac:dyDescent="0.2">
      <c r="A10" s="879">
        <v>1.61</v>
      </c>
      <c r="B10" s="1240"/>
      <c r="C10" s="1147" t="s">
        <v>1871</v>
      </c>
      <c r="D10" s="831">
        <v>96</v>
      </c>
      <c r="E10" s="831" t="s">
        <v>84</v>
      </c>
      <c r="F10" s="832" t="e">
        <f>A10*#REF!*$A$2</f>
        <v>#REF!</v>
      </c>
      <c r="I10" s="833"/>
      <c r="J10" s="834"/>
      <c r="K10" s="835"/>
      <c r="L10" s="835"/>
    </row>
    <row r="11" spans="1:12" x14ac:dyDescent="0.2">
      <c r="A11" s="879">
        <v>1.82</v>
      </c>
      <c r="B11" s="1240"/>
      <c r="C11" s="1148" t="s">
        <v>1871</v>
      </c>
      <c r="D11" s="836">
        <v>128</v>
      </c>
      <c r="E11" s="836" t="s">
        <v>84</v>
      </c>
      <c r="F11" s="837" t="e">
        <f>A11*#REF!*$A$2</f>
        <v>#REF!</v>
      </c>
      <c r="I11" s="833"/>
      <c r="J11" s="834"/>
      <c r="K11" s="835"/>
      <c r="L11" s="835"/>
    </row>
    <row r="12" spans="1:12" x14ac:dyDescent="0.2">
      <c r="A12" s="879">
        <v>1.68</v>
      </c>
      <c r="B12" s="1240"/>
      <c r="C12" s="1148" t="s">
        <v>1871</v>
      </c>
      <c r="D12" s="836">
        <v>160</v>
      </c>
      <c r="E12" s="836" t="s">
        <v>84</v>
      </c>
      <c r="F12" s="837" t="e">
        <f>A12*#REF!*$A$2</f>
        <v>#REF!</v>
      </c>
      <c r="I12" s="833"/>
      <c r="J12" s="834"/>
      <c r="K12" s="835"/>
      <c r="L12" s="835"/>
    </row>
    <row r="13" spans="1:12" x14ac:dyDescent="0.2">
      <c r="A13" s="879">
        <v>1.9</v>
      </c>
      <c r="B13" s="1240"/>
      <c r="C13" s="1148" t="s">
        <v>1872</v>
      </c>
      <c r="D13" s="836">
        <v>192</v>
      </c>
      <c r="E13" s="836" t="s">
        <v>84</v>
      </c>
      <c r="F13" s="837" t="e">
        <f>A13*#REF!*$A$2</f>
        <v>#REF!</v>
      </c>
      <c r="I13" s="833"/>
      <c r="J13" s="834"/>
      <c r="K13" s="835"/>
      <c r="L13" s="835"/>
    </row>
    <row r="14" spans="1:12" x14ac:dyDescent="0.2">
      <c r="A14" s="879">
        <v>2.98</v>
      </c>
      <c r="B14" s="1240"/>
      <c r="C14" s="1148" t="s">
        <v>1871</v>
      </c>
      <c r="D14" s="836">
        <v>256</v>
      </c>
      <c r="E14" s="836" t="s">
        <v>84</v>
      </c>
      <c r="F14" s="837" t="e">
        <f>A14*#REF!*$A$2</f>
        <v>#REF!</v>
      </c>
      <c r="I14" s="833"/>
      <c r="J14" s="834"/>
      <c r="K14" s="835"/>
      <c r="L14" s="835"/>
    </row>
    <row r="15" spans="1:12" ht="13.5" thickBot="1" x14ac:dyDescent="0.25">
      <c r="A15" s="879">
        <v>3.52</v>
      </c>
      <c r="B15" s="1240"/>
      <c r="C15" s="1149" t="s">
        <v>1871</v>
      </c>
      <c r="D15" s="842">
        <v>320</v>
      </c>
      <c r="E15" s="842" t="s">
        <v>84</v>
      </c>
      <c r="F15" s="843" t="e">
        <f>A15*#REF!*$A$2</f>
        <v>#REF!</v>
      </c>
      <c r="I15" s="833"/>
      <c r="J15" s="834"/>
      <c r="K15" s="835"/>
      <c r="L15" s="835"/>
    </row>
    <row r="16" spans="1:12" x14ac:dyDescent="0.2">
      <c r="A16" s="1145">
        <v>2.1</v>
      </c>
      <c r="B16" s="1240"/>
      <c r="C16" s="1147" t="s">
        <v>1873</v>
      </c>
      <c r="D16" s="831">
        <v>96</v>
      </c>
      <c r="E16" s="831" t="s">
        <v>84</v>
      </c>
      <c r="F16" s="832" t="e">
        <f>A16*#REF!*$A$2</f>
        <v>#REF!</v>
      </c>
      <c r="I16" s="833"/>
      <c r="J16" s="834"/>
      <c r="K16" s="835"/>
      <c r="L16" s="835"/>
    </row>
    <row r="17" spans="1:12" x14ac:dyDescent="0.2">
      <c r="A17" s="1145">
        <v>1.5</v>
      </c>
      <c r="B17" s="1240"/>
      <c r="C17" s="1148" t="s">
        <v>1873</v>
      </c>
      <c r="D17" s="836">
        <v>128</v>
      </c>
      <c r="E17" s="836" t="s">
        <v>84</v>
      </c>
      <c r="F17" s="837" t="e">
        <f>A17*#REF!*$A$2</f>
        <v>#REF!</v>
      </c>
      <c r="I17" s="833"/>
      <c r="J17" s="834"/>
      <c r="K17" s="835"/>
      <c r="L17" s="835"/>
    </row>
    <row r="18" spans="1:12" x14ac:dyDescent="0.2">
      <c r="A18" s="1145">
        <v>1.67</v>
      </c>
      <c r="B18" s="1240"/>
      <c r="C18" s="1148" t="s">
        <v>1873</v>
      </c>
      <c r="D18" s="836">
        <v>160</v>
      </c>
      <c r="E18" s="836" t="s">
        <v>84</v>
      </c>
      <c r="F18" s="837" t="e">
        <f>A18*#REF!*$A$2</f>
        <v>#REF!</v>
      </c>
      <c r="I18" s="833"/>
      <c r="J18" s="834"/>
      <c r="K18" s="835"/>
      <c r="L18" s="835"/>
    </row>
    <row r="19" spans="1:12" x14ac:dyDescent="0.2">
      <c r="A19" s="1145">
        <v>1.87</v>
      </c>
      <c r="B19" s="1240"/>
      <c r="C19" s="1148" t="s">
        <v>1873</v>
      </c>
      <c r="D19" s="836">
        <v>192</v>
      </c>
      <c r="E19" s="836" t="s">
        <v>84</v>
      </c>
      <c r="F19" s="837" t="e">
        <f>A19*#REF!*$A$2</f>
        <v>#REF!</v>
      </c>
      <c r="I19" s="833"/>
      <c r="J19" s="834"/>
      <c r="K19" s="835"/>
      <c r="L19" s="835"/>
    </row>
    <row r="20" spans="1:12" x14ac:dyDescent="0.2">
      <c r="A20" s="1145">
        <v>3.49</v>
      </c>
      <c r="B20" s="1240"/>
      <c r="C20" s="1148" t="s">
        <v>1873</v>
      </c>
      <c r="D20" s="836">
        <v>256</v>
      </c>
      <c r="E20" s="836" t="s">
        <v>84</v>
      </c>
      <c r="F20" s="837" t="e">
        <f>A20*#REF!*$A$2</f>
        <v>#REF!</v>
      </c>
      <c r="I20" s="833"/>
      <c r="J20" s="834"/>
      <c r="K20" s="835"/>
      <c r="L20" s="835"/>
    </row>
    <row r="21" spans="1:12" ht="13.5" thickBot="1" x14ac:dyDescent="0.25">
      <c r="A21" s="1145">
        <v>3.47</v>
      </c>
      <c r="B21" s="1240"/>
      <c r="C21" s="1149" t="s">
        <v>1873</v>
      </c>
      <c r="D21" s="842">
        <v>320</v>
      </c>
      <c r="E21" s="842" t="s">
        <v>84</v>
      </c>
      <c r="F21" s="843" t="e">
        <f>A21*#REF!*$A$2</f>
        <v>#REF!</v>
      </c>
      <c r="I21" s="833"/>
      <c r="J21" s="834"/>
      <c r="K21" s="835"/>
      <c r="L21" s="835"/>
    </row>
    <row r="22" spans="1:12" x14ac:dyDescent="0.2">
      <c r="A22" s="1145">
        <v>1.56</v>
      </c>
      <c r="B22" s="1240"/>
      <c r="C22" s="1147" t="s">
        <v>1874</v>
      </c>
      <c r="D22" s="831">
        <v>96</v>
      </c>
      <c r="E22" s="831" t="s">
        <v>84</v>
      </c>
      <c r="F22" s="832" t="e">
        <f>A22*#REF!*$A$2</f>
        <v>#REF!</v>
      </c>
      <c r="I22" s="833"/>
      <c r="J22" s="834"/>
      <c r="K22" s="835"/>
      <c r="L22" s="835"/>
    </row>
    <row r="23" spans="1:12" x14ac:dyDescent="0.2">
      <c r="A23" s="1145">
        <v>1.98</v>
      </c>
      <c r="B23" s="1240"/>
      <c r="C23" s="1148" t="s">
        <v>1874</v>
      </c>
      <c r="D23" s="836">
        <v>128</v>
      </c>
      <c r="E23" s="836" t="s">
        <v>84</v>
      </c>
      <c r="F23" s="837" t="e">
        <f>A23*#REF!*$A$2</f>
        <v>#REF!</v>
      </c>
      <c r="I23" s="833"/>
      <c r="J23" s="834"/>
      <c r="K23" s="835"/>
      <c r="L23" s="835"/>
    </row>
    <row r="24" spans="1:12" x14ac:dyDescent="0.2">
      <c r="A24" s="1145">
        <v>2.69</v>
      </c>
      <c r="B24" s="1240"/>
      <c r="C24" s="1148" t="s">
        <v>1874</v>
      </c>
      <c r="D24" s="836">
        <v>192</v>
      </c>
      <c r="E24" s="836" t="s">
        <v>84</v>
      </c>
      <c r="F24" s="837" t="e">
        <f>A24*#REF!*$A$2</f>
        <v>#REF!</v>
      </c>
      <c r="I24" s="833"/>
      <c r="J24" s="834"/>
      <c r="K24" s="835"/>
      <c r="L24" s="835"/>
    </row>
    <row r="25" spans="1:12" ht="13.5" thickBot="1" x14ac:dyDescent="0.25">
      <c r="A25" s="1145">
        <v>3.38</v>
      </c>
      <c r="B25" s="1240"/>
      <c r="C25" s="1149" t="s">
        <v>1874</v>
      </c>
      <c r="D25" s="842">
        <v>256</v>
      </c>
      <c r="E25" s="842" t="s">
        <v>84</v>
      </c>
      <c r="F25" s="843" t="e">
        <f>A25*#REF!*$A$2</f>
        <v>#REF!</v>
      </c>
      <c r="I25" s="833"/>
      <c r="J25" s="834"/>
      <c r="K25" s="835"/>
      <c r="L25" s="835"/>
    </row>
    <row r="26" spans="1:12" x14ac:dyDescent="0.2">
      <c r="A26" s="1145">
        <v>1.69</v>
      </c>
      <c r="B26" s="1240"/>
      <c r="C26" s="1147" t="s">
        <v>1875</v>
      </c>
      <c r="D26" s="831">
        <v>96</v>
      </c>
      <c r="E26" s="831" t="s">
        <v>84</v>
      </c>
      <c r="F26" s="832" t="e">
        <f>A26*#REF!*$A$2</f>
        <v>#REF!</v>
      </c>
      <c r="I26" s="833"/>
      <c r="J26" s="834"/>
      <c r="K26" s="835"/>
      <c r="L26" s="835"/>
    </row>
    <row r="27" spans="1:12" x14ac:dyDescent="0.2">
      <c r="A27" s="1145">
        <v>1.86</v>
      </c>
      <c r="B27" s="1240"/>
      <c r="C27" s="1148" t="s">
        <v>1875</v>
      </c>
      <c r="D27" s="836">
        <v>128</v>
      </c>
      <c r="E27" s="836" t="s">
        <v>84</v>
      </c>
      <c r="F27" s="837" t="e">
        <f>A27*#REF!*$A$2</f>
        <v>#REF!</v>
      </c>
      <c r="I27" s="833"/>
      <c r="J27" s="834"/>
      <c r="K27" s="835"/>
      <c r="L27" s="835"/>
    </row>
    <row r="28" spans="1:12" x14ac:dyDescent="0.2">
      <c r="A28" s="1145">
        <v>1.73</v>
      </c>
      <c r="B28" s="1240"/>
      <c r="C28" s="1148" t="s">
        <v>1875</v>
      </c>
      <c r="D28" s="836">
        <v>160</v>
      </c>
      <c r="E28" s="836" t="s">
        <v>84</v>
      </c>
      <c r="F28" s="837" t="e">
        <f>A28*#REF!*$A$2</f>
        <v>#REF!</v>
      </c>
      <c r="I28" s="833"/>
      <c r="J28" s="834"/>
      <c r="K28" s="835"/>
      <c r="L28" s="835"/>
    </row>
    <row r="29" spans="1:12" x14ac:dyDescent="0.2">
      <c r="A29" s="1145">
        <v>2.5299999999999998</v>
      </c>
      <c r="B29" s="1240"/>
      <c r="C29" s="1148" t="s">
        <v>1875</v>
      </c>
      <c r="D29" s="836">
        <v>192</v>
      </c>
      <c r="E29" s="836" t="s">
        <v>84</v>
      </c>
      <c r="F29" s="837" t="e">
        <f>A29*#REF!*$A$2</f>
        <v>#REF!</v>
      </c>
      <c r="I29" s="833"/>
      <c r="J29" s="834"/>
      <c r="K29" s="835"/>
      <c r="L29" s="835"/>
    </row>
    <row r="30" spans="1:12" x14ac:dyDescent="0.2">
      <c r="A30" s="1145">
        <v>3.11</v>
      </c>
      <c r="B30" s="1240"/>
      <c r="C30" s="1148" t="s">
        <v>1875</v>
      </c>
      <c r="D30" s="836">
        <v>256</v>
      </c>
      <c r="E30" s="836" t="s">
        <v>84</v>
      </c>
      <c r="F30" s="837" t="e">
        <f>A30*#REF!*$A$2</f>
        <v>#REF!</v>
      </c>
      <c r="I30" s="833"/>
      <c r="J30" s="834"/>
      <c r="K30" s="835"/>
      <c r="L30" s="835"/>
    </row>
    <row r="31" spans="1:12" ht="13.5" thickBot="1" x14ac:dyDescent="0.25">
      <c r="A31" s="1145">
        <v>3.74</v>
      </c>
      <c r="B31" s="1240"/>
      <c r="C31" s="1149" t="s">
        <v>1875</v>
      </c>
      <c r="D31" s="842">
        <v>320</v>
      </c>
      <c r="E31" s="842" t="s">
        <v>84</v>
      </c>
      <c r="F31" s="843" t="e">
        <f>A31*#REF!*$A$2</f>
        <v>#REF!</v>
      </c>
      <c r="I31" s="833"/>
      <c r="J31" s="834"/>
      <c r="K31" s="835"/>
      <c r="L31" s="835"/>
    </row>
    <row r="32" spans="1:12" x14ac:dyDescent="0.2">
      <c r="A32" s="1145">
        <v>1.74</v>
      </c>
      <c r="B32" s="1240"/>
      <c r="C32" s="1147" t="s">
        <v>1876</v>
      </c>
      <c r="D32" s="831">
        <v>96</v>
      </c>
      <c r="E32" s="831" t="s">
        <v>84</v>
      </c>
      <c r="F32" s="832" t="e">
        <f>A32*#REF!*$A$2</f>
        <v>#REF!</v>
      </c>
    </row>
    <row r="33" spans="1:6" x14ac:dyDescent="0.2">
      <c r="A33" s="1145">
        <v>1.47</v>
      </c>
      <c r="B33" s="1240"/>
      <c r="C33" s="1148" t="s">
        <v>1876</v>
      </c>
      <c r="D33" s="836">
        <v>128</v>
      </c>
      <c r="E33" s="836" t="s">
        <v>84</v>
      </c>
      <c r="F33" s="837" t="e">
        <f>A33*#REF!*$A$2</f>
        <v>#REF!</v>
      </c>
    </row>
    <row r="34" spans="1:6" x14ac:dyDescent="0.2">
      <c r="A34" s="1145">
        <v>1.73</v>
      </c>
      <c r="B34" s="1240"/>
      <c r="C34" s="1148" t="s">
        <v>1876</v>
      </c>
      <c r="D34" s="836">
        <v>160</v>
      </c>
      <c r="E34" s="836" t="s">
        <v>84</v>
      </c>
      <c r="F34" s="837" t="e">
        <f>A34*#REF!*$A$2</f>
        <v>#REF!</v>
      </c>
    </row>
    <row r="35" spans="1:6" x14ac:dyDescent="0.2">
      <c r="A35" s="1145">
        <v>2</v>
      </c>
      <c r="B35" s="1240"/>
      <c r="C35" s="1148" t="s">
        <v>1876</v>
      </c>
      <c r="D35" s="836">
        <v>192</v>
      </c>
      <c r="E35" s="836" t="s">
        <v>84</v>
      </c>
      <c r="F35" s="837" t="e">
        <f>A35*#REF!*$A$2</f>
        <v>#REF!</v>
      </c>
    </row>
    <row r="36" spans="1:6" x14ac:dyDescent="0.2">
      <c r="A36" s="1145">
        <v>3.17</v>
      </c>
      <c r="B36" s="1240"/>
      <c r="C36" s="1148" t="s">
        <v>1876</v>
      </c>
      <c r="D36" s="836">
        <v>256</v>
      </c>
      <c r="E36" s="836" t="s">
        <v>84</v>
      </c>
      <c r="F36" s="837" t="e">
        <f>A36*#REF!*$A$2</f>
        <v>#REF!</v>
      </c>
    </row>
    <row r="37" spans="1:6" x14ac:dyDescent="0.2">
      <c r="A37" s="1145">
        <v>3.68</v>
      </c>
      <c r="B37" s="1240"/>
      <c r="C37" s="1148" t="s">
        <v>1876</v>
      </c>
      <c r="D37" s="836">
        <v>320</v>
      </c>
      <c r="E37" s="836" t="s">
        <v>84</v>
      </c>
      <c r="F37" s="837" t="e">
        <f>A37*#REF!*$A$2</f>
        <v>#REF!</v>
      </c>
    </row>
    <row r="38" spans="1:6" x14ac:dyDescent="0.2">
      <c r="A38" s="1145">
        <v>2.25</v>
      </c>
      <c r="B38" s="1240"/>
      <c r="C38" s="1148" t="s">
        <v>1877</v>
      </c>
      <c r="D38" s="836">
        <v>128</v>
      </c>
      <c r="E38" s="836" t="s">
        <v>84</v>
      </c>
      <c r="F38" s="837" t="e">
        <f>A38*#REF!*$A$2</f>
        <v>#REF!</v>
      </c>
    </row>
    <row r="39" spans="1:6" ht="13.5" thickBot="1" x14ac:dyDescent="0.25">
      <c r="A39" s="1145">
        <v>2.04</v>
      </c>
      <c r="B39" s="1240"/>
      <c r="C39" s="1149" t="s">
        <v>1877</v>
      </c>
      <c r="D39" s="842">
        <v>256</v>
      </c>
      <c r="E39" s="842" t="s">
        <v>84</v>
      </c>
      <c r="F39" s="843" t="e">
        <f>A39*#REF!*$A$2</f>
        <v>#REF!</v>
      </c>
    </row>
    <row r="40" spans="1:6" x14ac:dyDescent="0.2">
      <c r="A40" s="1145">
        <v>2.39</v>
      </c>
      <c r="B40" s="1240"/>
      <c r="C40" s="1147" t="s">
        <v>1878</v>
      </c>
      <c r="D40" s="831">
        <v>128</v>
      </c>
      <c r="E40" s="831" t="s">
        <v>84</v>
      </c>
      <c r="F40" s="832" t="e">
        <f>A40*#REF!*$A$2</f>
        <v>#REF!</v>
      </c>
    </row>
    <row r="41" spans="1:6" ht="13.5" thickBot="1" x14ac:dyDescent="0.25">
      <c r="A41" s="1145">
        <v>4.43</v>
      </c>
      <c r="B41" s="1240"/>
      <c r="C41" s="1149" t="s">
        <v>1878</v>
      </c>
      <c r="D41" s="842">
        <v>256</v>
      </c>
      <c r="E41" s="842" t="s">
        <v>84</v>
      </c>
      <c r="F41" s="843" t="e">
        <f>A41*#REF!*$A$2</f>
        <v>#REF!</v>
      </c>
    </row>
    <row r="42" spans="1:6" x14ac:dyDescent="0.2">
      <c r="A42" s="1146">
        <v>2.7</v>
      </c>
      <c r="B42" s="1240"/>
      <c r="C42" s="1150" t="s">
        <v>1879</v>
      </c>
      <c r="D42" s="831">
        <v>128</v>
      </c>
      <c r="E42" s="831" t="s">
        <v>84</v>
      </c>
      <c r="F42" s="832" t="e">
        <f>A42*#REF!*$A$2</f>
        <v>#REF!</v>
      </c>
    </row>
    <row r="43" spans="1:6" x14ac:dyDescent="0.2">
      <c r="A43" s="1146">
        <v>2.97</v>
      </c>
      <c r="B43" s="1240"/>
      <c r="C43" s="1151" t="s">
        <v>1879</v>
      </c>
      <c r="D43" s="836">
        <v>160</v>
      </c>
      <c r="E43" s="836" t="s">
        <v>84</v>
      </c>
      <c r="F43" s="837" t="e">
        <f>A43*#REF!*$A$2</f>
        <v>#REF!</v>
      </c>
    </row>
    <row r="44" spans="1:6" x14ac:dyDescent="0.2">
      <c r="A44" s="1146">
        <v>3.6</v>
      </c>
      <c r="B44" s="1240"/>
      <c r="C44" s="1151" t="s">
        <v>1880</v>
      </c>
      <c r="D44" s="836">
        <v>192</v>
      </c>
      <c r="E44" s="836" t="s">
        <v>84</v>
      </c>
      <c r="F44" s="837" t="e">
        <f>A44*#REF!*$A$2</f>
        <v>#REF!</v>
      </c>
    </row>
    <row r="45" spans="1:6" x14ac:dyDescent="0.2">
      <c r="A45" s="1146">
        <v>3.84</v>
      </c>
      <c r="B45" s="1240"/>
      <c r="C45" s="1151" t="s">
        <v>1879</v>
      </c>
      <c r="D45" s="836">
        <v>224</v>
      </c>
      <c r="E45" s="836" t="s">
        <v>84</v>
      </c>
      <c r="F45" s="837" t="e">
        <f>A45*#REF!*$A$2</f>
        <v>#REF!</v>
      </c>
    </row>
    <row r="46" spans="1:6" ht="13.5" thickBot="1" x14ac:dyDescent="0.25">
      <c r="A46" s="1146">
        <v>4.49</v>
      </c>
      <c r="B46" s="1240"/>
      <c r="C46" s="1152" t="s">
        <v>1879</v>
      </c>
      <c r="D46" s="842">
        <v>320</v>
      </c>
      <c r="E46" s="842" t="s">
        <v>84</v>
      </c>
      <c r="F46" s="843" t="e">
        <f>A46*#REF!*$A$2</f>
        <v>#REF!</v>
      </c>
    </row>
    <row r="47" spans="1:6" x14ac:dyDescent="0.2">
      <c r="A47" s="1146">
        <v>2.66</v>
      </c>
      <c r="B47" s="1240"/>
      <c r="C47" s="1150" t="s">
        <v>1881</v>
      </c>
      <c r="D47" s="831">
        <v>128</v>
      </c>
      <c r="E47" s="831" t="s">
        <v>84</v>
      </c>
      <c r="F47" s="832" t="e">
        <f>A47*#REF!*$A$2</f>
        <v>#REF!</v>
      </c>
    </row>
    <row r="48" spans="1:6" x14ac:dyDescent="0.2">
      <c r="A48" s="1146">
        <v>2.91</v>
      </c>
      <c r="B48" s="1240"/>
      <c r="C48" s="1151" t="s">
        <v>1881</v>
      </c>
      <c r="D48" s="836">
        <v>160</v>
      </c>
      <c r="E48" s="836" t="s">
        <v>84</v>
      </c>
      <c r="F48" s="837" t="e">
        <f>A48*#REF!*$A$2</f>
        <v>#REF!</v>
      </c>
    </row>
    <row r="49" spans="1:6" x14ac:dyDescent="0.2">
      <c r="A49" s="1146">
        <v>3.63</v>
      </c>
      <c r="B49" s="1240"/>
      <c r="C49" s="1151" t="s">
        <v>1882</v>
      </c>
      <c r="D49" s="836">
        <v>192</v>
      </c>
      <c r="E49" s="836" t="s">
        <v>84</v>
      </c>
      <c r="F49" s="837" t="e">
        <f>A49*#REF!*$A$2</f>
        <v>#REF!</v>
      </c>
    </row>
    <row r="50" spans="1:6" x14ac:dyDescent="0.2">
      <c r="A50" s="1146">
        <v>3.92</v>
      </c>
      <c r="B50" s="1240"/>
      <c r="C50" s="1151" t="s">
        <v>1881</v>
      </c>
      <c r="D50" s="836">
        <v>224</v>
      </c>
      <c r="E50" s="836" t="s">
        <v>84</v>
      </c>
      <c r="F50" s="837" t="e">
        <f>A50*#REF!*$A$2</f>
        <v>#REF!</v>
      </c>
    </row>
    <row r="51" spans="1:6" ht="13.5" thickBot="1" x14ac:dyDescent="0.25">
      <c r="A51" s="1146">
        <v>4.53</v>
      </c>
      <c r="B51" s="1240"/>
      <c r="C51" s="1152" t="s">
        <v>1881</v>
      </c>
      <c r="D51" s="842">
        <v>320</v>
      </c>
      <c r="E51" s="842" t="s">
        <v>84</v>
      </c>
      <c r="F51" s="843" t="e">
        <f>A51*#REF!*$A$2</f>
        <v>#REF!</v>
      </c>
    </row>
    <row r="52" spans="1:6" x14ac:dyDescent="0.2">
      <c r="A52" s="1146">
        <v>3.66</v>
      </c>
      <c r="B52" s="1240"/>
      <c r="C52" s="1150" t="s">
        <v>1883</v>
      </c>
      <c r="D52" s="831">
        <v>128</v>
      </c>
      <c r="E52" s="831" t="s">
        <v>84</v>
      </c>
      <c r="F52" s="832" t="e">
        <f>A52*#REF!*$A$2</f>
        <v>#REF!</v>
      </c>
    </row>
    <row r="53" spans="1:6" x14ac:dyDescent="0.2">
      <c r="A53" s="1146">
        <v>4.07</v>
      </c>
      <c r="B53" s="1240"/>
      <c r="C53" s="1151" t="s">
        <v>1883</v>
      </c>
      <c r="D53" s="836">
        <v>160</v>
      </c>
      <c r="E53" s="836" t="s">
        <v>84</v>
      </c>
      <c r="F53" s="837" t="e">
        <f>A53*#REF!*$A$2</f>
        <v>#REF!</v>
      </c>
    </row>
    <row r="54" spans="1:6" x14ac:dyDescent="0.2">
      <c r="A54" s="1146">
        <v>4.74</v>
      </c>
      <c r="B54" s="1240"/>
      <c r="C54" s="1151" t="s">
        <v>1883</v>
      </c>
      <c r="D54" s="836">
        <v>192</v>
      </c>
      <c r="E54" s="836" t="s">
        <v>84</v>
      </c>
      <c r="F54" s="837" t="e">
        <f>A54*#REF!*$A$2</f>
        <v>#REF!</v>
      </c>
    </row>
    <row r="55" spans="1:6" ht="13.5" thickBot="1" x14ac:dyDescent="0.25">
      <c r="A55" s="1146">
        <v>6</v>
      </c>
      <c r="B55" s="1240"/>
      <c r="C55" s="1152" t="s">
        <v>1884</v>
      </c>
      <c r="D55" s="842">
        <v>320</v>
      </c>
      <c r="E55" s="842" t="s">
        <v>84</v>
      </c>
      <c r="F55" s="843" t="e">
        <f>A55*#REF!*$A$2</f>
        <v>#REF!</v>
      </c>
    </row>
    <row r="56" spans="1:6" x14ac:dyDescent="0.2">
      <c r="A56" s="1146">
        <v>4.22</v>
      </c>
      <c r="B56" s="1240"/>
      <c r="C56" s="1150" t="s">
        <v>1885</v>
      </c>
      <c r="D56" s="831">
        <v>160</v>
      </c>
      <c r="E56" s="831" t="s">
        <v>84</v>
      </c>
      <c r="F56" s="832" t="e">
        <f>A56*#REF!*$A$2</f>
        <v>#REF!</v>
      </c>
    </row>
    <row r="57" spans="1:6" x14ac:dyDescent="0.2">
      <c r="A57" s="1146">
        <v>5.24</v>
      </c>
      <c r="B57" s="1240"/>
      <c r="C57" s="1151" t="s">
        <v>1886</v>
      </c>
      <c r="D57" s="836">
        <v>192</v>
      </c>
      <c r="E57" s="836" t="s">
        <v>84</v>
      </c>
      <c r="F57" s="837" t="e">
        <f>A57*#REF!*$A$2</f>
        <v>#REF!</v>
      </c>
    </row>
    <row r="58" spans="1:6" x14ac:dyDescent="0.2">
      <c r="A58" s="1146">
        <v>5.99</v>
      </c>
      <c r="B58" s="1240"/>
      <c r="C58" s="1151" t="s">
        <v>1885</v>
      </c>
      <c r="D58" s="836">
        <v>224</v>
      </c>
      <c r="E58" s="836" t="s">
        <v>84</v>
      </c>
      <c r="F58" s="837" t="e">
        <f>A58*#REF!*$A$2</f>
        <v>#REF!</v>
      </c>
    </row>
    <row r="59" spans="1:6" ht="13.5" thickBot="1" x14ac:dyDescent="0.25">
      <c r="A59" s="1146">
        <v>6.89</v>
      </c>
      <c r="B59" s="1240"/>
      <c r="C59" s="1152" t="s">
        <v>1887</v>
      </c>
      <c r="D59" s="842">
        <v>320</v>
      </c>
      <c r="E59" s="842" t="s">
        <v>84</v>
      </c>
      <c r="F59" s="843" t="e">
        <f>A59*#REF!*$A$2</f>
        <v>#REF!</v>
      </c>
    </row>
    <row r="60" spans="1:6" x14ac:dyDescent="0.2">
      <c r="A60" s="1146">
        <v>2.67</v>
      </c>
      <c r="B60" s="1240"/>
      <c r="C60" s="1150" t="s">
        <v>1888</v>
      </c>
      <c r="D60" s="831">
        <v>128</v>
      </c>
      <c r="E60" s="831" t="s">
        <v>84</v>
      </c>
      <c r="F60" s="832" t="e">
        <f>A60*#REF!*$A$2</f>
        <v>#REF!</v>
      </c>
    </row>
    <row r="61" spans="1:6" x14ac:dyDescent="0.2">
      <c r="A61" s="1146">
        <v>2.97</v>
      </c>
      <c r="B61" s="1240"/>
      <c r="C61" s="1151" t="s">
        <v>1888</v>
      </c>
      <c r="D61" s="836">
        <v>160</v>
      </c>
      <c r="E61" s="836" t="s">
        <v>84</v>
      </c>
      <c r="F61" s="837" t="e">
        <f>A61*#REF!*$A$2</f>
        <v>#REF!</v>
      </c>
    </row>
    <row r="62" spans="1:6" x14ac:dyDescent="0.2">
      <c r="A62" s="1146">
        <v>3.6</v>
      </c>
      <c r="B62" s="1240"/>
      <c r="C62" s="1151" t="s">
        <v>1889</v>
      </c>
      <c r="D62" s="836">
        <v>192</v>
      </c>
      <c r="E62" s="836" t="s">
        <v>84</v>
      </c>
      <c r="F62" s="837" t="e">
        <f>A62*#REF!*$A$2</f>
        <v>#REF!</v>
      </c>
    </row>
    <row r="63" spans="1:6" x14ac:dyDescent="0.2">
      <c r="A63" s="1146">
        <v>3.84</v>
      </c>
      <c r="B63" s="1240"/>
      <c r="C63" s="1151" t="s">
        <v>1888</v>
      </c>
      <c r="D63" s="836">
        <v>224</v>
      </c>
      <c r="E63" s="836" t="s">
        <v>84</v>
      </c>
      <c r="F63" s="837" t="e">
        <f>A63*#REF!*$A$2</f>
        <v>#REF!</v>
      </c>
    </row>
    <row r="64" spans="1:6" ht="13.5" thickBot="1" x14ac:dyDescent="0.25">
      <c r="A64" s="1146">
        <v>4.49</v>
      </c>
      <c r="B64" s="1240"/>
      <c r="C64" s="1152" t="s">
        <v>1890</v>
      </c>
      <c r="D64" s="842">
        <v>320</v>
      </c>
      <c r="E64" s="842" t="s">
        <v>84</v>
      </c>
      <c r="F64" s="843" t="e">
        <f>A64*#REF!*$A$2</f>
        <v>#REF!</v>
      </c>
    </row>
    <row r="65" spans="1:6" x14ac:dyDescent="0.2">
      <c r="A65" s="1146">
        <v>2.66</v>
      </c>
      <c r="B65" s="1240"/>
      <c r="C65" s="1150" t="s">
        <v>1891</v>
      </c>
      <c r="D65" s="831">
        <v>128</v>
      </c>
      <c r="E65" s="831" t="s">
        <v>84</v>
      </c>
      <c r="F65" s="832" t="e">
        <f>A65*#REF!*$A$2</f>
        <v>#REF!</v>
      </c>
    </row>
    <row r="66" spans="1:6" x14ac:dyDescent="0.2">
      <c r="A66" s="1146">
        <v>2.93</v>
      </c>
      <c r="B66" s="1240"/>
      <c r="C66" s="1151" t="s">
        <v>1891</v>
      </c>
      <c r="D66" s="836">
        <v>160</v>
      </c>
      <c r="E66" s="836" t="s">
        <v>84</v>
      </c>
      <c r="F66" s="837" t="e">
        <f>A66*#REF!*$A$2</f>
        <v>#REF!</v>
      </c>
    </row>
    <row r="67" spans="1:6" x14ac:dyDescent="0.2">
      <c r="A67" s="1146">
        <v>3.56</v>
      </c>
      <c r="B67" s="1240"/>
      <c r="C67" s="1151" t="s">
        <v>1891</v>
      </c>
      <c r="D67" s="836">
        <v>192</v>
      </c>
      <c r="E67" s="836" t="s">
        <v>84</v>
      </c>
      <c r="F67" s="837" t="e">
        <f>A67*#REF!*$A$2</f>
        <v>#REF!</v>
      </c>
    </row>
    <row r="68" spans="1:6" x14ac:dyDescent="0.2">
      <c r="A68" s="1146">
        <v>3.84</v>
      </c>
      <c r="B68" s="1240"/>
      <c r="C68" s="1151" t="s">
        <v>1891</v>
      </c>
      <c r="D68" s="836">
        <v>224</v>
      </c>
      <c r="E68" s="836" t="s">
        <v>84</v>
      </c>
      <c r="F68" s="837" t="e">
        <f>A68*#REF!*$A$2</f>
        <v>#REF!</v>
      </c>
    </row>
    <row r="69" spans="1:6" ht="13.5" thickBot="1" x14ac:dyDescent="0.25">
      <c r="A69" s="1146">
        <v>4.49</v>
      </c>
      <c r="B69" s="1240"/>
      <c r="C69" s="1152" t="s">
        <v>1891</v>
      </c>
      <c r="D69" s="842">
        <v>320</v>
      </c>
      <c r="E69" s="842" t="s">
        <v>84</v>
      </c>
      <c r="F69" s="843" t="e">
        <f>A69*#REF!*$A$2</f>
        <v>#REF!</v>
      </c>
    </row>
    <row r="70" spans="1:6" x14ac:dyDescent="0.2">
      <c r="A70" s="1146">
        <v>1.58</v>
      </c>
      <c r="B70" s="1240"/>
      <c r="C70" s="1150" t="s">
        <v>1892</v>
      </c>
      <c r="D70" s="831">
        <v>128</v>
      </c>
      <c r="E70" s="831" t="s">
        <v>84</v>
      </c>
      <c r="F70" s="832" t="e">
        <f>A70*#REF!*$A$2</f>
        <v>#REF!</v>
      </c>
    </row>
    <row r="71" spans="1:6" ht="13.5" thickBot="1" x14ac:dyDescent="0.25">
      <c r="A71" s="1146">
        <v>2.1800000000000002</v>
      </c>
      <c r="B71" s="1240"/>
      <c r="C71" s="1152" t="s">
        <v>1892</v>
      </c>
      <c r="D71" s="842">
        <v>160</v>
      </c>
      <c r="E71" s="842" t="s">
        <v>84</v>
      </c>
      <c r="F71" s="843" t="e">
        <f>A71*#REF!*$A$2</f>
        <v>#REF!</v>
      </c>
    </row>
    <row r="72" spans="1:6" x14ac:dyDescent="0.2">
      <c r="A72" s="1146">
        <v>1.5</v>
      </c>
      <c r="B72" s="1240"/>
      <c r="C72" s="1150" t="s">
        <v>1893</v>
      </c>
      <c r="D72" s="831">
        <v>128</v>
      </c>
      <c r="E72" s="831" t="s">
        <v>84</v>
      </c>
      <c r="F72" s="832" t="e">
        <f>A72*#REF!*$A$2</f>
        <v>#REF!</v>
      </c>
    </row>
    <row r="73" spans="1:6" ht="13.5" thickBot="1" x14ac:dyDescent="0.25">
      <c r="A73" s="1146">
        <v>1.98</v>
      </c>
      <c r="B73" s="1240"/>
      <c r="C73" s="1152" t="s">
        <v>1893</v>
      </c>
      <c r="D73" s="842">
        <v>160</v>
      </c>
      <c r="E73" s="842" t="s">
        <v>84</v>
      </c>
      <c r="F73" s="843" t="e">
        <f>A73*#REF!*$A$2</f>
        <v>#REF!</v>
      </c>
    </row>
    <row r="74" spans="1:6" ht="13.5" thickBot="1" x14ac:dyDescent="0.25">
      <c r="A74" s="1146">
        <v>3.03</v>
      </c>
      <c r="B74" s="1240"/>
      <c r="C74" s="1153" t="s">
        <v>1894</v>
      </c>
      <c r="D74" s="888">
        <v>160</v>
      </c>
      <c r="E74" s="888" t="s">
        <v>84</v>
      </c>
      <c r="F74" s="889" t="e">
        <f>A74*#REF!*$A$2</f>
        <v>#REF!</v>
      </c>
    </row>
    <row r="75" spans="1:6" ht="13.5" thickBot="1" x14ac:dyDescent="0.25">
      <c r="A75" s="880">
        <v>3.35</v>
      </c>
      <c r="B75" s="1241"/>
      <c r="C75" s="1169" t="s">
        <v>1895</v>
      </c>
      <c r="D75" s="888">
        <v>160</v>
      </c>
      <c r="E75" s="888" t="s">
        <v>84</v>
      </c>
      <c r="F75" s="889" t="e">
        <f>A75*#REF!*$A$2</f>
        <v>#REF!</v>
      </c>
    </row>
    <row r="76" spans="1:6" x14ac:dyDescent="0.2">
      <c r="A76" s="1146">
        <v>2.2200000000000002</v>
      </c>
      <c r="B76" s="1334" t="s">
        <v>3990</v>
      </c>
      <c r="C76" s="1147" t="s">
        <v>1896</v>
      </c>
      <c r="D76" s="831">
        <v>128</v>
      </c>
      <c r="E76" s="831" t="s">
        <v>84</v>
      </c>
      <c r="F76" s="832" t="e">
        <f>A76*#REF!*$A$2</f>
        <v>#REF!</v>
      </c>
    </row>
    <row r="77" spans="1:6" x14ac:dyDescent="0.2">
      <c r="A77" s="1146">
        <v>2.4900000000000002</v>
      </c>
      <c r="B77" s="1335"/>
      <c r="C77" s="1148" t="s">
        <v>1896</v>
      </c>
      <c r="D77" s="836">
        <v>160</v>
      </c>
      <c r="E77" s="836" t="s">
        <v>84</v>
      </c>
      <c r="F77" s="837" t="e">
        <f>A77*#REF!*$A$2</f>
        <v>#REF!</v>
      </c>
    </row>
    <row r="78" spans="1:6" x14ac:dyDescent="0.2">
      <c r="A78" s="1146">
        <v>2.75</v>
      </c>
      <c r="B78" s="1335"/>
      <c r="C78" s="1148" t="s">
        <v>1896</v>
      </c>
      <c r="D78" s="836">
        <v>192</v>
      </c>
      <c r="E78" s="836" t="s">
        <v>84</v>
      </c>
      <c r="F78" s="837" t="e">
        <f>A78*#REF!*$A$2</f>
        <v>#REF!</v>
      </c>
    </row>
    <row r="79" spans="1:6" x14ac:dyDescent="0.2">
      <c r="A79" s="1146">
        <v>3.54</v>
      </c>
      <c r="B79" s="1335"/>
      <c r="C79" s="1148" t="s">
        <v>1896</v>
      </c>
      <c r="D79" s="836">
        <v>256</v>
      </c>
      <c r="E79" s="836" t="s">
        <v>84</v>
      </c>
      <c r="F79" s="837" t="e">
        <f>A79*#REF!*$A$2</f>
        <v>#REF!</v>
      </c>
    </row>
    <row r="80" spans="1:6" x14ac:dyDescent="0.2">
      <c r="A80" s="1146">
        <v>4.43</v>
      </c>
      <c r="B80" s="1336"/>
      <c r="C80" s="1148" t="s">
        <v>1896</v>
      </c>
      <c r="D80" s="836">
        <v>320</v>
      </c>
      <c r="E80" s="836" t="s">
        <v>84</v>
      </c>
      <c r="F80" s="837" t="e">
        <f>A80*#REF!*$A$2</f>
        <v>#REF!</v>
      </c>
    </row>
    <row r="81" spans="1:6" ht="13.5" thickBot="1" x14ac:dyDescent="0.25">
      <c r="A81" s="1146">
        <v>8.42</v>
      </c>
      <c r="B81" s="1171" t="s">
        <v>3985</v>
      </c>
      <c r="C81" s="1149" t="s">
        <v>1896</v>
      </c>
      <c r="D81" s="842">
        <v>416</v>
      </c>
      <c r="E81" s="842" t="s">
        <v>84</v>
      </c>
      <c r="F81" s="843" t="e">
        <f>A81*#REF!*$A$2</f>
        <v>#REF!</v>
      </c>
    </row>
    <row r="82" spans="1:6" x14ac:dyDescent="0.2">
      <c r="A82" s="1146">
        <v>2.81</v>
      </c>
      <c r="B82" s="1334" t="s">
        <v>3990</v>
      </c>
      <c r="C82" s="1147" t="s">
        <v>1897</v>
      </c>
      <c r="D82" s="831">
        <v>128</v>
      </c>
      <c r="E82" s="831" t="s">
        <v>84</v>
      </c>
      <c r="F82" s="832" t="e">
        <f>A82*#REF!*$A$2</f>
        <v>#REF!</v>
      </c>
    </row>
    <row r="83" spans="1:6" x14ac:dyDescent="0.2">
      <c r="A83" s="1146">
        <v>3.2</v>
      </c>
      <c r="B83" s="1335"/>
      <c r="C83" s="1148" t="s">
        <v>1897</v>
      </c>
      <c r="D83" s="836">
        <v>160</v>
      </c>
      <c r="E83" s="836" t="s">
        <v>84</v>
      </c>
      <c r="F83" s="837" t="e">
        <f>A83*#REF!*$A$2</f>
        <v>#REF!</v>
      </c>
    </row>
    <row r="84" spans="1:6" x14ac:dyDescent="0.2">
      <c r="A84" s="1146">
        <v>3.57</v>
      </c>
      <c r="B84" s="1335"/>
      <c r="C84" s="1148" t="s">
        <v>1897</v>
      </c>
      <c r="D84" s="836">
        <v>192</v>
      </c>
      <c r="E84" s="836" t="s">
        <v>84</v>
      </c>
      <c r="F84" s="837" t="e">
        <f>A84*#REF!*$A$2</f>
        <v>#REF!</v>
      </c>
    </row>
    <row r="85" spans="1:6" ht="13.5" thickBot="1" x14ac:dyDescent="0.25">
      <c r="A85" s="1146">
        <v>5.61</v>
      </c>
      <c r="B85" s="1336"/>
      <c r="C85" s="1149" t="s">
        <v>1897</v>
      </c>
      <c r="D85" s="842">
        <v>320</v>
      </c>
      <c r="E85" s="842" t="s">
        <v>84</v>
      </c>
      <c r="F85" s="843" t="e">
        <f>A85*#REF!*$A$2</f>
        <v>#REF!</v>
      </c>
    </row>
    <row r="86" spans="1:6" x14ac:dyDescent="0.2">
      <c r="A86" s="1146">
        <v>2.1800000000000002</v>
      </c>
      <c r="B86" s="1239" t="s">
        <v>3985</v>
      </c>
      <c r="C86" s="1147" t="s">
        <v>1898</v>
      </c>
      <c r="D86" s="831">
        <v>160</v>
      </c>
      <c r="E86" s="831" t="s">
        <v>84</v>
      </c>
      <c r="F86" s="832" t="e">
        <f>A86*#REF!*$A$2</f>
        <v>#REF!</v>
      </c>
    </row>
    <row r="87" spans="1:6" ht="13.5" thickBot="1" x14ac:dyDescent="0.25">
      <c r="A87" s="1146">
        <v>2.4300000000000002</v>
      </c>
      <c r="B87" s="1240"/>
      <c r="C87" s="1149" t="s">
        <v>1898</v>
      </c>
      <c r="D87" s="842">
        <v>224</v>
      </c>
      <c r="E87" s="842" t="s">
        <v>84</v>
      </c>
      <c r="F87" s="843" t="e">
        <f>A87*#REF!*$A$2</f>
        <v>#REF!</v>
      </c>
    </row>
    <row r="88" spans="1:6" x14ac:dyDescent="0.2">
      <c r="A88" s="1146">
        <v>2.04</v>
      </c>
      <c r="B88" s="1240"/>
      <c r="C88" s="1147" t="s">
        <v>1899</v>
      </c>
      <c r="D88" s="831">
        <v>160</v>
      </c>
      <c r="E88" s="831" t="s">
        <v>84</v>
      </c>
      <c r="F88" s="832" t="e">
        <f>A88*#REF!*$A$2</f>
        <v>#REF!</v>
      </c>
    </row>
    <row r="89" spans="1:6" ht="13.5" thickBot="1" x14ac:dyDescent="0.25">
      <c r="A89" s="1146">
        <v>2.37</v>
      </c>
      <c r="B89" s="1240"/>
      <c r="C89" s="1149" t="s">
        <v>1899</v>
      </c>
      <c r="D89" s="842">
        <v>224</v>
      </c>
      <c r="E89" s="842" t="s">
        <v>84</v>
      </c>
      <c r="F89" s="843" t="e">
        <f>A89*#REF!*$A$2</f>
        <v>#REF!</v>
      </c>
    </row>
    <row r="90" spans="1:6" ht="13.5" thickBot="1" x14ac:dyDescent="0.25">
      <c r="A90" s="880">
        <v>4.5</v>
      </c>
      <c r="B90" s="1240"/>
      <c r="C90" s="1170" t="s">
        <v>1900</v>
      </c>
      <c r="D90" s="888">
        <v>96</v>
      </c>
      <c r="E90" s="888" t="s">
        <v>84</v>
      </c>
      <c r="F90" s="889" t="e">
        <f>A90*#REF!*$A$2</f>
        <v>#REF!</v>
      </c>
    </row>
    <row r="91" spans="1:6" ht="13.5" thickBot="1" x14ac:dyDescent="0.25">
      <c r="A91" s="880">
        <v>7.05</v>
      </c>
      <c r="B91" s="1240"/>
      <c r="C91" s="1170" t="s">
        <v>1901</v>
      </c>
      <c r="D91" s="888">
        <v>96</v>
      </c>
      <c r="E91" s="888" t="s">
        <v>84</v>
      </c>
      <c r="F91" s="889" t="e">
        <f>A91*#REF!*$A$2</f>
        <v>#REF!</v>
      </c>
    </row>
    <row r="92" spans="1:6" ht="13.5" thickBot="1" x14ac:dyDescent="0.25">
      <c r="A92" s="1146">
        <v>4.71</v>
      </c>
      <c r="B92" s="1241"/>
      <c r="C92" s="1153" t="s">
        <v>3993</v>
      </c>
      <c r="D92" s="888">
        <v>160</v>
      </c>
      <c r="E92" s="888" t="s">
        <v>84</v>
      </c>
      <c r="F92" s="889" t="e">
        <f>A92*#REF!*$A$2</f>
        <v>#REF!</v>
      </c>
    </row>
    <row r="93" spans="1:6" x14ac:dyDescent="0.2">
      <c r="A93" s="1163">
        <v>1.46</v>
      </c>
      <c r="B93" s="1334" t="s">
        <v>3990</v>
      </c>
      <c r="C93" s="1147" t="s">
        <v>1902</v>
      </c>
      <c r="D93" s="890">
        <v>96</v>
      </c>
      <c r="E93" s="831" t="s">
        <v>84</v>
      </c>
      <c r="F93" s="832" t="e">
        <f>A93*#REF!*$A$2</f>
        <v>#REF!</v>
      </c>
    </row>
    <row r="94" spans="1:6" x14ac:dyDescent="0.2">
      <c r="A94" s="1163">
        <v>1.67</v>
      </c>
      <c r="B94" s="1335"/>
      <c r="C94" s="1148" t="s">
        <v>1902</v>
      </c>
      <c r="D94" s="838">
        <v>128</v>
      </c>
      <c r="E94" s="836" t="s">
        <v>84</v>
      </c>
      <c r="F94" s="837" t="e">
        <f>A94*#REF!*$A$2</f>
        <v>#REF!</v>
      </c>
    </row>
    <row r="95" spans="1:6" ht="13.5" thickBot="1" x14ac:dyDescent="0.25">
      <c r="A95" s="1163">
        <v>2.12</v>
      </c>
      <c r="B95" s="1336"/>
      <c r="C95" s="1149" t="s">
        <v>1902</v>
      </c>
      <c r="D95" s="891">
        <v>160</v>
      </c>
      <c r="E95" s="842" t="s">
        <v>84</v>
      </c>
      <c r="F95" s="843" t="e">
        <f>A95*#REF!*$A$2</f>
        <v>#REF!</v>
      </c>
    </row>
    <row r="96" spans="1:6" x14ac:dyDescent="0.2">
      <c r="A96" s="1163">
        <v>2.64</v>
      </c>
      <c r="B96" s="1239" t="s">
        <v>3985</v>
      </c>
      <c r="C96" s="1150" t="s">
        <v>1903</v>
      </c>
      <c r="D96" s="831">
        <v>128</v>
      </c>
      <c r="E96" s="831" t="s">
        <v>84</v>
      </c>
      <c r="F96" s="832" t="e">
        <f>A96*#REF!*$A$2</f>
        <v>#REF!</v>
      </c>
    </row>
    <row r="97" spans="1:6" x14ac:dyDescent="0.2">
      <c r="A97" s="1163">
        <v>2.58</v>
      </c>
      <c r="B97" s="1240"/>
      <c r="C97" s="1151" t="s">
        <v>1903</v>
      </c>
      <c r="D97" s="836">
        <v>160</v>
      </c>
      <c r="E97" s="836" t="s">
        <v>84</v>
      </c>
      <c r="F97" s="837" t="e">
        <f>A97*#REF!*$A$2</f>
        <v>#REF!</v>
      </c>
    </row>
    <row r="98" spans="1:6" x14ac:dyDescent="0.2">
      <c r="A98" s="1146">
        <v>3.09</v>
      </c>
      <c r="B98" s="1240"/>
      <c r="C98" s="1151" t="s">
        <v>1903</v>
      </c>
      <c r="D98" s="836">
        <v>192</v>
      </c>
      <c r="E98" s="836" t="s">
        <v>84</v>
      </c>
      <c r="F98" s="837" t="e">
        <f>A98*#REF!*$A$2</f>
        <v>#REF!</v>
      </c>
    </row>
    <row r="99" spans="1:6" x14ac:dyDescent="0.2">
      <c r="A99" s="1146">
        <v>3.44</v>
      </c>
      <c r="B99" s="1240"/>
      <c r="C99" s="1151" t="s">
        <v>1903</v>
      </c>
      <c r="D99" s="836">
        <v>256</v>
      </c>
      <c r="E99" s="836" t="s">
        <v>84</v>
      </c>
      <c r="F99" s="837" t="e">
        <f>A99*#REF!*$A$2</f>
        <v>#REF!</v>
      </c>
    </row>
    <row r="100" spans="1:6" x14ac:dyDescent="0.2">
      <c r="A100" s="1146">
        <v>3.65</v>
      </c>
      <c r="B100" s="1240"/>
      <c r="C100" s="1151" t="s">
        <v>1903</v>
      </c>
      <c r="D100" s="836">
        <v>320</v>
      </c>
      <c r="E100" s="836" t="s">
        <v>84</v>
      </c>
      <c r="F100" s="837" t="e">
        <f>A100*#REF!*$A$2</f>
        <v>#REF!</v>
      </c>
    </row>
    <row r="101" spans="1:6" ht="13.5" thickBot="1" x14ac:dyDescent="0.25">
      <c r="A101" s="1146">
        <v>4.08</v>
      </c>
      <c r="B101" s="1240"/>
      <c r="C101" s="1152" t="s">
        <v>1903</v>
      </c>
      <c r="D101" s="842">
        <v>480</v>
      </c>
      <c r="E101" s="842" t="s">
        <v>84</v>
      </c>
      <c r="F101" s="843" t="e">
        <f>A101*#REF!*$A$2</f>
        <v>#REF!</v>
      </c>
    </row>
    <row r="102" spans="1:6" x14ac:dyDescent="0.2">
      <c r="A102" s="1146">
        <v>2.67</v>
      </c>
      <c r="B102" s="1240"/>
      <c r="C102" s="1150" t="s">
        <v>1904</v>
      </c>
      <c r="D102" s="831">
        <v>128</v>
      </c>
      <c r="E102" s="831" t="s">
        <v>84</v>
      </c>
      <c r="F102" s="832" t="e">
        <f>A102*#REF!*$A$2</f>
        <v>#REF!</v>
      </c>
    </row>
    <row r="103" spans="1:6" x14ac:dyDescent="0.2">
      <c r="A103" s="1146">
        <v>2.96</v>
      </c>
      <c r="B103" s="1240"/>
      <c r="C103" s="1151" t="s">
        <v>1904</v>
      </c>
      <c r="D103" s="836">
        <v>160</v>
      </c>
      <c r="E103" s="836" t="s">
        <v>84</v>
      </c>
      <c r="F103" s="837" t="e">
        <f>A103*#REF!*$A$2</f>
        <v>#REF!</v>
      </c>
    </row>
    <row r="104" spans="1:6" x14ac:dyDescent="0.2">
      <c r="A104" s="1146">
        <v>2.94</v>
      </c>
      <c r="B104" s="1240"/>
      <c r="C104" s="1151" t="s">
        <v>1904</v>
      </c>
      <c r="D104" s="836">
        <v>192</v>
      </c>
      <c r="E104" s="836" t="s">
        <v>84</v>
      </c>
      <c r="F104" s="837" t="e">
        <f>A104*#REF!*$A$2</f>
        <v>#REF!</v>
      </c>
    </row>
    <row r="105" spans="1:6" ht="13.5" thickBot="1" x14ac:dyDescent="0.25">
      <c r="A105" s="1146">
        <v>3.66</v>
      </c>
      <c r="B105" s="1240"/>
      <c r="C105" s="1152" t="s">
        <v>1904</v>
      </c>
      <c r="D105" s="842">
        <v>256</v>
      </c>
      <c r="E105" s="842" t="s">
        <v>84</v>
      </c>
      <c r="F105" s="843" t="e">
        <f>A105*#REF!*$A$2</f>
        <v>#REF!</v>
      </c>
    </row>
    <row r="106" spans="1:6" x14ac:dyDescent="0.2">
      <c r="A106" s="1146">
        <v>3.2</v>
      </c>
      <c r="B106" s="1240"/>
      <c r="C106" s="1150" t="s">
        <v>1905</v>
      </c>
      <c r="D106" s="831">
        <v>128</v>
      </c>
      <c r="E106" s="831" t="s">
        <v>84</v>
      </c>
      <c r="F106" s="832" t="e">
        <f>A106*#REF!*$A$2</f>
        <v>#REF!</v>
      </c>
    </row>
    <row r="107" spans="1:6" x14ac:dyDescent="0.2">
      <c r="A107" s="1146">
        <v>3.32</v>
      </c>
      <c r="B107" s="1240"/>
      <c r="C107" s="1151" t="s">
        <v>1905</v>
      </c>
      <c r="D107" s="836">
        <v>160</v>
      </c>
      <c r="E107" s="836" t="s">
        <v>84</v>
      </c>
      <c r="F107" s="837" t="e">
        <f>A107*#REF!*$A$2</f>
        <v>#REF!</v>
      </c>
    </row>
    <row r="108" spans="1:6" x14ac:dyDescent="0.2">
      <c r="A108" s="1146">
        <v>3.5</v>
      </c>
      <c r="B108" s="1240"/>
      <c r="C108" s="1151" t="s">
        <v>1905</v>
      </c>
      <c r="D108" s="836">
        <v>192</v>
      </c>
      <c r="E108" s="836" t="s">
        <v>84</v>
      </c>
      <c r="F108" s="837" t="e">
        <f>A108*#REF!*$A$2</f>
        <v>#REF!</v>
      </c>
    </row>
    <row r="109" spans="1:6" ht="13.5" thickBot="1" x14ac:dyDescent="0.25">
      <c r="A109" s="1146">
        <v>3.96</v>
      </c>
      <c r="B109" s="1240"/>
      <c r="C109" s="1152" t="s">
        <v>1905</v>
      </c>
      <c r="D109" s="842">
        <v>256</v>
      </c>
      <c r="E109" s="842" t="s">
        <v>84</v>
      </c>
      <c r="F109" s="843" t="e">
        <f>A109*#REF!*$A$2</f>
        <v>#REF!</v>
      </c>
    </row>
    <row r="110" spans="1:6" x14ac:dyDescent="0.2">
      <c r="A110" s="1146">
        <v>1.5</v>
      </c>
      <c r="B110" s="1240"/>
      <c r="C110" s="1150" t="s">
        <v>1906</v>
      </c>
      <c r="D110" s="831">
        <v>128</v>
      </c>
      <c r="E110" s="831" t="s">
        <v>84</v>
      </c>
      <c r="F110" s="832" t="e">
        <f>A110*#REF!*$A$2</f>
        <v>#REF!</v>
      </c>
    </row>
    <row r="111" spans="1:6" x14ac:dyDescent="0.2">
      <c r="A111" s="1146">
        <v>1.59</v>
      </c>
      <c r="B111" s="1240"/>
      <c r="C111" s="1151" t="s">
        <v>1906</v>
      </c>
      <c r="D111" s="836">
        <v>160</v>
      </c>
      <c r="E111" s="836" t="s">
        <v>84</v>
      </c>
      <c r="F111" s="837" t="e">
        <f>A111*#REF!*$A$2</f>
        <v>#REF!</v>
      </c>
    </row>
    <row r="112" spans="1:6" x14ac:dyDescent="0.2">
      <c r="A112" s="1146">
        <v>2.0699999999999998</v>
      </c>
      <c r="B112" s="1240"/>
      <c r="C112" s="1151" t="s">
        <v>1906</v>
      </c>
      <c r="D112" s="836">
        <v>192</v>
      </c>
      <c r="E112" s="836" t="s">
        <v>84</v>
      </c>
      <c r="F112" s="837" t="e">
        <f>A112*#REF!*$A$2</f>
        <v>#REF!</v>
      </c>
    </row>
    <row r="113" spans="1:6" x14ac:dyDescent="0.2">
      <c r="A113" s="1146">
        <v>2.2400000000000002</v>
      </c>
      <c r="B113" s="1240"/>
      <c r="C113" s="1151" t="s">
        <v>1906</v>
      </c>
      <c r="D113" s="836">
        <v>224</v>
      </c>
      <c r="E113" s="836" t="s">
        <v>84</v>
      </c>
      <c r="F113" s="837" t="e">
        <f>A113*#REF!*$A$2</f>
        <v>#REF!</v>
      </c>
    </row>
    <row r="114" spans="1:6" x14ac:dyDescent="0.2">
      <c r="A114" s="1146">
        <v>2.39</v>
      </c>
      <c r="B114" s="1240"/>
      <c r="C114" s="1151" t="s">
        <v>1906</v>
      </c>
      <c r="D114" s="836">
        <v>256</v>
      </c>
      <c r="E114" s="836" t="s">
        <v>84</v>
      </c>
      <c r="F114" s="837" t="e">
        <f>A114*#REF!*$A$2</f>
        <v>#REF!</v>
      </c>
    </row>
    <row r="115" spans="1:6" ht="13.5" thickBot="1" x14ac:dyDescent="0.25">
      <c r="A115" s="1146">
        <v>2.75</v>
      </c>
      <c r="B115" s="1240"/>
      <c r="C115" s="1152" t="s">
        <v>1906</v>
      </c>
      <c r="D115" s="842">
        <v>320</v>
      </c>
      <c r="E115" s="842" t="s">
        <v>84</v>
      </c>
      <c r="F115" s="843" t="e">
        <f>A115*#REF!*$A$2</f>
        <v>#REF!</v>
      </c>
    </row>
    <row r="116" spans="1:6" x14ac:dyDescent="0.2">
      <c r="A116" s="1146">
        <v>2.2799999999999998</v>
      </c>
      <c r="B116" s="1240"/>
      <c r="C116" s="1150" t="s">
        <v>1907</v>
      </c>
      <c r="D116" s="831">
        <v>128</v>
      </c>
      <c r="E116" s="831" t="s">
        <v>84</v>
      </c>
      <c r="F116" s="832" t="e">
        <f>A116*#REF!*$A$2</f>
        <v>#REF!</v>
      </c>
    </row>
    <row r="117" spans="1:6" x14ac:dyDescent="0.2">
      <c r="A117" s="1146">
        <v>2.46</v>
      </c>
      <c r="B117" s="1240"/>
      <c r="C117" s="1151" t="s">
        <v>1907</v>
      </c>
      <c r="D117" s="836">
        <v>160</v>
      </c>
      <c r="E117" s="836" t="s">
        <v>84</v>
      </c>
      <c r="F117" s="837" t="e">
        <f>A117*#REF!*$A$2</f>
        <v>#REF!</v>
      </c>
    </row>
    <row r="118" spans="1:6" x14ac:dyDescent="0.2">
      <c r="A118" s="1146">
        <v>2.65</v>
      </c>
      <c r="B118" s="1240"/>
      <c r="C118" s="1151" t="s">
        <v>1907</v>
      </c>
      <c r="D118" s="836">
        <v>192</v>
      </c>
      <c r="E118" s="836" t="s">
        <v>84</v>
      </c>
      <c r="F118" s="837" t="e">
        <f>A118*#REF!*$A$2</f>
        <v>#REF!</v>
      </c>
    </row>
    <row r="119" spans="1:6" x14ac:dyDescent="0.2">
      <c r="A119" s="1146">
        <v>2.81</v>
      </c>
      <c r="B119" s="1240"/>
      <c r="C119" s="1151" t="s">
        <v>1907</v>
      </c>
      <c r="D119" s="836">
        <v>224</v>
      </c>
      <c r="E119" s="836" t="s">
        <v>84</v>
      </c>
      <c r="F119" s="837" t="e">
        <f>A119*#REF!*$A$2</f>
        <v>#REF!</v>
      </c>
    </row>
    <row r="120" spans="1:6" x14ac:dyDescent="0.2">
      <c r="A120" s="1146">
        <v>3.06</v>
      </c>
      <c r="B120" s="1240"/>
      <c r="C120" s="1151" t="s">
        <v>1907</v>
      </c>
      <c r="D120" s="836">
        <v>256</v>
      </c>
      <c r="E120" s="836" t="s">
        <v>84</v>
      </c>
      <c r="F120" s="837" t="e">
        <f>A120*#REF!*$A$2</f>
        <v>#REF!</v>
      </c>
    </row>
    <row r="121" spans="1:6" ht="13.5" thickBot="1" x14ac:dyDescent="0.25">
      <c r="A121" s="1146">
        <v>3.46</v>
      </c>
      <c r="B121" s="1240"/>
      <c r="C121" s="1152" t="s">
        <v>1907</v>
      </c>
      <c r="D121" s="842">
        <v>320</v>
      </c>
      <c r="E121" s="842" t="s">
        <v>84</v>
      </c>
      <c r="F121" s="843" t="e">
        <f>A121*#REF!*$A$2</f>
        <v>#REF!</v>
      </c>
    </row>
    <row r="122" spans="1:6" x14ac:dyDescent="0.2">
      <c r="A122" s="881">
        <v>1.55</v>
      </c>
      <c r="B122" s="1240"/>
      <c r="C122" s="1150" t="s">
        <v>3404</v>
      </c>
      <c r="D122" s="831">
        <v>96</v>
      </c>
      <c r="E122" s="831" t="s">
        <v>84</v>
      </c>
      <c r="F122" s="832" t="e">
        <f>A122*#REF!*$A$2</f>
        <v>#REF!</v>
      </c>
    </row>
    <row r="123" spans="1:6" x14ac:dyDescent="0.2">
      <c r="A123" s="881">
        <v>1.4</v>
      </c>
      <c r="B123" s="1240"/>
      <c r="C123" s="1151" t="s">
        <v>3404</v>
      </c>
      <c r="D123" s="836">
        <v>128</v>
      </c>
      <c r="E123" s="836" t="s">
        <v>84</v>
      </c>
      <c r="F123" s="837" t="e">
        <f>A123*#REF!*$A$2</f>
        <v>#REF!</v>
      </c>
    </row>
    <row r="124" spans="1:6" x14ac:dyDescent="0.2">
      <c r="A124" s="881">
        <v>1.58</v>
      </c>
      <c r="B124" s="1240"/>
      <c r="C124" s="1151" t="s">
        <v>3404</v>
      </c>
      <c r="D124" s="836">
        <v>160</v>
      </c>
      <c r="E124" s="836" t="s">
        <v>84</v>
      </c>
      <c r="F124" s="837" t="e">
        <f>A124*#REF!*$A$2</f>
        <v>#REF!</v>
      </c>
    </row>
    <row r="125" spans="1:6" x14ac:dyDescent="0.2">
      <c r="A125" s="881">
        <v>1.74</v>
      </c>
      <c r="B125" s="1240"/>
      <c r="C125" s="1151" t="s">
        <v>3404</v>
      </c>
      <c r="D125" s="836">
        <v>192</v>
      </c>
      <c r="E125" s="836" t="s">
        <v>84</v>
      </c>
      <c r="F125" s="837" t="e">
        <f>A125*#REF!*$A$2</f>
        <v>#REF!</v>
      </c>
    </row>
    <row r="126" spans="1:6" x14ac:dyDescent="0.2">
      <c r="A126" s="881">
        <v>2.39</v>
      </c>
      <c r="B126" s="1240"/>
      <c r="C126" s="1151" t="s">
        <v>3404</v>
      </c>
      <c r="D126" s="836">
        <v>224</v>
      </c>
      <c r="E126" s="836" t="s">
        <v>84</v>
      </c>
      <c r="F126" s="837" t="e">
        <f>A126*#REF!*$A$2</f>
        <v>#REF!</v>
      </c>
    </row>
    <row r="127" spans="1:6" x14ac:dyDescent="0.2">
      <c r="A127" s="881">
        <v>2.6</v>
      </c>
      <c r="B127" s="1240"/>
      <c r="C127" s="1151" t="s">
        <v>3404</v>
      </c>
      <c r="D127" s="836">
        <v>256</v>
      </c>
      <c r="E127" s="836" t="s">
        <v>84</v>
      </c>
      <c r="F127" s="837" t="e">
        <f>A127*#REF!*$A$2</f>
        <v>#REF!</v>
      </c>
    </row>
    <row r="128" spans="1:6" ht="13.5" thickBot="1" x14ac:dyDescent="0.25">
      <c r="A128" s="881">
        <v>3.09</v>
      </c>
      <c r="B128" s="1240"/>
      <c r="C128" s="1152" t="s">
        <v>3404</v>
      </c>
      <c r="D128" s="842">
        <v>320</v>
      </c>
      <c r="E128" s="842" t="s">
        <v>84</v>
      </c>
      <c r="F128" s="843" t="e">
        <f>A128*#REF!*$A$2</f>
        <v>#REF!</v>
      </c>
    </row>
    <row r="129" spans="1:6" ht="13.5" thickBot="1" x14ac:dyDescent="0.25">
      <c r="A129" s="880">
        <v>6.37</v>
      </c>
      <c r="B129" s="1240"/>
      <c r="C129" s="1153" t="s">
        <v>1908</v>
      </c>
      <c r="D129" s="888">
        <v>160</v>
      </c>
      <c r="E129" s="888" t="s">
        <v>84</v>
      </c>
      <c r="F129" s="889" t="e">
        <f>A129*#REF!*$A$2</f>
        <v>#REF!</v>
      </c>
    </row>
    <row r="130" spans="1:6" x14ac:dyDescent="0.2">
      <c r="A130" s="880">
        <v>0.98</v>
      </c>
      <c r="B130" s="1240"/>
      <c r="C130" s="1147" t="s">
        <v>1909</v>
      </c>
      <c r="D130" s="831">
        <v>96</v>
      </c>
      <c r="E130" s="831" t="s">
        <v>84</v>
      </c>
      <c r="F130" s="832" t="e">
        <f>A130*#REF!*$A$2</f>
        <v>#REF!</v>
      </c>
    </row>
    <row r="131" spans="1:6" ht="13.5" thickBot="1" x14ac:dyDescent="0.25">
      <c r="A131" s="880">
        <v>1.1399999999999999</v>
      </c>
      <c r="B131" s="1240"/>
      <c r="C131" s="1149" t="s">
        <v>3102</v>
      </c>
      <c r="D131" s="842">
        <v>128</v>
      </c>
      <c r="E131" s="842" t="s">
        <v>84</v>
      </c>
      <c r="F131" s="843" t="e">
        <f>A131*#REF!*$A$2</f>
        <v>#REF!</v>
      </c>
    </row>
    <row r="132" spans="1:6" x14ac:dyDescent="0.2">
      <c r="A132" s="880">
        <v>0.6</v>
      </c>
      <c r="B132" s="1240"/>
      <c r="C132" s="1147" t="s">
        <v>1910</v>
      </c>
      <c r="D132" s="831">
        <v>96</v>
      </c>
      <c r="E132" s="831" t="s">
        <v>84</v>
      </c>
      <c r="F132" s="832" t="e">
        <f>A132*#REF!*$A$2</f>
        <v>#REF!</v>
      </c>
    </row>
    <row r="133" spans="1:6" ht="13.5" thickBot="1" x14ac:dyDescent="0.25">
      <c r="A133" s="880">
        <v>0.95</v>
      </c>
      <c r="B133" s="1240"/>
      <c r="C133" s="1149" t="s">
        <v>1910</v>
      </c>
      <c r="D133" s="842">
        <v>128</v>
      </c>
      <c r="E133" s="842" t="s">
        <v>84</v>
      </c>
      <c r="F133" s="843" t="e">
        <f>A133*#REF!*$A$2</f>
        <v>#REF!</v>
      </c>
    </row>
    <row r="134" spans="1:6" x14ac:dyDescent="0.2">
      <c r="A134" s="880">
        <v>0.66</v>
      </c>
      <c r="B134" s="1240"/>
      <c r="C134" s="1147" t="s">
        <v>1911</v>
      </c>
      <c r="D134" s="831">
        <v>96</v>
      </c>
      <c r="E134" s="831" t="s">
        <v>84</v>
      </c>
      <c r="F134" s="832" t="e">
        <f>A134*#REF!*$A$2</f>
        <v>#REF!</v>
      </c>
    </row>
    <row r="135" spans="1:6" ht="13.5" thickBot="1" x14ac:dyDescent="0.25">
      <c r="A135" s="880">
        <v>1.25</v>
      </c>
      <c r="B135" s="1240"/>
      <c r="C135" s="1149" t="s">
        <v>1911</v>
      </c>
      <c r="D135" s="842">
        <v>128</v>
      </c>
      <c r="E135" s="842" t="s">
        <v>84</v>
      </c>
      <c r="F135" s="843" t="e">
        <f>A135*#REF!*$A$2</f>
        <v>#REF!</v>
      </c>
    </row>
    <row r="136" spans="1:6" x14ac:dyDescent="0.2">
      <c r="A136" s="880">
        <v>0.79</v>
      </c>
      <c r="B136" s="1240"/>
      <c r="C136" s="1147" t="s">
        <v>1912</v>
      </c>
      <c r="D136" s="831">
        <v>96</v>
      </c>
      <c r="E136" s="831" t="s">
        <v>84</v>
      </c>
      <c r="F136" s="832" t="e">
        <f>A136*#REF!*$A$2</f>
        <v>#REF!</v>
      </c>
    </row>
    <row r="137" spans="1:6" ht="13.5" thickBot="1" x14ac:dyDescent="0.25">
      <c r="A137" s="1145">
        <v>1.29</v>
      </c>
      <c r="B137" s="1240"/>
      <c r="C137" s="1149" t="s">
        <v>1912</v>
      </c>
      <c r="D137" s="842">
        <v>128</v>
      </c>
      <c r="E137" s="842" t="s">
        <v>84</v>
      </c>
      <c r="F137" s="843" t="e">
        <f>A137*#REF!*$A$2</f>
        <v>#REF!</v>
      </c>
    </row>
    <row r="138" spans="1:6" ht="13.5" thickBot="1" x14ac:dyDescent="0.25">
      <c r="A138" s="1145">
        <v>0.78</v>
      </c>
      <c r="B138" s="1240"/>
      <c r="C138" s="1169" t="s">
        <v>3941</v>
      </c>
      <c r="D138" s="888">
        <v>128</v>
      </c>
      <c r="E138" s="888" t="s">
        <v>84</v>
      </c>
      <c r="F138" s="889" t="e">
        <f>A138*#REF!*$A$2</f>
        <v>#REF!</v>
      </c>
    </row>
    <row r="139" spans="1:6" ht="13.5" thickBot="1" x14ac:dyDescent="0.25">
      <c r="A139" s="876">
        <v>0.53</v>
      </c>
      <c r="B139" s="1240"/>
      <c r="C139" s="1169" t="s">
        <v>1913</v>
      </c>
      <c r="D139" s="888">
        <v>96</v>
      </c>
      <c r="E139" s="888" t="s">
        <v>84</v>
      </c>
      <c r="F139" s="889" t="e">
        <f>A139*#REF!*$A$2</f>
        <v>#REF!</v>
      </c>
    </row>
    <row r="140" spans="1:6" x14ac:dyDescent="0.2">
      <c r="A140" s="876">
        <v>0.56999999999999995</v>
      </c>
      <c r="B140" s="1240"/>
      <c r="C140" s="1154" t="s">
        <v>72</v>
      </c>
      <c r="D140" s="831">
        <v>96</v>
      </c>
      <c r="E140" s="831" t="s">
        <v>84</v>
      </c>
      <c r="F140" s="832" t="e">
        <f>A140*#REF!*$A$2</f>
        <v>#REF!</v>
      </c>
    </row>
    <row r="141" spans="1:6" x14ac:dyDescent="0.2">
      <c r="A141" s="876">
        <v>0.62</v>
      </c>
      <c r="B141" s="1240"/>
      <c r="C141" s="1151" t="s">
        <v>76</v>
      </c>
      <c r="D141" s="836">
        <v>128</v>
      </c>
      <c r="E141" s="836" t="s">
        <v>84</v>
      </c>
      <c r="F141" s="837" t="e">
        <f>A141*#REF!*$A$2</f>
        <v>#REF!</v>
      </c>
    </row>
    <row r="142" spans="1:6" x14ac:dyDescent="0.2">
      <c r="A142" s="876">
        <v>0.7</v>
      </c>
      <c r="B142" s="1240"/>
      <c r="C142" s="1151" t="s">
        <v>73</v>
      </c>
      <c r="D142" s="836">
        <v>160</v>
      </c>
      <c r="E142" s="836" t="s">
        <v>84</v>
      </c>
      <c r="F142" s="837" t="e">
        <f>A142*#REF!*$A$2</f>
        <v>#REF!</v>
      </c>
    </row>
    <row r="143" spans="1:6" x14ac:dyDescent="0.2">
      <c r="A143" s="876">
        <v>0.77</v>
      </c>
      <c r="B143" s="1240"/>
      <c r="C143" s="1151" t="s">
        <v>1914</v>
      </c>
      <c r="D143" s="836">
        <v>192</v>
      </c>
      <c r="E143" s="836" t="s">
        <v>84</v>
      </c>
      <c r="F143" s="837" t="e">
        <f>A143*#REF!*$A$2</f>
        <v>#REF!</v>
      </c>
    </row>
    <row r="144" spans="1:6" x14ac:dyDescent="0.2">
      <c r="A144" s="876">
        <v>0.88</v>
      </c>
      <c r="B144" s="1240"/>
      <c r="C144" s="1151" t="s">
        <v>74</v>
      </c>
      <c r="D144" s="836">
        <v>224</v>
      </c>
      <c r="E144" s="836" t="s">
        <v>84</v>
      </c>
      <c r="F144" s="837" t="e">
        <f>A144*#REF!*$A$2</f>
        <v>#REF!</v>
      </c>
    </row>
    <row r="145" spans="1:6" x14ac:dyDescent="0.2">
      <c r="A145" s="876">
        <v>0.98</v>
      </c>
      <c r="B145" s="1240"/>
      <c r="C145" s="1151" t="s">
        <v>1915</v>
      </c>
      <c r="D145" s="836">
        <v>256</v>
      </c>
      <c r="E145" s="836" t="s">
        <v>84</v>
      </c>
      <c r="F145" s="837" t="e">
        <f>A145*#REF!*$A$2</f>
        <v>#REF!</v>
      </c>
    </row>
    <row r="146" spans="1:6" x14ac:dyDescent="0.2">
      <c r="A146" s="876">
        <v>1.1100000000000001</v>
      </c>
      <c r="B146" s="1240"/>
      <c r="C146" s="1151" t="s">
        <v>75</v>
      </c>
      <c r="D146" s="836">
        <v>320</v>
      </c>
      <c r="E146" s="836" t="s">
        <v>84</v>
      </c>
      <c r="F146" s="837" t="e">
        <f>A146*#REF!*$A$2</f>
        <v>#REF!</v>
      </c>
    </row>
    <row r="147" spans="1:6" x14ac:dyDescent="0.2">
      <c r="A147" s="876">
        <v>1.25</v>
      </c>
      <c r="B147" s="1240"/>
      <c r="C147" s="1151" t="s">
        <v>1916</v>
      </c>
      <c r="D147" s="836">
        <v>384</v>
      </c>
      <c r="E147" s="836" t="s">
        <v>84</v>
      </c>
      <c r="F147" s="837" t="e">
        <f>A147*#REF!*$A$2</f>
        <v>#REF!</v>
      </c>
    </row>
    <row r="148" spans="1:6" x14ac:dyDescent="0.2">
      <c r="A148" s="876">
        <v>1.31</v>
      </c>
      <c r="B148" s="1240"/>
      <c r="C148" s="1151" t="s">
        <v>1917</v>
      </c>
      <c r="D148" s="836">
        <v>416</v>
      </c>
      <c r="E148" s="836" t="s">
        <v>84</v>
      </c>
      <c r="F148" s="837" t="e">
        <f>A148*#REF!*$A$2</f>
        <v>#REF!</v>
      </c>
    </row>
    <row r="149" spans="1:6" ht="13.5" thickBot="1" x14ac:dyDescent="0.25">
      <c r="A149" s="876">
        <v>1.39</v>
      </c>
      <c r="B149" s="1240"/>
      <c r="C149" s="1152" t="s">
        <v>1918</v>
      </c>
      <c r="D149" s="842">
        <v>448</v>
      </c>
      <c r="E149" s="842" t="s">
        <v>84</v>
      </c>
      <c r="F149" s="843" t="e">
        <f>A149*#REF!*$A$2</f>
        <v>#REF!</v>
      </c>
    </row>
    <row r="150" spans="1:6" x14ac:dyDescent="0.2">
      <c r="A150" s="876">
        <v>0.55000000000000004</v>
      </c>
      <c r="B150" s="1240"/>
      <c r="C150" s="1150" t="s">
        <v>77</v>
      </c>
      <c r="D150" s="831">
        <v>96</v>
      </c>
      <c r="E150" s="831" t="s">
        <v>84</v>
      </c>
      <c r="F150" s="832" t="e">
        <f>A150*#REF!*$A$2</f>
        <v>#REF!</v>
      </c>
    </row>
    <row r="151" spans="1:6" x14ac:dyDescent="0.2">
      <c r="A151" s="876">
        <v>0.62</v>
      </c>
      <c r="B151" s="1240"/>
      <c r="C151" s="1151" t="s">
        <v>78</v>
      </c>
      <c r="D151" s="836">
        <v>128</v>
      </c>
      <c r="E151" s="836" t="s">
        <v>84</v>
      </c>
      <c r="F151" s="837" t="e">
        <f>A151*#REF!*$A$2</f>
        <v>#REF!</v>
      </c>
    </row>
    <row r="152" spans="1:6" x14ac:dyDescent="0.2">
      <c r="A152" s="876">
        <v>0.69</v>
      </c>
      <c r="B152" s="1240"/>
      <c r="C152" s="1151" t="s">
        <v>79</v>
      </c>
      <c r="D152" s="836">
        <v>160</v>
      </c>
      <c r="E152" s="836" t="s">
        <v>84</v>
      </c>
      <c r="F152" s="837" t="e">
        <f>A152*#REF!*$A$2</f>
        <v>#REF!</v>
      </c>
    </row>
    <row r="153" spans="1:6" x14ac:dyDescent="0.2">
      <c r="A153" s="876">
        <v>0.77</v>
      </c>
      <c r="B153" s="1240"/>
      <c r="C153" s="1151" t="s">
        <v>80</v>
      </c>
      <c r="D153" s="836">
        <v>192</v>
      </c>
      <c r="E153" s="836" t="s">
        <v>84</v>
      </c>
      <c r="F153" s="837" t="e">
        <f>A153*#REF!*$A$2</f>
        <v>#REF!</v>
      </c>
    </row>
    <row r="154" spans="1:6" x14ac:dyDescent="0.2">
      <c r="A154" s="876">
        <v>0.88</v>
      </c>
      <c r="B154" s="1240"/>
      <c r="C154" s="1151" t="s">
        <v>81</v>
      </c>
      <c r="D154" s="836">
        <v>224</v>
      </c>
      <c r="E154" s="836" t="s">
        <v>84</v>
      </c>
      <c r="F154" s="837" t="e">
        <f>A154*#REF!*$A$2</f>
        <v>#REF!</v>
      </c>
    </row>
    <row r="155" spans="1:6" x14ac:dyDescent="0.2">
      <c r="A155" s="876">
        <v>0.96</v>
      </c>
      <c r="B155" s="1240"/>
      <c r="C155" s="1151" t="s">
        <v>1919</v>
      </c>
      <c r="D155" s="836">
        <v>256</v>
      </c>
      <c r="E155" s="836" t="s">
        <v>84</v>
      </c>
      <c r="F155" s="837" t="e">
        <f>A155*#REF!*$A$2</f>
        <v>#REF!</v>
      </c>
    </row>
    <row r="156" spans="1:6" x14ac:dyDescent="0.2">
      <c r="A156" s="876">
        <v>1.1100000000000001</v>
      </c>
      <c r="B156" s="1240"/>
      <c r="C156" s="1151" t="s">
        <v>1920</v>
      </c>
      <c r="D156" s="836">
        <v>320</v>
      </c>
      <c r="E156" s="836" t="s">
        <v>84</v>
      </c>
      <c r="F156" s="837" t="e">
        <f>A156*#REF!*$A$2</f>
        <v>#REF!</v>
      </c>
    </row>
    <row r="157" spans="1:6" x14ac:dyDescent="0.2">
      <c r="A157" s="876">
        <v>1.24</v>
      </c>
      <c r="B157" s="1240"/>
      <c r="C157" s="1151" t="s">
        <v>1921</v>
      </c>
      <c r="D157" s="836">
        <v>384</v>
      </c>
      <c r="E157" s="836" t="s">
        <v>84</v>
      </c>
      <c r="F157" s="837" t="e">
        <f>A157*#REF!*$A$2</f>
        <v>#REF!</v>
      </c>
    </row>
    <row r="158" spans="1:6" x14ac:dyDescent="0.2">
      <c r="A158" s="876">
        <v>1.29</v>
      </c>
      <c r="B158" s="1240"/>
      <c r="C158" s="1151" t="s">
        <v>1922</v>
      </c>
      <c r="D158" s="836">
        <v>416</v>
      </c>
      <c r="E158" s="836" t="s">
        <v>84</v>
      </c>
      <c r="F158" s="837" t="e">
        <f>A158*#REF!*$A$2</f>
        <v>#REF!</v>
      </c>
    </row>
    <row r="159" spans="1:6" ht="13.5" thickBot="1" x14ac:dyDescent="0.25">
      <c r="A159" s="876">
        <v>1.37</v>
      </c>
      <c r="B159" s="1240"/>
      <c r="C159" s="1152" t="s">
        <v>1923</v>
      </c>
      <c r="D159" s="842">
        <v>448</v>
      </c>
      <c r="E159" s="842" t="s">
        <v>84</v>
      </c>
      <c r="F159" s="843" t="e">
        <f>A159*#REF!*$A$2</f>
        <v>#REF!</v>
      </c>
    </row>
    <row r="160" spans="1:6" x14ac:dyDescent="0.2">
      <c r="A160" s="876">
        <v>0.56000000000000005</v>
      </c>
      <c r="B160" s="1240"/>
      <c r="C160" s="1150" t="s">
        <v>1924</v>
      </c>
      <c r="D160" s="831">
        <v>96</v>
      </c>
      <c r="E160" s="831" t="s">
        <v>84</v>
      </c>
      <c r="F160" s="832" t="e">
        <f>A160*#REF!*$A$2</f>
        <v>#REF!</v>
      </c>
    </row>
    <row r="161" spans="1:6" x14ac:dyDescent="0.2">
      <c r="A161" s="876">
        <v>0.62</v>
      </c>
      <c r="B161" s="1240"/>
      <c r="C161" s="1151" t="s">
        <v>1925</v>
      </c>
      <c r="D161" s="836">
        <v>128</v>
      </c>
      <c r="E161" s="836" t="s">
        <v>84</v>
      </c>
      <c r="F161" s="837" t="e">
        <f>A161*#REF!*$A$2</f>
        <v>#REF!</v>
      </c>
    </row>
    <row r="162" spans="1:6" x14ac:dyDescent="0.2">
      <c r="A162" s="876">
        <v>0.7</v>
      </c>
      <c r="B162" s="1240"/>
      <c r="C162" s="1151" t="s">
        <v>1926</v>
      </c>
      <c r="D162" s="836">
        <v>160</v>
      </c>
      <c r="E162" s="836" t="s">
        <v>84</v>
      </c>
      <c r="F162" s="837" t="e">
        <f>A162*#REF!*$A$2</f>
        <v>#REF!</v>
      </c>
    </row>
    <row r="163" spans="1:6" x14ac:dyDescent="0.2">
      <c r="A163" s="876">
        <v>0.77</v>
      </c>
      <c r="B163" s="1240"/>
      <c r="C163" s="1151" t="s">
        <v>1927</v>
      </c>
      <c r="D163" s="836">
        <v>192</v>
      </c>
      <c r="E163" s="836" t="s">
        <v>84</v>
      </c>
      <c r="F163" s="837" t="e">
        <f>A163*#REF!*$A$2</f>
        <v>#REF!</v>
      </c>
    </row>
    <row r="164" spans="1:6" x14ac:dyDescent="0.2">
      <c r="A164" s="876">
        <v>0.9</v>
      </c>
      <c r="B164" s="1240"/>
      <c r="C164" s="1151" t="s">
        <v>1928</v>
      </c>
      <c r="D164" s="836">
        <v>224</v>
      </c>
      <c r="E164" s="836" t="s">
        <v>84</v>
      </c>
      <c r="F164" s="837" t="e">
        <f>A164*#REF!*$A$2</f>
        <v>#REF!</v>
      </c>
    </row>
    <row r="165" spans="1:6" x14ac:dyDescent="0.2">
      <c r="A165" s="876">
        <v>0.98</v>
      </c>
      <c r="B165" s="1240"/>
      <c r="C165" s="1151" t="s">
        <v>1929</v>
      </c>
      <c r="D165" s="836">
        <v>256</v>
      </c>
      <c r="E165" s="836" t="s">
        <v>84</v>
      </c>
      <c r="F165" s="837" t="e">
        <f>A165*#REF!*$A$2</f>
        <v>#REF!</v>
      </c>
    </row>
    <row r="166" spans="1:6" x14ac:dyDescent="0.2">
      <c r="A166" s="876">
        <v>1.1200000000000001</v>
      </c>
      <c r="B166" s="1240"/>
      <c r="C166" s="1151" t="s">
        <v>1930</v>
      </c>
      <c r="D166" s="836">
        <v>320</v>
      </c>
      <c r="E166" s="836" t="s">
        <v>84</v>
      </c>
      <c r="F166" s="837" t="e">
        <f>A166*#REF!*$A$2</f>
        <v>#REF!</v>
      </c>
    </row>
    <row r="167" spans="1:6" x14ac:dyDescent="0.2">
      <c r="A167" s="876">
        <v>1.25</v>
      </c>
      <c r="B167" s="1240"/>
      <c r="C167" s="1151" t="s">
        <v>1931</v>
      </c>
      <c r="D167" s="836">
        <v>384</v>
      </c>
      <c r="E167" s="836" t="s">
        <v>84</v>
      </c>
      <c r="F167" s="837" t="e">
        <f>A167*#REF!*$A$2</f>
        <v>#REF!</v>
      </c>
    </row>
    <row r="168" spans="1:6" x14ac:dyDescent="0.2">
      <c r="A168" s="876">
        <v>1.31</v>
      </c>
      <c r="B168" s="1240"/>
      <c r="C168" s="1151" t="s">
        <v>1932</v>
      </c>
      <c r="D168" s="836">
        <v>416</v>
      </c>
      <c r="E168" s="836" t="s">
        <v>84</v>
      </c>
      <c r="F168" s="837" t="e">
        <f>A168*#REF!*$A$2</f>
        <v>#REF!</v>
      </c>
    </row>
    <row r="169" spans="1:6" ht="13.5" thickBot="1" x14ac:dyDescent="0.25">
      <c r="A169" s="876">
        <v>1.39</v>
      </c>
      <c r="B169" s="1240"/>
      <c r="C169" s="1152" t="s">
        <v>1933</v>
      </c>
      <c r="D169" s="842">
        <v>448</v>
      </c>
      <c r="E169" s="842" t="s">
        <v>84</v>
      </c>
      <c r="F169" s="843" t="e">
        <f>A169*#REF!*$A$2</f>
        <v>#REF!</v>
      </c>
    </row>
    <row r="170" spans="1:6" ht="13.5" thickBot="1" x14ac:dyDescent="0.25">
      <c r="A170" s="1146">
        <v>4.76</v>
      </c>
      <c r="B170" s="1240"/>
      <c r="C170" s="1169" t="s">
        <v>1934</v>
      </c>
      <c r="D170" s="888">
        <v>160</v>
      </c>
      <c r="E170" s="888" t="s">
        <v>84</v>
      </c>
      <c r="F170" s="889" t="e">
        <f>A170*#REF!*$A$2</f>
        <v>#REF!</v>
      </c>
    </row>
    <row r="171" spans="1:6" ht="13.5" thickBot="1" x14ac:dyDescent="0.25">
      <c r="A171" s="1146">
        <v>4.62</v>
      </c>
      <c r="B171" s="1240"/>
      <c r="C171" s="1169" t="s">
        <v>1935</v>
      </c>
      <c r="D171" s="892">
        <v>160</v>
      </c>
      <c r="E171" s="888" t="s">
        <v>84</v>
      </c>
      <c r="F171" s="889" t="e">
        <f>A171*#REF!*$A$2</f>
        <v>#REF!</v>
      </c>
    </row>
    <row r="172" spans="1:6" ht="13.5" thickBot="1" x14ac:dyDescent="0.25">
      <c r="A172" s="1146">
        <v>5.28</v>
      </c>
      <c r="B172" s="1240"/>
      <c r="C172" s="1169" t="s">
        <v>1936</v>
      </c>
      <c r="D172" s="888">
        <v>160</v>
      </c>
      <c r="E172" s="888" t="s">
        <v>84</v>
      </c>
      <c r="F172" s="889" t="e">
        <f>A172*#REF!*$A$2</f>
        <v>#REF!</v>
      </c>
    </row>
    <row r="173" spans="1:6" ht="13.5" thickBot="1" x14ac:dyDescent="0.25">
      <c r="A173" s="1146">
        <v>4.1100000000000003</v>
      </c>
      <c r="B173" s="1240"/>
      <c r="C173" s="1169" t="s">
        <v>1937</v>
      </c>
      <c r="D173" s="888">
        <v>160</v>
      </c>
      <c r="E173" s="888" t="s">
        <v>84</v>
      </c>
      <c r="F173" s="889" t="e">
        <f>A173*#REF!*$A$2</f>
        <v>#REF!</v>
      </c>
    </row>
    <row r="174" spans="1:6" x14ac:dyDescent="0.2">
      <c r="A174" s="877">
        <v>2.44</v>
      </c>
      <c r="B174" s="1240"/>
      <c r="C174" s="1147" t="s">
        <v>1938</v>
      </c>
      <c r="D174" s="893">
        <v>128</v>
      </c>
      <c r="E174" s="831" t="s">
        <v>84</v>
      </c>
      <c r="F174" s="832" t="e">
        <f>A174*#REF!*$A$2</f>
        <v>#REF!</v>
      </c>
    </row>
    <row r="175" spans="1:6" ht="13.5" thickBot="1" x14ac:dyDescent="0.25">
      <c r="A175" s="877">
        <v>2.36</v>
      </c>
      <c r="B175" s="1241"/>
      <c r="C175" s="1149" t="s">
        <v>1939</v>
      </c>
      <c r="D175" s="841">
        <v>128</v>
      </c>
      <c r="E175" s="842" t="s">
        <v>84</v>
      </c>
      <c r="F175" s="843" t="e">
        <f>A175*#REF!*$A$2</f>
        <v>#REF!</v>
      </c>
    </row>
    <row r="176" spans="1:6" x14ac:dyDescent="0.2">
      <c r="A176" s="882">
        <v>14.21</v>
      </c>
      <c r="B176" s="1216" t="s">
        <v>3987</v>
      </c>
      <c r="C176" s="1141" t="s">
        <v>1940</v>
      </c>
      <c r="D176" s="831">
        <v>128</v>
      </c>
      <c r="E176" s="831" t="s">
        <v>84</v>
      </c>
      <c r="F176" s="832" t="e">
        <f>A176*#REF!*$A$2</f>
        <v>#REF!</v>
      </c>
    </row>
    <row r="177" spans="1:6" ht="13.5" thickBot="1" x14ac:dyDescent="0.25">
      <c r="A177" s="882">
        <v>16.16</v>
      </c>
      <c r="B177" s="1217"/>
      <c r="C177" s="1143" t="s">
        <v>1940</v>
      </c>
      <c r="D177" s="842">
        <v>192</v>
      </c>
      <c r="E177" s="842" t="s">
        <v>84</v>
      </c>
      <c r="F177" s="843" t="e">
        <f>A177*#REF!*$A$2</f>
        <v>#REF!</v>
      </c>
    </row>
    <row r="178" spans="1:6" x14ac:dyDescent="0.2">
      <c r="A178" s="882">
        <v>7.14</v>
      </c>
      <c r="B178" s="1217"/>
      <c r="C178" s="1141" t="s">
        <v>1941</v>
      </c>
      <c r="D178" s="831">
        <v>128</v>
      </c>
      <c r="E178" s="831" t="s">
        <v>84</v>
      </c>
      <c r="F178" s="832" t="e">
        <f>A178*#REF!*$A$2</f>
        <v>#REF!</v>
      </c>
    </row>
    <row r="179" spans="1:6" ht="13.5" thickBot="1" x14ac:dyDescent="0.25">
      <c r="A179" s="882">
        <v>9.18</v>
      </c>
      <c r="B179" s="1218"/>
      <c r="C179" s="1143" t="s">
        <v>1941</v>
      </c>
      <c r="D179" s="842">
        <v>192</v>
      </c>
      <c r="E179" s="842" t="s">
        <v>84</v>
      </c>
      <c r="F179" s="843" t="e">
        <f>A179*#REF!*$A$2</f>
        <v>#REF!</v>
      </c>
    </row>
    <row r="180" spans="1:6" x14ac:dyDescent="0.2">
      <c r="A180" s="1146">
        <v>1.5</v>
      </c>
      <c r="B180" s="1239" t="s">
        <v>3985</v>
      </c>
      <c r="C180" s="1141" t="s">
        <v>1942</v>
      </c>
      <c r="D180" s="831">
        <v>64</v>
      </c>
      <c r="E180" s="831" t="s">
        <v>84</v>
      </c>
      <c r="F180" s="832" t="e">
        <f>A180*#REF!*$A$2</f>
        <v>#REF!</v>
      </c>
    </row>
    <row r="181" spans="1:6" x14ac:dyDescent="0.2">
      <c r="A181" s="1146">
        <v>1.71</v>
      </c>
      <c r="B181" s="1240"/>
      <c r="C181" s="1142" t="s">
        <v>1943</v>
      </c>
      <c r="D181" s="836">
        <v>96</v>
      </c>
      <c r="E181" s="836" t="s">
        <v>84</v>
      </c>
      <c r="F181" s="837" t="e">
        <f>A181*#REF!*$A$2</f>
        <v>#REF!</v>
      </c>
    </row>
    <row r="182" spans="1:6" x14ac:dyDescent="0.2">
      <c r="A182" s="1146">
        <v>2.0299999999999998</v>
      </c>
      <c r="B182" s="1240"/>
      <c r="C182" s="1142" t="s">
        <v>1944</v>
      </c>
      <c r="D182" s="836">
        <v>128</v>
      </c>
      <c r="E182" s="836" t="s">
        <v>84</v>
      </c>
      <c r="F182" s="837" t="e">
        <f>A182*#REF!*$A$2</f>
        <v>#REF!</v>
      </c>
    </row>
    <row r="183" spans="1:6" x14ac:dyDescent="0.2">
      <c r="A183" s="1146">
        <v>2.2999999999999998</v>
      </c>
      <c r="B183" s="1240"/>
      <c r="C183" s="1142" t="s">
        <v>1945</v>
      </c>
      <c r="D183" s="836">
        <v>160</v>
      </c>
      <c r="E183" s="836" t="s">
        <v>84</v>
      </c>
      <c r="F183" s="837" t="e">
        <f>A183*#REF!*$A$2</f>
        <v>#REF!</v>
      </c>
    </row>
    <row r="184" spans="1:6" x14ac:dyDescent="0.2">
      <c r="A184" s="1146">
        <v>2.58</v>
      </c>
      <c r="B184" s="1240"/>
      <c r="C184" s="1142" t="s">
        <v>1946</v>
      </c>
      <c r="D184" s="836">
        <v>192</v>
      </c>
      <c r="E184" s="836" t="s">
        <v>84</v>
      </c>
      <c r="F184" s="837" t="e">
        <f>A184*#REF!*$A$2</f>
        <v>#REF!</v>
      </c>
    </row>
    <row r="185" spans="1:6" x14ac:dyDescent="0.2">
      <c r="A185" s="1146">
        <v>3.06</v>
      </c>
      <c r="B185" s="1240"/>
      <c r="C185" s="1142" t="s">
        <v>1947</v>
      </c>
      <c r="D185" s="836">
        <v>256</v>
      </c>
      <c r="E185" s="836" t="s">
        <v>84</v>
      </c>
      <c r="F185" s="837" t="e">
        <f>A185*#REF!*$A$2</f>
        <v>#REF!</v>
      </c>
    </row>
    <row r="186" spans="1:6" ht="13.5" thickBot="1" x14ac:dyDescent="0.25">
      <c r="A186" s="1146">
        <v>3.68</v>
      </c>
      <c r="B186" s="1240"/>
      <c r="C186" s="1143" t="s">
        <v>1948</v>
      </c>
      <c r="D186" s="842">
        <v>320</v>
      </c>
      <c r="E186" s="842" t="s">
        <v>84</v>
      </c>
      <c r="F186" s="843" t="e">
        <f>A186*#REF!*$A$2</f>
        <v>#REF!</v>
      </c>
    </row>
    <row r="187" spans="1:6" x14ac:dyDescent="0.2">
      <c r="A187" s="1146">
        <v>1.91</v>
      </c>
      <c r="B187" s="1240"/>
      <c r="C187" s="1141" t="s">
        <v>1949</v>
      </c>
      <c r="D187" s="831">
        <v>96</v>
      </c>
      <c r="E187" s="831" t="s">
        <v>84</v>
      </c>
      <c r="F187" s="832" t="e">
        <f>A187*#REF!*$A$2</f>
        <v>#REF!</v>
      </c>
    </row>
    <row r="188" spans="1:6" x14ac:dyDescent="0.2">
      <c r="A188" s="1146">
        <v>2.21</v>
      </c>
      <c r="B188" s="1240"/>
      <c r="C188" s="1142" t="s">
        <v>1950</v>
      </c>
      <c r="D188" s="836">
        <v>128</v>
      </c>
      <c r="E188" s="836" t="s">
        <v>84</v>
      </c>
      <c r="F188" s="837" t="e">
        <f>A188*#REF!*$A$2</f>
        <v>#REF!</v>
      </c>
    </row>
    <row r="189" spans="1:6" x14ac:dyDescent="0.2">
      <c r="A189" s="1146">
        <v>2.5499999999999998</v>
      </c>
      <c r="B189" s="1240"/>
      <c r="C189" s="1142" t="s">
        <v>1951</v>
      </c>
      <c r="D189" s="836">
        <v>160</v>
      </c>
      <c r="E189" s="836" t="s">
        <v>84</v>
      </c>
      <c r="F189" s="837" t="e">
        <f>A189*#REF!*$A$2</f>
        <v>#REF!</v>
      </c>
    </row>
    <row r="190" spans="1:6" x14ac:dyDescent="0.2">
      <c r="A190" s="1146">
        <v>2.9</v>
      </c>
      <c r="B190" s="1240"/>
      <c r="C190" s="1142" t="s">
        <v>1952</v>
      </c>
      <c r="D190" s="836">
        <v>192</v>
      </c>
      <c r="E190" s="836" t="s">
        <v>84</v>
      </c>
      <c r="F190" s="837" t="e">
        <f>A190*#REF!*$A$2</f>
        <v>#REF!</v>
      </c>
    </row>
    <row r="191" spans="1:6" x14ac:dyDescent="0.2">
      <c r="A191" s="1163">
        <v>3.41</v>
      </c>
      <c r="B191" s="1240"/>
      <c r="C191" s="1142" t="s">
        <v>1953</v>
      </c>
      <c r="D191" s="836">
        <v>256</v>
      </c>
      <c r="E191" s="836" t="s">
        <v>84</v>
      </c>
      <c r="F191" s="837" t="e">
        <f>A191*#REF!*$A$2</f>
        <v>#REF!</v>
      </c>
    </row>
    <row r="192" spans="1:6" ht="13.5" thickBot="1" x14ac:dyDescent="0.25">
      <c r="A192" s="1163">
        <v>4.16</v>
      </c>
      <c r="B192" s="1240"/>
      <c r="C192" s="1143" t="s">
        <v>1954</v>
      </c>
      <c r="D192" s="842">
        <v>320</v>
      </c>
      <c r="E192" s="842" t="s">
        <v>84</v>
      </c>
      <c r="F192" s="843" t="e">
        <f>A192*#REF!*$A$2</f>
        <v>#REF!</v>
      </c>
    </row>
    <row r="193" spans="1:6" x14ac:dyDescent="0.2">
      <c r="A193" s="1146">
        <v>3.18</v>
      </c>
      <c r="B193" s="1240"/>
      <c r="C193" s="1141" t="s">
        <v>1955</v>
      </c>
      <c r="D193" s="831">
        <v>128</v>
      </c>
      <c r="E193" s="831" t="s">
        <v>84</v>
      </c>
      <c r="F193" s="832" t="e">
        <f>A193*#REF!*$A$2</f>
        <v>#REF!</v>
      </c>
    </row>
    <row r="194" spans="1:6" x14ac:dyDescent="0.2">
      <c r="A194" s="1146">
        <v>3.71</v>
      </c>
      <c r="B194" s="1240"/>
      <c r="C194" s="1142" t="s">
        <v>1956</v>
      </c>
      <c r="D194" s="836">
        <v>160</v>
      </c>
      <c r="E194" s="836" t="s">
        <v>84</v>
      </c>
      <c r="F194" s="837" t="e">
        <f>A194*#REF!*$A$2</f>
        <v>#REF!</v>
      </c>
    </row>
    <row r="195" spans="1:6" x14ac:dyDescent="0.2">
      <c r="A195" s="1146">
        <v>4.2</v>
      </c>
      <c r="B195" s="1240"/>
      <c r="C195" s="1142" t="s">
        <v>1957</v>
      </c>
      <c r="D195" s="836">
        <v>192</v>
      </c>
      <c r="E195" s="836" t="s">
        <v>84</v>
      </c>
      <c r="F195" s="837" t="e">
        <f>A195*#REF!*$A$2</f>
        <v>#REF!</v>
      </c>
    </row>
    <row r="196" spans="1:6" x14ac:dyDescent="0.2">
      <c r="A196" s="1146">
        <v>5.25</v>
      </c>
      <c r="B196" s="1240"/>
      <c r="C196" s="1142" t="s">
        <v>1958</v>
      </c>
      <c r="D196" s="836">
        <v>256</v>
      </c>
      <c r="E196" s="836" t="s">
        <v>84</v>
      </c>
      <c r="F196" s="837" t="e">
        <f>A196*#REF!*$A$2</f>
        <v>#REF!</v>
      </c>
    </row>
    <row r="197" spans="1:6" ht="13.5" thickBot="1" x14ac:dyDescent="0.25">
      <c r="A197" s="1146">
        <v>6.42</v>
      </c>
      <c r="B197" s="1240"/>
      <c r="C197" s="1143" t="s">
        <v>1959</v>
      </c>
      <c r="D197" s="842">
        <v>320</v>
      </c>
      <c r="E197" s="842" t="s">
        <v>84</v>
      </c>
      <c r="F197" s="843" t="e">
        <f>A197*#REF!*$A$2</f>
        <v>#REF!</v>
      </c>
    </row>
    <row r="198" spans="1:6" x14ac:dyDescent="0.2">
      <c r="A198" s="881">
        <v>1.5</v>
      </c>
      <c r="B198" s="1240"/>
      <c r="C198" s="1141" t="s">
        <v>3222</v>
      </c>
      <c r="D198" s="831">
        <v>32</v>
      </c>
      <c r="E198" s="831" t="s">
        <v>84</v>
      </c>
      <c r="F198" s="832" t="e">
        <f>A198*#REF!*$A$2</f>
        <v>#REF!</v>
      </c>
    </row>
    <row r="199" spans="1:6" ht="13.5" thickBot="1" x14ac:dyDescent="0.25">
      <c r="A199" s="881">
        <v>2.99</v>
      </c>
      <c r="B199" s="1241"/>
      <c r="C199" s="1143" t="s">
        <v>3222</v>
      </c>
      <c r="D199" s="842">
        <v>96</v>
      </c>
      <c r="E199" s="842" t="s">
        <v>84</v>
      </c>
      <c r="F199" s="843" t="e">
        <f>A199*#REF!*$A$2</f>
        <v>#REF!</v>
      </c>
    </row>
    <row r="200" spans="1:6" x14ac:dyDescent="0.2">
      <c r="A200" s="883">
        <v>5.86</v>
      </c>
      <c r="B200" s="1216" t="s">
        <v>3987</v>
      </c>
      <c r="C200" s="1155" t="s">
        <v>3348</v>
      </c>
      <c r="D200" s="831">
        <v>295</v>
      </c>
      <c r="E200" s="831" t="s">
        <v>84</v>
      </c>
      <c r="F200" s="832" t="e">
        <f>A200*#REF!*$A$2*$A$1</f>
        <v>#REF!</v>
      </c>
    </row>
    <row r="201" spans="1:6" x14ac:dyDescent="0.2">
      <c r="A201" s="883">
        <v>5.86</v>
      </c>
      <c r="B201" s="1217"/>
      <c r="C201" s="1156" t="s">
        <v>3349</v>
      </c>
      <c r="D201" s="836">
        <v>295</v>
      </c>
      <c r="E201" s="836" t="s">
        <v>84</v>
      </c>
      <c r="F201" s="837" t="e">
        <f>A201*#REF!*$A$2*$A$1</f>
        <v>#REF!</v>
      </c>
    </row>
    <row r="202" spans="1:6" x14ac:dyDescent="0.2">
      <c r="A202" s="883">
        <v>9.74</v>
      </c>
      <c r="B202" s="1217"/>
      <c r="C202" s="1156" t="s">
        <v>3350</v>
      </c>
      <c r="D202" s="836">
        <v>295</v>
      </c>
      <c r="E202" s="836" t="s">
        <v>84</v>
      </c>
      <c r="F202" s="837" t="e">
        <f>A202*#REF!*$A$2*$A$1</f>
        <v>#REF!</v>
      </c>
    </row>
    <row r="203" spans="1:6" x14ac:dyDescent="0.2">
      <c r="A203" s="883">
        <v>6.9</v>
      </c>
      <c r="B203" s="1217"/>
      <c r="C203" s="1156" t="s">
        <v>3348</v>
      </c>
      <c r="D203" s="836">
        <v>345</v>
      </c>
      <c r="E203" s="836" t="s">
        <v>84</v>
      </c>
      <c r="F203" s="837" t="e">
        <f>A203*#REF!*$A$2*$A$1</f>
        <v>#REF!</v>
      </c>
    </row>
    <row r="204" spans="1:6" x14ac:dyDescent="0.2">
      <c r="A204" s="883">
        <v>6.9</v>
      </c>
      <c r="B204" s="1217"/>
      <c r="C204" s="1156" t="s">
        <v>3349</v>
      </c>
      <c r="D204" s="836">
        <v>345</v>
      </c>
      <c r="E204" s="836" t="s">
        <v>84</v>
      </c>
      <c r="F204" s="837" t="e">
        <f>A204*#REF!*$A$2*$A$1</f>
        <v>#REF!</v>
      </c>
    </row>
    <row r="205" spans="1:6" x14ac:dyDescent="0.2">
      <c r="A205" s="883">
        <v>10.78</v>
      </c>
      <c r="B205" s="1217"/>
      <c r="C205" s="1156" t="s">
        <v>3350</v>
      </c>
      <c r="D205" s="836">
        <v>345</v>
      </c>
      <c r="E205" s="836" t="s">
        <v>84</v>
      </c>
      <c r="F205" s="837" t="e">
        <f>A205*#REF!*$A$2*$A$1</f>
        <v>#REF!</v>
      </c>
    </row>
    <row r="206" spans="1:6" x14ac:dyDescent="0.2">
      <c r="A206" s="883">
        <v>7.93</v>
      </c>
      <c r="B206" s="1217"/>
      <c r="C206" s="1156" t="s">
        <v>3348</v>
      </c>
      <c r="D206" s="836">
        <v>395</v>
      </c>
      <c r="E206" s="836" t="s">
        <v>84</v>
      </c>
      <c r="F206" s="837" t="e">
        <f>A206*#REF!*$A$2*$A$1</f>
        <v>#REF!</v>
      </c>
    </row>
    <row r="207" spans="1:6" x14ac:dyDescent="0.2">
      <c r="A207" s="883">
        <v>7.93</v>
      </c>
      <c r="B207" s="1217"/>
      <c r="C207" s="1156" t="s">
        <v>3349</v>
      </c>
      <c r="D207" s="836">
        <v>395</v>
      </c>
      <c r="E207" s="836" t="s">
        <v>84</v>
      </c>
      <c r="F207" s="837" t="e">
        <f>A207*#REF!*$A$2*$A$1</f>
        <v>#REF!</v>
      </c>
    </row>
    <row r="208" spans="1:6" x14ac:dyDescent="0.2">
      <c r="A208" s="883">
        <v>11.81</v>
      </c>
      <c r="B208" s="1217"/>
      <c r="C208" s="1156" t="s">
        <v>3351</v>
      </c>
      <c r="D208" s="836">
        <v>395</v>
      </c>
      <c r="E208" s="836" t="s">
        <v>84</v>
      </c>
      <c r="F208" s="837" t="e">
        <f>A208*#REF!*$A$2*$A$1</f>
        <v>#REF!</v>
      </c>
    </row>
    <row r="209" spans="1:6" x14ac:dyDescent="0.2">
      <c r="A209" s="883">
        <v>8.9600000000000009</v>
      </c>
      <c r="B209" s="1217"/>
      <c r="C209" s="1156" t="s">
        <v>3348</v>
      </c>
      <c r="D209" s="836">
        <v>445</v>
      </c>
      <c r="E209" s="836" t="s">
        <v>84</v>
      </c>
      <c r="F209" s="837" t="e">
        <f>A209*#REF!*$A$2*$A$1</f>
        <v>#REF!</v>
      </c>
    </row>
    <row r="210" spans="1:6" x14ac:dyDescent="0.2">
      <c r="A210" s="883">
        <v>8.9600000000000009</v>
      </c>
      <c r="B210" s="1217"/>
      <c r="C210" s="1156" t="s">
        <v>3349</v>
      </c>
      <c r="D210" s="836">
        <v>445</v>
      </c>
      <c r="E210" s="836" t="s">
        <v>84</v>
      </c>
      <c r="F210" s="837" t="e">
        <f>A210*#REF!*$A$2*$A$1</f>
        <v>#REF!</v>
      </c>
    </row>
    <row r="211" spans="1:6" x14ac:dyDescent="0.2">
      <c r="A211" s="883">
        <v>12.84</v>
      </c>
      <c r="B211" s="1217"/>
      <c r="C211" s="1156" t="s">
        <v>3350</v>
      </c>
      <c r="D211" s="836">
        <v>445</v>
      </c>
      <c r="E211" s="836" t="s">
        <v>84</v>
      </c>
      <c r="F211" s="837" t="e">
        <f>A211*#REF!*$A$2*$A$1</f>
        <v>#REF!</v>
      </c>
    </row>
    <row r="212" spans="1:6" x14ac:dyDescent="0.2">
      <c r="A212" s="883">
        <v>10</v>
      </c>
      <c r="B212" s="1217"/>
      <c r="C212" s="1156" t="s">
        <v>3348</v>
      </c>
      <c r="D212" s="836">
        <v>495</v>
      </c>
      <c r="E212" s="836" t="s">
        <v>84</v>
      </c>
      <c r="F212" s="837" t="e">
        <f>A212*#REF!*$A$2*$A$1</f>
        <v>#REF!</v>
      </c>
    </row>
    <row r="213" spans="1:6" x14ac:dyDescent="0.2">
      <c r="A213" s="883">
        <v>10</v>
      </c>
      <c r="B213" s="1217"/>
      <c r="C213" s="1156" t="s">
        <v>3349</v>
      </c>
      <c r="D213" s="836">
        <v>495</v>
      </c>
      <c r="E213" s="836" t="s">
        <v>84</v>
      </c>
      <c r="F213" s="837" t="e">
        <f>A213*#REF!*$A$2*$A$1</f>
        <v>#REF!</v>
      </c>
    </row>
    <row r="214" spans="1:6" x14ac:dyDescent="0.2">
      <c r="A214" s="883">
        <v>13.84</v>
      </c>
      <c r="B214" s="1217"/>
      <c r="C214" s="1156" t="s">
        <v>3350</v>
      </c>
      <c r="D214" s="836">
        <v>495</v>
      </c>
      <c r="E214" s="836" t="s">
        <v>84</v>
      </c>
      <c r="F214" s="837" t="e">
        <f>A214*#REF!*$A$2*$A$1</f>
        <v>#REF!</v>
      </c>
    </row>
    <row r="215" spans="1:6" x14ac:dyDescent="0.2">
      <c r="A215" s="883">
        <v>11.03</v>
      </c>
      <c r="B215" s="1217"/>
      <c r="C215" s="1156" t="s">
        <v>3348</v>
      </c>
      <c r="D215" s="836">
        <v>595</v>
      </c>
      <c r="E215" s="836" t="s">
        <v>84</v>
      </c>
      <c r="F215" s="837" t="e">
        <f>A215*#REF!*$A$2*$A$1</f>
        <v>#REF!</v>
      </c>
    </row>
    <row r="216" spans="1:6" x14ac:dyDescent="0.2">
      <c r="A216" s="883">
        <v>11.03</v>
      </c>
      <c r="B216" s="1217"/>
      <c r="C216" s="1156" t="s">
        <v>3349</v>
      </c>
      <c r="D216" s="836">
        <v>595</v>
      </c>
      <c r="E216" s="836" t="s">
        <v>84</v>
      </c>
      <c r="F216" s="837" t="e">
        <f>A216*#REF!*$A$2*$A$1</f>
        <v>#REF!</v>
      </c>
    </row>
    <row r="217" spans="1:6" x14ac:dyDescent="0.2">
      <c r="A217" s="883">
        <v>15.62</v>
      </c>
      <c r="B217" s="1217"/>
      <c r="C217" s="1156" t="s">
        <v>3350</v>
      </c>
      <c r="D217" s="836">
        <v>595</v>
      </c>
      <c r="E217" s="836" t="s">
        <v>84</v>
      </c>
      <c r="F217" s="837" t="e">
        <f>A217*#REF!*$A$2*$A$1</f>
        <v>#REF!</v>
      </c>
    </row>
    <row r="218" spans="1:6" x14ac:dyDescent="0.2">
      <c r="A218" s="883">
        <v>12.41</v>
      </c>
      <c r="B218" s="1217"/>
      <c r="C218" s="1156" t="s">
        <v>3348</v>
      </c>
      <c r="D218" s="836">
        <v>795</v>
      </c>
      <c r="E218" s="836" t="s">
        <v>84</v>
      </c>
      <c r="F218" s="837" t="e">
        <f>A218*#REF!*$A$2*$A$1</f>
        <v>#REF!</v>
      </c>
    </row>
    <row r="219" spans="1:6" x14ac:dyDescent="0.2">
      <c r="A219" s="883">
        <v>12.41</v>
      </c>
      <c r="B219" s="1217"/>
      <c r="C219" s="1156" t="s">
        <v>3349</v>
      </c>
      <c r="D219" s="836">
        <v>795</v>
      </c>
      <c r="E219" s="836" t="s">
        <v>84</v>
      </c>
      <c r="F219" s="837" t="e">
        <f>A219*#REF!*$A$2*$A$1</f>
        <v>#REF!</v>
      </c>
    </row>
    <row r="220" spans="1:6" x14ac:dyDescent="0.2">
      <c r="A220" s="883">
        <v>17.84</v>
      </c>
      <c r="B220" s="1217"/>
      <c r="C220" s="1156" t="s">
        <v>3350</v>
      </c>
      <c r="D220" s="836">
        <v>795</v>
      </c>
      <c r="E220" s="836" t="s">
        <v>84</v>
      </c>
      <c r="F220" s="837" t="e">
        <f>A220*#REF!*$A$2*$A$1</f>
        <v>#REF!</v>
      </c>
    </row>
    <row r="221" spans="1:6" x14ac:dyDescent="0.2">
      <c r="A221" s="883">
        <v>13.71</v>
      </c>
      <c r="B221" s="1217"/>
      <c r="C221" s="1156" t="s">
        <v>3352</v>
      </c>
      <c r="D221" s="836">
        <v>895</v>
      </c>
      <c r="E221" s="836" t="s">
        <v>84</v>
      </c>
      <c r="F221" s="837" t="e">
        <f>A221*#REF!*$A$2*$A$1</f>
        <v>#REF!</v>
      </c>
    </row>
    <row r="222" spans="1:6" x14ac:dyDescent="0.2">
      <c r="A222" s="883">
        <v>20.69</v>
      </c>
      <c r="B222" s="1217"/>
      <c r="C222" s="1156" t="s">
        <v>3350</v>
      </c>
      <c r="D222" s="836">
        <v>895</v>
      </c>
      <c r="E222" s="836" t="s">
        <v>84</v>
      </c>
      <c r="F222" s="837" t="e">
        <f>A222*#REF!*$A$2*$A$1</f>
        <v>#REF!</v>
      </c>
    </row>
    <row r="223" spans="1:6" x14ac:dyDescent="0.2">
      <c r="A223" s="883">
        <v>15.52</v>
      </c>
      <c r="B223" s="1217"/>
      <c r="C223" s="1156" t="s">
        <v>3348</v>
      </c>
      <c r="D223" s="836">
        <v>995</v>
      </c>
      <c r="E223" s="836" t="s">
        <v>84</v>
      </c>
      <c r="F223" s="837" t="e">
        <f>A223*#REF!*$A$2*$A$1</f>
        <v>#REF!</v>
      </c>
    </row>
    <row r="224" spans="1:6" x14ac:dyDescent="0.2">
      <c r="A224" s="883">
        <v>15.52</v>
      </c>
      <c r="B224" s="1217"/>
      <c r="C224" s="1156" t="s">
        <v>3349</v>
      </c>
      <c r="D224" s="836">
        <v>995</v>
      </c>
      <c r="E224" s="836" t="s">
        <v>84</v>
      </c>
      <c r="F224" s="837" t="e">
        <f>A224*#REF!*$A$2*$A$1</f>
        <v>#REF!</v>
      </c>
    </row>
    <row r="225" spans="1:6" x14ac:dyDescent="0.2">
      <c r="A225" s="883">
        <v>17.239999999999998</v>
      </c>
      <c r="B225" s="1217"/>
      <c r="C225" s="1156" t="s">
        <v>3345</v>
      </c>
      <c r="D225" s="836">
        <v>1195</v>
      </c>
      <c r="E225" s="836" t="s">
        <v>84</v>
      </c>
      <c r="F225" s="837" t="e">
        <f>A225*#REF!*$A$2*$A$1</f>
        <v>#REF!</v>
      </c>
    </row>
    <row r="226" spans="1:6" x14ac:dyDescent="0.2">
      <c r="A226" s="883">
        <v>17.239999999999998</v>
      </c>
      <c r="B226" s="1217"/>
      <c r="C226" s="1156" t="s">
        <v>3346</v>
      </c>
      <c r="D226" s="836">
        <v>1195</v>
      </c>
      <c r="E226" s="836" t="s">
        <v>84</v>
      </c>
      <c r="F226" s="837" t="e">
        <f>A226*#REF!*$A$2*$A$1</f>
        <v>#REF!</v>
      </c>
    </row>
    <row r="227" spans="1:6" ht="13.5" thickBot="1" x14ac:dyDescent="0.25">
      <c r="A227" s="883">
        <v>27.58</v>
      </c>
      <c r="B227" s="1218"/>
      <c r="C227" s="1157" t="s">
        <v>3347</v>
      </c>
      <c r="D227" s="1021">
        <v>1195</v>
      </c>
      <c r="E227" s="1021" t="s">
        <v>84</v>
      </c>
      <c r="F227" s="1022" t="e">
        <f>A227*#REF!*$A$2*$A$1</f>
        <v>#REF!</v>
      </c>
    </row>
    <row r="228" spans="1:6" x14ac:dyDescent="0.2">
      <c r="A228" s="881">
        <v>3.81</v>
      </c>
      <c r="B228" s="1337" t="s">
        <v>3988</v>
      </c>
      <c r="C228" s="1141" t="s">
        <v>3353</v>
      </c>
      <c r="D228" s="831">
        <v>96</v>
      </c>
      <c r="E228" s="831" t="s">
        <v>84</v>
      </c>
      <c r="F228" s="832" t="e">
        <f>A228*#REF!*$B$1</f>
        <v>#REF!</v>
      </c>
    </row>
    <row r="229" spans="1:6" x14ac:dyDescent="0.2">
      <c r="A229" s="881">
        <v>4.7</v>
      </c>
      <c r="B229" s="1338"/>
      <c r="C229" s="1142" t="s">
        <v>3353</v>
      </c>
      <c r="D229" s="836">
        <v>160</v>
      </c>
      <c r="E229" s="836" t="s">
        <v>84</v>
      </c>
      <c r="F229" s="837" t="e">
        <f>A229*#REF!*$B$1</f>
        <v>#REF!</v>
      </c>
    </row>
    <row r="230" spans="1:6" ht="13.5" thickBot="1" x14ac:dyDescent="0.25">
      <c r="A230" s="881">
        <v>7.38</v>
      </c>
      <c r="B230" s="1338"/>
      <c r="C230" s="1143" t="s">
        <v>3353</v>
      </c>
      <c r="D230" s="842">
        <v>288</v>
      </c>
      <c r="E230" s="842" t="s">
        <v>84</v>
      </c>
      <c r="F230" s="843" t="e">
        <f>A230*#REF!*$B$1</f>
        <v>#REF!</v>
      </c>
    </row>
    <row r="231" spans="1:6" x14ac:dyDescent="0.2">
      <c r="A231" s="881">
        <v>3.42</v>
      </c>
      <c r="B231" s="1338"/>
      <c r="C231" s="1144" t="s">
        <v>3354</v>
      </c>
      <c r="D231" s="886">
        <v>96</v>
      </c>
      <c r="E231" s="886" t="s">
        <v>84</v>
      </c>
      <c r="F231" s="887" t="e">
        <f>A231*#REF!*$B$1</f>
        <v>#REF!</v>
      </c>
    </row>
    <row r="232" spans="1:6" x14ac:dyDescent="0.2">
      <c r="A232" s="881">
        <v>4.1900000000000004</v>
      </c>
      <c r="B232" s="1338"/>
      <c r="C232" s="1142" t="s">
        <v>3354</v>
      </c>
      <c r="D232" s="836">
        <v>160</v>
      </c>
      <c r="E232" s="836" t="s">
        <v>84</v>
      </c>
      <c r="F232" s="837" t="e">
        <f>A232*#REF!*$B$1</f>
        <v>#REF!</v>
      </c>
    </row>
    <row r="233" spans="1:6" ht="13.5" thickBot="1" x14ac:dyDescent="0.25">
      <c r="A233" s="881">
        <v>6.65</v>
      </c>
      <c r="B233" s="1338"/>
      <c r="C233" s="1143" t="s">
        <v>3354</v>
      </c>
      <c r="D233" s="842">
        <v>288</v>
      </c>
      <c r="E233" s="842" t="s">
        <v>84</v>
      </c>
      <c r="F233" s="843" t="e">
        <f>A233*#REF!*$B$1</f>
        <v>#REF!</v>
      </c>
    </row>
    <row r="234" spans="1:6" x14ac:dyDescent="0.2">
      <c r="A234" s="881">
        <v>3.67</v>
      </c>
      <c r="B234" s="1338"/>
      <c r="C234" s="1144" t="s">
        <v>3355</v>
      </c>
      <c r="D234" s="886">
        <v>96</v>
      </c>
      <c r="E234" s="886" t="s">
        <v>84</v>
      </c>
      <c r="F234" s="887" t="e">
        <f>A234*#REF!*$B$1</f>
        <v>#REF!</v>
      </c>
    </row>
    <row r="235" spans="1:6" x14ac:dyDescent="0.2">
      <c r="A235" s="881">
        <v>4.53</v>
      </c>
      <c r="B235" s="1338"/>
      <c r="C235" s="1142" t="s">
        <v>3355</v>
      </c>
      <c r="D235" s="836">
        <v>160</v>
      </c>
      <c r="E235" s="836" t="s">
        <v>84</v>
      </c>
      <c r="F235" s="837" t="e">
        <f>A235*#REF!*$B$1</f>
        <v>#REF!</v>
      </c>
    </row>
    <row r="236" spans="1:6" ht="13.5" thickBot="1" x14ac:dyDescent="0.25">
      <c r="A236" s="881">
        <v>7.16</v>
      </c>
      <c r="B236" s="1338"/>
      <c r="C236" s="1143" t="s">
        <v>3355</v>
      </c>
      <c r="D236" s="842">
        <v>288</v>
      </c>
      <c r="E236" s="842" t="s">
        <v>84</v>
      </c>
      <c r="F236" s="843" t="e">
        <f>A236*#REF!*$B$1</f>
        <v>#REF!</v>
      </c>
    </row>
    <row r="237" spans="1:6" ht="12.75" customHeight="1" x14ac:dyDescent="0.2">
      <c r="A237" s="881">
        <v>4.4000000000000004</v>
      </c>
      <c r="B237" s="1338"/>
      <c r="C237" s="1144" t="s">
        <v>3356</v>
      </c>
      <c r="D237" s="886">
        <v>160</v>
      </c>
      <c r="E237" s="886" t="s">
        <v>84</v>
      </c>
      <c r="F237" s="887" t="e">
        <f>A237*#REF!*$B$1</f>
        <v>#REF!</v>
      </c>
    </row>
    <row r="238" spans="1:6" ht="13.5" thickBot="1" x14ac:dyDescent="0.25">
      <c r="A238" s="881">
        <v>6.7</v>
      </c>
      <c r="B238" s="1338"/>
      <c r="C238" s="1143" t="s">
        <v>3356</v>
      </c>
      <c r="D238" s="842">
        <v>256</v>
      </c>
      <c r="E238" s="842" t="s">
        <v>84</v>
      </c>
      <c r="F238" s="843" t="e">
        <f>A238*#REF!*$B$1</f>
        <v>#REF!</v>
      </c>
    </row>
    <row r="239" spans="1:6" x14ac:dyDescent="0.2">
      <c r="A239" s="881">
        <v>4.5</v>
      </c>
      <c r="B239" s="1338"/>
      <c r="C239" s="1144" t="s">
        <v>3357</v>
      </c>
      <c r="D239" s="886">
        <v>160</v>
      </c>
      <c r="E239" s="886" t="s">
        <v>84</v>
      </c>
      <c r="F239" s="887" t="e">
        <f>A239*#REF!*$B$1</f>
        <v>#REF!</v>
      </c>
    </row>
    <row r="240" spans="1:6" x14ac:dyDescent="0.2">
      <c r="A240" s="881">
        <v>6.96</v>
      </c>
      <c r="B240" s="1338"/>
      <c r="C240" s="1142" t="s">
        <v>3357</v>
      </c>
      <c r="D240" s="836">
        <v>256</v>
      </c>
      <c r="E240" s="836" t="s">
        <v>84</v>
      </c>
      <c r="F240" s="837" t="e">
        <f>A240*#REF!*$B$1</f>
        <v>#REF!</v>
      </c>
    </row>
    <row r="241" spans="1:6" ht="13.5" thickBot="1" x14ac:dyDescent="0.25">
      <c r="A241" s="881">
        <v>11.55</v>
      </c>
      <c r="B241" s="1338"/>
      <c r="C241" s="1143" t="s">
        <v>3357</v>
      </c>
      <c r="D241" s="842">
        <v>384</v>
      </c>
      <c r="E241" s="842" t="s">
        <v>84</v>
      </c>
      <c r="F241" s="843" t="e">
        <f>A241*#REF!*$B$1</f>
        <v>#REF!</v>
      </c>
    </row>
    <row r="242" spans="1:6" x14ac:dyDescent="0.2">
      <c r="A242" s="881">
        <v>4.4000000000000004</v>
      </c>
      <c r="B242" s="1338"/>
      <c r="C242" s="1144" t="s">
        <v>3358</v>
      </c>
      <c r="D242" s="886">
        <v>160</v>
      </c>
      <c r="E242" s="886" t="s">
        <v>84</v>
      </c>
      <c r="F242" s="887" t="e">
        <f>A242*#REF!*$B$1</f>
        <v>#REF!</v>
      </c>
    </row>
    <row r="243" spans="1:6" x14ac:dyDescent="0.2">
      <c r="A243" s="881">
        <v>6.7</v>
      </c>
      <c r="B243" s="1338"/>
      <c r="C243" s="1142" t="s">
        <v>3358</v>
      </c>
      <c r="D243" s="836">
        <v>256</v>
      </c>
      <c r="E243" s="836" t="s">
        <v>84</v>
      </c>
      <c r="F243" s="837" t="e">
        <f>A243*#REF!*$B$1</f>
        <v>#REF!</v>
      </c>
    </row>
    <row r="244" spans="1:6" ht="13.5" thickBot="1" x14ac:dyDescent="0.25">
      <c r="A244" s="881">
        <v>10.94</v>
      </c>
      <c r="B244" s="1339"/>
      <c r="C244" s="1143" t="s">
        <v>3358</v>
      </c>
      <c r="D244" s="842">
        <v>384</v>
      </c>
      <c r="E244" s="842" t="s">
        <v>84</v>
      </c>
      <c r="F244" s="843" t="e">
        <f>A244*#REF!*$B$1</f>
        <v>#REF!</v>
      </c>
    </row>
    <row r="245" spans="1:6" ht="13.5" thickBot="1" x14ac:dyDescent="0.25">
      <c r="A245" s="878">
        <v>0.84</v>
      </c>
      <c r="B245" s="1239" t="s">
        <v>3985</v>
      </c>
      <c r="C245" s="1168" t="s">
        <v>1960</v>
      </c>
      <c r="D245" s="894" t="s">
        <v>1864</v>
      </c>
      <c r="E245" s="894" t="s">
        <v>84</v>
      </c>
      <c r="F245" s="895" t="e">
        <f>A245*#REF!*$A$2</f>
        <v>#REF!</v>
      </c>
    </row>
    <row r="246" spans="1:6" ht="13.5" thickBot="1" x14ac:dyDescent="0.25">
      <c r="A246" s="878">
        <v>0.66</v>
      </c>
      <c r="B246" s="1240"/>
      <c r="C246" s="1168" t="s">
        <v>1961</v>
      </c>
      <c r="D246" s="894" t="s">
        <v>1864</v>
      </c>
      <c r="E246" s="894" t="s">
        <v>84</v>
      </c>
      <c r="F246" s="895" t="e">
        <f>A246*#REF!*$A$2</f>
        <v>#REF!</v>
      </c>
    </row>
    <row r="247" spans="1:6" ht="13.5" thickBot="1" x14ac:dyDescent="0.25">
      <c r="A247" s="878">
        <v>0.66</v>
      </c>
      <c r="B247" s="1240"/>
      <c r="C247" s="1153" t="s">
        <v>1962</v>
      </c>
      <c r="D247" s="888" t="s">
        <v>1864</v>
      </c>
      <c r="E247" s="888" t="s">
        <v>84</v>
      </c>
      <c r="F247" s="889" t="e">
        <f>A247*#REF!*$A$2</f>
        <v>#REF!</v>
      </c>
    </row>
    <row r="248" spans="1:6" ht="13.5" thickBot="1" x14ac:dyDescent="0.25">
      <c r="A248" s="878">
        <v>1.64</v>
      </c>
      <c r="B248" s="1240"/>
      <c r="C248" s="1153" t="s">
        <v>3103</v>
      </c>
      <c r="D248" s="888" t="s">
        <v>1864</v>
      </c>
      <c r="E248" s="888" t="s">
        <v>84</v>
      </c>
      <c r="F248" s="889" t="e">
        <f>A248*#REF!*$A$2</f>
        <v>#REF!</v>
      </c>
    </row>
    <row r="249" spans="1:6" ht="13.5" thickBot="1" x14ac:dyDescent="0.25">
      <c r="A249" s="878">
        <v>2.35</v>
      </c>
      <c r="B249" s="1240"/>
      <c r="C249" s="1153" t="s">
        <v>1963</v>
      </c>
      <c r="D249" s="888" t="s">
        <v>1864</v>
      </c>
      <c r="E249" s="888" t="s">
        <v>84</v>
      </c>
      <c r="F249" s="889" t="e">
        <f>A249*#REF!*$A$2</f>
        <v>#REF!</v>
      </c>
    </row>
    <row r="250" spans="1:6" ht="13.5" thickBot="1" x14ac:dyDescent="0.25">
      <c r="A250" s="878">
        <v>4.29</v>
      </c>
      <c r="B250" s="1240"/>
      <c r="C250" s="1153" t="s">
        <v>1964</v>
      </c>
      <c r="D250" s="888" t="s">
        <v>1864</v>
      </c>
      <c r="E250" s="888" t="s">
        <v>84</v>
      </c>
      <c r="F250" s="889" t="e">
        <f>A250*#REF!*$A$2</f>
        <v>#REF!</v>
      </c>
    </row>
    <row r="251" spans="1:6" ht="13.5" thickBot="1" x14ac:dyDescent="0.25">
      <c r="A251" s="878">
        <v>1.17</v>
      </c>
      <c r="B251" s="1240"/>
      <c r="C251" s="1153" t="s">
        <v>3104</v>
      </c>
      <c r="D251" s="888" t="s">
        <v>1864</v>
      </c>
      <c r="E251" s="888" t="s">
        <v>84</v>
      </c>
      <c r="F251" s="889" t="e">
        <f>A251*#REF!*$A$2</f>
        <v>#REF!</v>
      </c>
    </row>
    <row r="252" spans="1:6" x14ac:dyDescent="0.2">
      <c r="A252" s="877">
        <v>4.7300000000000004</v>
      </c>
      <c r="B252" s="1240"/>
      <c r="C252" s="1150" t="s">
        <v>1966</v>
      </c>
      <c r="D252" s="831" t="s">
        <v>1967</v>
      </c>
      <c r="E252" s="831" t="s">
        <v>84</v>
      </c>
      <c r="F252" s="832" t="e">
        <f>A252*#REF!*$A$2</f>
        <v>#REF!</v>
      </c>
    </row>
    <row r="253" spans="1:6" x14ac:dyDescent="0.2">
      <c r="A253" s="877">
        <v>4.7300000000000004</v>
      </c>
      <c r="B253" s="1240"/>
      <c r="C253" s="1151" t="s">
        <v>1969</v>
      </c>
      <c r="D253" s="836" t="s">
        <v>1967</v>
      </c>
      <c r="E253" s="836" t="s">
        <v>84</v>
      </c>
      <c r="F253" s="837" t="e">
        <f>A253*#REF!*$A$2</f>
        <v>#REF!</v>
      </c>
    </row>
    <row r="254" spans="1:6" x14ac:dyDescent="0.2">
      <c r="A254" s="877">
        <v>4.4000000000000004</v>
      </c>
      <c r="B254" s="1240"/>
      <c r="C254" s="1151" t="s">
        <v>1970</v>
      </c>
      <c r="D254" s="836" t="s">
        <v>1968</v>
      </c>
      <c r="E254" s="836" t="s">
        <v>84</v>
      </c>
      <c r="F254" s="837" t="e">
        <f>A254*#REF!*$A$2</f>
        <v>#REF!</v>
      </c>
    </row>
    <row r="255" spans="1:6" ht="13.5" thickBot="1" x14ac:dyDescent="0.25">
      <c r="A255" s="877">
        <v>6.63</v>
      </c>
      <c r="B255" s="1240"/>
      <c r="C255" s="1152" t="s">
        <v>1971</v>
      </c>
      <c r="D255" s="842" t="s">
        <v>1965</v>
      </c>
      <c r="E255" s="842" t="s">
        <v>84</v>
      </c>
      <c r="F255" s="843" t="e">
        <f>A255*#REF!*$A$2</f>
        <v>#REF!</v>
      </c>
    </row>
    <row r="256" spans="1:6" ht="13.5" thickBot="1" x14ac:dyDescent="0.25">
      <c r="A256" s="878">
        <v>3.35</v>
      </c>
      <c r="B256" s="1240"/>
      <c r="C256" s="1153" t="s">
        <v>1972</v>
      </c>
      <c r="D256" s="888" t="s">
        <v>1864</v>
      </c>
      <c r="E256" s="888" t="s">
        <v>84</v>
      </c>
      <c r="F256" s="889" t="e">
        <f>A256*#REF!*$A$2</f>
        <v>#REF!</v>
      </c>
    </row>
    <row r="257" spans="1:6" ht="13.5" thickBot="1" x14ac:dyDescent="0.25">
      <c r="A257" s="878">
        <v>1.86</v>
      </c>
      <c r="B257" s="1240"/>
      <c r="C257" s="1153" t="s">
        <v>1973</v>
      </c>
      <c r="D257" s="888" t="s">
        <v>1864</v>
      </c>
      <c r="E257" s="888" t="s">
        <v>84</v>
      </c>
      <c r="F257" s="889" t="e">
        <f>A257*#REF!*$A$2</f>
        <v>#REF!</v>
      </c>
    </row>
    <row r="258" spans="1:6" ht="13.5" thickBot="1" x14ac:dyDescent="0.25">
      <c r="A258" s="878">
        <v>1.34</v>
      </c>
      <c r="B258" s="1241"/>
      <c r="C258" s="1153" t="s">
        <v>3105</v>
      </c>
      <c r="D258" s="888">
        <v>96</v>
      </c>
      <c r="E258" s="888" t="s">
        <v>84</v>
      </c>
      <c r="F258" s="889" t="e">
        <f>A258*#REF!*$A$2</f>
        <v>#REF!</v>
      </c>
    </row>
    <row r="259" spans="1:6" x14ac:dyDescent="0.2">
      <c r="A259" s="884">
        <v>2.97</v>
      </c>
      <c r="B259" s="1216" t="s">
        <v>3987</v>
      </c>
      <c r="C259" s="1150" t="s">
        <v>3161</v>
      </c>
      <c r="D259" s="831">
        <v>96</v>
      </c>
      <c r="E259" s="831" t="s">
        <v>84</v>
      </c>
      <c r="F259" s="832" t="e">
        <f>A259*#REF!*$A$2</f>
        <v>#REF!</v>
      </c>
    </row>
    <row r="260" spans="1:6" x14ac:dyDescent="0.2">
      <c r="A260" s="884">
        <v>3.75</v>
      </c>
      <c r="B260" s="1217"/>
      <c r="C260" s="1151" t="s">
        <v>3160</v>
      </c>
      <c r="D260" s="836">
        <v>128</v>
      </c>
      <c r="E260" s="836" t="s">
        <v>84</v>
      </c>
      <c r="F260" s="837" t="e">
        <f>A260*#REF!*$A$2</f>
        <v>#REF!</v>
      </c>
    </row>
    <row r="261" spans="1:6" x14ac:dyDescent="0.2">
      <c r="A261" s="884">
        <v>2.97</v>
      </c>
      <c r="B261" s="1217"/>
      <c r="C261" s="1151" t="s">
        <v>3942</v>
      </c>
      <c r="D261" s="836">
        <v>96</v>
      </c>
      <c r="E261" s="836" t="s">
        <v>84</v>
      </c>
      <c r="F261" s="837" t="e">
        <f>A261*#REF!*$A$2</f>
        <v>#REF!</v>
      </c>
    </row>
    <row r="262" spans="1:6" ht="13.5" thickBot="1" x14ac:dyDescent="0.25">
      <c r="A262" s="884">
        <v>3.69</v>
      </c>
      <c r="B262" s="1217"/>
      <c r="C262" s="1152" t="s">
        <v>3943</v>
      </c>
      <c r="D262" s="842">
        <v>128</v>
      </c>
      <c r="E262" s="842" t="s">
        <v>84</v>
      </c>
      <c r="F262" s="843" t="e">
        <f>A262*#REF!*$A$2</f>
        <v>#REF!</v>
      </c>
    </row>
    <row r="263" spans="1:6" x14ac:dyDescent="0.2">
      <c r="A263" s="884">
        <v>3.41</v>
      </c>
      <c r="B263" s="1217"/>
      <c r="C263" s="1150" t="s">
        <v>3162</v>
      </c>
      <c r="D263" s="831">
        <v>128</v>
      </c>
      <c r="E263" s="831" t="s">
        <v>84</v>
      </c>
      <c r="F263" s="832" t="e">
        <f>A263*#REF!*$A$2</f>
        <v>#REF!</v>
      </c>
    </row>
    <row r="264" spans="1:6" ht="13.5" thickBot="1" x14ac:dyDescent="0.25">
      <c r="A264" s="884">
        <v>3.63</v>
      </c>
      <c r="B264" s="1217"/>
      <c r="C264" s="1152" t="s">
        <v>3163</v>
      </c>
      <c r="D264" s="842">
        <v>128</v>
      </c>
      <c r="E264" s="842" t="s">
        <v>84</v>
      </c>
      <c r="F264" s="843" t="e">
        <f>A264*#REF!*$A$2</f>
        <v>#REF!</v>
      </c>
    </row>
    <row r="265" spans="1:6" x14ac:dyDescent="0.2">
      <c r="A265" s="884">
        <v>1.91</v>
      </c>
      <c r="B265" s="1217"/>
      <c r="C265" s="1150" t="s">
        <v>3164</v>
      </c>
      <c r="D265" s="831" t="s">
        <v>1864</v>
      </c>
      <c r="E265" s="831" t="s">
        <v>84</v>
      </c>
      <c r="F265" s="832" t="e">
        <f>A265*#REF!*$A$2</f>
        <v>#REF!</v>
      </c>
    </row>
    <row r="266" spans="1:6" x14ac:dyDescent="0.2">
      <c r="A266" s="884">
        <v>1.96</v>
      </c>
      <c r="B266" s="1217"/>
      <c r="C266" s="1151" t="s">
        <v>3165</v>
      </c>
      <c r="D266" s="836" t="s">
        <v>1864</v>
      </c>
      <c r="E266" s="836" t="s">
        <v>84</v>
      </c>
      <c r="F266" s="837" t="e">
        <f>A266*#REF!*$A$2</f>
        <v>#REF!</v>
      </c>
    </row>
    <row r="267" spans="1:6" x14ac:dyDescent="0.2">
      <c r="A267" s="884">
        <v>1.73</v>
      </c>
      <c r="B267" s="1217"/>
      <c r="C267" s="1151" t="s">
        <v>3166</v>
      </c>
      <c r="D267" s="836" t="s">
        <v>1864</v>
      </c>
      <c r="E267" s="836" t="s">
        <v>84</v>
      </c>
      <c r="F267" s="837" t="e">
        <f>A267*#REF!*$A$2</f>
        <v>#REF!</v>
      </c>
    </row>
    <row r="268" spans="1:6" ht="13.5" thickBot="1" x14ac:dyDescent="0.25">
      <c r="A268" s="884">
        <v>1.82</v>
      </c>
      <c r="B268" s="1217"/>
      <c r="C268" s="1152" t="s">
        <v>3167</v>
      </c>
      <c r="D268" s="842" t="s">
        <v>1864</v>
      </c>
      <c r="E268" s="842" t="s">
        <v>84</v>
      </c>
      <c r="F268" s="843" t="e">
        <f>A268*#REF!*$A$2</f>
        <v>#REF!</v>
      </c>
    </row>
    <row r="269" spans="1:6" ht="13.5" thickBot="1" x14ac:dyDescent="0.25">
      <c r="A269" s="884">
        <v>2.89</v>
      </c>
      <c r="B269" s="1217"/>
      <c r="C269" s="1153" t="s">
        <v>3168</v>
      </c>
      <c r="D269" s="888">
        <v>96</v>
      </c>
      <c r="E269" s="888" t="s">
        <v>84</v>
      </c>
      <c r="F269" s="889" t="e">
        <f>A269*#REF!*$A$2</f>
        <v>#REF!</v>
      </c>
    </row>
    <row r="270" spans="1:6" ht="13.5" thickBot="1" x14ac:dyDescent="0.25">
      <c r="A270" s="884">
        <v>1.74</v>
      </c>
      <c r="B270" s="1218"/>
      <c r="C270" s="1153" t="s">
        <v>3169</v>
      </c>
      <c r="D270" s="888" t="s">
        <v>1864</v>
      </c>
      <c r="E270" s="888" t="s">
        <v>84</v>
      </c>
      <c r="F270" s="889" t="e">
        <f>A270*#REF!*$A$2</f>
        <v>#REF!</v>
      </c>
    </row>
    <row r="271" spans="1:6" x14ac:dyDescent="0.2">
      <c r="A271" s="1163">
        <v>5.33</v>
      </c>
      <c r="B271" s="1239" t="s">
        <v>3985</v>
      </c>
      <c r="C271" s="1150" t="s">
        <v>1974</v>
      </c>
      <c r="D271" s="831">
        <v>128</v>
      </c>
      <c r="E271" s="831" t="s">
        <v>84</v>
      </c>
      <c r="F271" s="832" t="e">
        <f>A271*#REF!*$A$2</f>
        <v>#REF!</v>
      </c>
    </row>
    <row r="272" spans="1:6" ht="13.5" thickBot="1" x14ac:dyDescent="0.25">
      <c r="A272" s="1163">
        <v>4.88</v>
      </c>
      <c r="B272" s="1241"/>
      <c r="C272" s="1152" t="s">
        <v>1975</v>
      </c>
      <c r="D272" s="842">
        <v>128</v>
      </c>
      <c r="E272" s="842" t="s">
        <v>84</v>
      </c>
      <c r="F272" s="843" t="e">
        <f>A272*#REF!*$A$2</f>
        <v>#REF!</v>
      </c>
    </row>
    <row r="273" spans="1:6" x14ac:dyDescent="0.2">
      <c r="A273" s="876">
        <v>4.01</v>
      </c>
      <c r="B273" s="1216" t="s">
        <v>3987</v>
      </c>
      <c r="C273" s="1162" t="s">
        <v>1976</v>
      </c>
      <c r="D273" s="893">
        <v>128</v>
      </c>
      <c r="E273" s="831" t="s">
        <v>84</v>
      </c>
      <c r="F273" s="832" t="e">
        <f>A273*#REF!*$A$2</f>
        <v>#REF!</v>
      </c>
    </row>
    <row r="274" spans="1:6" x14ac:dyDescent="0.2">
      <c r="A274" s="876">
        <v>2.76</v>
      </c>
      <c r="B274" s="1217"/>
      <c r="C274" s="1160" t="s">
        <v>1977</v>
      </c>
      <c r="D274" s="840">
        <v>128</v>
      </c>
      <c r="E274" s="836" t="s">
        <v>84</v>
      </c>
      <c r="F274" s="837" t="e">
        <f>A274*#REF!*$A$2</f>
        <v>#REF!</v>
      </c>
    </row>
    <row r="275" spans="1:6" x14ac:dyDescent="0.2">
      <c r="A275" s="876">
        <v>4.4400000000000004</v>
      </c>
      <c r="B275" s="1217"/>
      <c r="C275" s="1160" t="s">
        <v>1976</v>
      </c>
      <c r="D275" s="840">
        <v>160</v>
      </c>
      <c r="E275" s="836" t="s">
        <v>84</v>
      </c>
      <c r="F275" s="837" t="e">
        <f>A275*#REF!*$A$2</f>
        <v>#REF!</v>
      </c>
    </row>
    <row r="276" spans="1:6" x14ac:dyDescent="0.2">
      <c r="A276" s="876">
        <v>2.9</v>
      </c>
      <c r="B276" s="1217"/>
      <c r="C276" s="1160" t="s">
        <v>1977</v>
      </c>
      <c r="D276" s="840">
        <v>160</v>
      </c>
      <c r="E276" s="836" t="s">
        <v>84</v>
      </c>
      <c r="F276" s="837" t="e">
        <f>A276*#REF!*$A$2</f>
        <v>#REF!</v>
      </c>
    </row>
    <row r="277" spans="1:6" x14ac:dyDescent="0.2">
      <c r="A277" s="876">
        <v>4.6399999999999997</v>
      </c>
      <c r="B277" s="1217"/>
      <c r="C277" s="1160" t="s">
        <v>1976</v>
      </c>
      <c r="D277" s="840">
        <v>192</v>
      </c>
      <c r="E277" s="836" t="s">
        <v>84</v>
      </c>
      <c r="F277" s="837" t="e">
        <f>A277*#REF!*$A$2</f>
        <v>#REF!</v>
      </c>
    </row>
    <row r="278" spans="1:6" x14ac:dyDescent="0.2">
      <c r="A278" s="876">
        <v>5.36</v>
      </c>
      <c r="B278" s="1217"/>
      <c r="C278" s="1160" t="s">
        <v>1976</v>
      </c>
      <c r="D278" s="840">
        <v>256</v>
      </c>
      <c r="E278" s="836" t="s">
        <v>84</v>
      </c>
      <c r="F278" s="837" t="e">
        <f>A278*#REF!*$A$2</f>
        <v>#REF!</v>
      </c>
    </row>
    <row r="279" spans="1:6" x14ac:dyDescent="0.2">
      <c r="A279" s="876">
        <v>3.31</v>
      </c>
      <c r="B279" s="1217"/>
      <c r="C279" s="1160" t="s">
        <v>1977</v>
      </c>
      <c r="D279" s="840">
        <v>256</v>
      </c>
      <c r="E279" s="836" t="s">
        <v>84</v>
      </c>
      <c r="F279" s="837" t="e">
        <f>A279*#REF!*$A$2</f>
        <v>#REF!</v>
      </c>
    </row>
    <row r="280" spans="1:6" x14ac:dyDescent="0.2">
      <c r="A280" s="876">
        <v>5.94</v>
      </c>
      <c r="B280" s="1217"/>
      <c r="C280" s="1160" t="s">
        <v>1976</v>
      </c>
      <c r="D280" s="840">
        <v>320</v>
      </c>
      <c r="E280" s="836" t="s">
        <v>84</v>
      </c>
      <c r="F280" s="837" t="e">
        <f>A280*#REF!*$A$2</f>
        <v>#REF!</v>
      </c>
    </row>
    <row r="281" spans="1:6" x14ac:dyDescent="0.2">
      <c r="A281" s="876">
        <v>4.07</v>
      </c>
      <c r="B281" s="1217"/>
      <c r="C281" s="1160" t="s">
        <v>1977</v>
      </c>
      <c r="D281" s="840">
        <v>320</v>
      </c>
      <c r="E281" s="836" t="s">
        <v>84</v>
      </c>
      <c r="F281" s="837" t="e">
        <f>A281*#REF!*$A$2</f>
        <v>#REF!</v>
      </c>
    </row>
    <row r="282" spans="1:6" x14ac:dyDescent="0.2">
      <c r="A282" s="876">
        <v>7.43</v>
      </c>
      <c r="B282" s="1217"/>
      <c r="C282" s="1160" t="s">
        <v>1976</v>
      </c>
      <c r="D282" s="840">
        <v>448</v>
      </c>
      <c r="E282" s="836" t="s">
        <v>84</v>
      </c>
      <c r="F282" s="837" t="e">
        <f>A282*#REF!*$A$2</f>
        <v>#REF!</v>
      </c>
    </row>
    <row r="283" spans="1:6" ht="13.5" thickBot="1" x14ac:dyDescent="0.25">
      <c r="A283" s="876">
        <v>4.78</v>
      </c>
      <c r="B283" s="1217"/>
      <c r="C283" s="1161" t="s">
        <v>1977</v>
      </c>
      <c r="D283" s="841">
        <v>448</v>
      </c>
      <c r="E283" s="842" t="s">
        <v>84</v>
      </c>
      <c r="F283" s="843" t="e">
        <f>A283*#REF!*$A$2</f>
        <v>#REF!</v>
      </c>
    </row>
    <row r="284" spans="1:6" x14ac:dyDescent="0.2">
      <c r="A284" s="876">
        <v>1.56</v>
      </c>
      <c r="B284" s="1217"/>
      <c r="C284" s="1162" t="s">
        <v>1978</v>
      </c>
      <c r="D284" s="893" t="s">
        <v>1864</v>
      </c>
      <c r="E284" s="831" t="s">
        <v>84</v>
      </c>
      <c r="F284" s="832" t="e">
        <f>A284*#REF!*$A$2</f>
        <v>#REF!</v>
      </c>
    </row>
    <row r="285" spans="1:6" ht="13.5" thickBot="1" x14ac:dyDescent="0.25">
      <c r="A285" s="876">
        <v>1.1499999999999999</v>
      </c>
      <c r="B285" s="1218"/>
      <c r="C285" s="1161" t="s">
        <v>1346</v>
      </c>
      <c r="D285" s="841" t="s">
        <v>1864</v>
      </c>
      <c r="E285" s="842" t="s">
        <v>84</v>
      </c>
      <c r="F285" s="843" t="e">
        <f>A285*#REF!*$A$2</f>
        <v>#REF!</v>
      </c>
    </row>
    <row r="286" spans="1:6" ht="13.5" thickBot="1" x14ac:dyDescent="0.25">
      <c r="A286" s="1163">
        <v>6.41</v>
      </c>
      <c r="B286" s="1239" t="s">
        <v>3985</v>
      </c>
      <c r="C286" s="1153" t="s">
        <v>1979</v>
      </c>
      <c r="D286" s="892">
        <v>160</v>
      </c>
      <c r="E286" s="888" t="s">
        <v>84</v>
      </c>
      <c r="F286" s="889" t="e">
        <f>A286*#REF!*$A$2</f>
        <v>#REF!</v>
      </c>
    </row>
    <row r="287" spans="1:6" x14ac:dyDescent="0.2">
      <c r="A287" s="1145">
        <v>3.89</v>
      </c>
      <c r="B287" s="1240"/>
      <c r="C287" s="1150" t="s">
        <v>1980</v>
      </c>
      <c r="D287" s="831">
        <v>96</v>
      </c>
      <c r="E287" s="831" t="s">
        <v>84</v>
      </c>
      <c r="F287" s="832" t="e">
        <f>A287*#REF!*$A$2</f>
        <v>#REF!</v>
      </c>
    </row>
    <row r="288" spans="1:6" x14ac:dyDescent="0.2">
      <c r="A288" s="1145">
        <v>6.1</v>
      </c>
      <c r="B288" s="1240"/>
      <c r="C288" s="1151" t="s">
        <v>1981</v>
      </c>
      <c r="D288" s="840">
        <v>96</v>
      </c>
      <c r="E288" s="836" t="s">
        <v>84</v>
      </c>
      <c r="F288" s="837" t="e">
        <f>A288*#REF!*$A$2</f>
        <v>#REF!</v>
      </c>
    </row>
    <row r="289" spans="1:6" x14ac:dyDescent="0.2">
      <c r="A289" s="1145">
        <v>4.09</v>
      </c>
      <c r="B289" s="1240"/>
      <c r="C289" s="1151" t="s">
        <v>1980</v>
      </c>
      <c r="D289" s="836">
        <v>128</v>
      </c>
      <c r="E289" s="836" t="s">
        <v>84</v>
      </c>
      <c r="F289" s="837" t="e">
        <f>A289*#REF!*$A$2</f>
        <v>#REF!</v>
      </c>
    </row>
    <row r="290" spans="1:6" ht="13.5" thickBot="1" x14ac:dyDescent="0.25">
      <c r="A290" s="1145">
        <v>6.37</v>
      </c>
      <c r="B290" s="1240"/>
      <c r="C290" s="1152" t="s">
        <v>1981</v>
      </c>
      <c r="D290" s="841">
        <v>128</v>
      </c>
      <c r="E290" s="842" t="s">
        <v>84</v>
      </c>
      <c r="F290" s="843" t="e">
        <f>A290*#REF!*$A$2</f>
        <v>#REF!</v>
      </c>
    </row>
    <row r="291" spans="1:6" x14ac:dyDescent="0.2">
      <c r="A291" s="1163">
        <v>4.2300000000000004</v>
      </c>
      <c r="B291" s="1240"/>
      <c r="C291" s="1165" t="s">
        <v>1982</v>
      </c>
      <c r="D291" s="893">
        <v>128</v>
      </c>
      <c r="E291" s="831" t="s">
        <v>84</v>
      </c>
      <c r="F291" s="832" t="e">
        <f>A291*#REF!*$A$2</f>
        <v>#REF!</v>
      </c>
    </row>
    <row r="292" spans="1:6" ht="13.5" thickBot="1" x14ac:dyDescent="0.25">
      <c r="A292" s="1163">
        <v>5.45</v>
      </c>
      <c r="B292" s="1240"/>
      <c r="C292" s="1166" t="s">
        <v>1982</v>
      </c>
      <c r="D292" s="841">
        <v>160</v>
      </c>
      <c r="E292" s="842" t="s">
        <v>84</v>
      </c>
      <c r="F292" s="843" t="e">
        <f>A292*#REF!*$A$2</f>
        <v>#REF!</v>
      </c>
    </row>
    <row r="293" spans="1:6" x14ac:dyDescent="0.2">
      <c r="A293" s="1145">
        <v>1.34</v>
      </c>
      <c r="B293" s="1240"/>
      <c r="C293" s="1165" t="s">
        <v>1983</v>
      </c>
      <c r="D293" s="893">
        <v>96</v>
      </c>
      <c r="E293" s="831" t="s">
        <v>84</v>
      </c>
      <c r="F293" s="832" t="e">
        <f>A293*#REF!*$A$2</f>
        <v>#REF!</v>
      </c>
    </row>
    <row r="294" spans="1:6" x14ac:dyDescent="0.2">
      <c r="A294" s="1145">
        <v>1.74</v>
      </c>
      <c r="B294" s="1240"/>
      <c r="C294" s="1167" t="s">
        <v>1983</v>
      </c>
      <c r="D294" s="840">
        <v>128</v>
      </c>
      <c r="E294" s="836" t="s">
        <v>84</v>
      </c>
      <c r="F294" s="837" t="e">
        <f>A294*#REF!*$A$2</f>
        <v>#REF!</v>
      </c>
    </row>
    <row r="295" spans="1:6" x14ac:dyDescent="0.2">
      <c r="A295" s="1145">
        <v>1.34</v>
      </c>
      <c r="B295" s="1240"/>
      <c r="C295" s="1167" t="s">
        <v>1984</v>
      </c>
      <c r="D295" s="840">
        <v>96</v>
      </c>
      <c r="E295" s="836" t="s">
        <v>84</v>
      </c>
      <c r="F295" s="837" t="e">
        <f>A295*#REF!*$A$2</f>
        <v>#REF!</v>
      </c>
    </row>
    <row r="296" spans="1:6" ht="13.5" thickBot="1" x14ac:dyDescent="0.25">
      <c r="A296" s="1145">
        <v>1.76</v>
      </c>
      <c r="B296" s="1241"/>
      <c r="C296" s="1166" t="s">
        <v>1984</v>
      </c>
      <c r="D296" s="841">
        <v>128</v>
      </c>
      <c r="E296" s="842" t="s">
        <v>84</v>
      </c>
      <c r="F296" s="843" t="e">
        <f>A296*#REF!*$A$2</f>
        <v>#REF!</v>
      </c>
    </row>
    <row r="297" spans="1:6" ht="13.5" thickBot="1" x14ac:dyDescent="0.25">
      <c r="A297" s="878">
        <v>3.09</v>
      </c>
      <c r="B297" s="1216" t="s">
        <v>3987</v>
      </c>
      <c r="C297" s="1158" t="s">
        <v>1985</v>
      </c>
      <c r="D297" s="892">
        <v>96</v>
      </c>
      <c r="E297" s="888" t="s">
        <v>84</v>
      </c>
      <c r="F297" s="889" t="e">
        <f>A297*#REF!*$A$2*$A$1</f>
        <v>#REF!</v>
      </c>
    </row>
    <row r="298" spans="1:6" ht="13.5" thickBot="1" x14ac:dyDescent="0.25">
      <c r="A298" s="878">
        <v>2.2400000000000002</v>
      </c>
      <c r="B298" s="1217"/>
      <c r="C298" s="1158" t="s">
        <v>1986</v>
      </c>
      <c r="D298" s="892">
        <v>96</v>
      </c>
      <c r="E298" s="888" t="s">
        <v>84</v>
      </c>
      <c r="F298" s="889" t="e">
        <f>A298*#REF!*$A$2</f>
        <v>#REF!</v>
      </c>
    </row>
    <row r="299" spans="1:6" ht="15" x14ac:dyDescent="0.25">
      <c r="A299" s="885">
        <v>2.37</v>
      </c>
      <c r="B299" s="1217"/>
      <c r="C299" s="1159" t="s">
        <v>1988</v>
      </c>
      <c r="D299" s="937">
        <v>96</v>
      </c>
      <c r="E299" s="886" t="s">
        <v>84</v>
      </c>
      <c r="F299" s="887" t="e">
        <f>A299*#REF!*$A$2</f>
        <v>#REF!</v>
      </c>
    </row>
    <row r="300" spans="1:6" x14ac:dyDescent="0.2">
      <c r="A300" s="882">
        <v>4.3</v>
      </c>
      <c r="B300" s="1217"/>
      <c r="C300" s="1160" t="s">
        <v>1989</v>
      </c>
      <c r="D300" s="840">
        <v>96</v>
      </c>
      <c r="E300" s="836" t="s">
        <v>84</v>
      </c>
      <c r="F300" s="837" t="e">
        <f>A300*#REF!*$A$2</f>
        <v>#REF!</v>
      </c>
    </row>
    <row r="301" spans="1:6" x14ac:dyDescent="0.2">
      <c r="A301" s="882">
        <v>4.3</v>
      </c>
      <c r="B301" s="1217"/>
      <c r="C301" s="1160" t="s">
        <v>1990</v>
      </c>
      <c r="D301" s="840">
        <v>96</v>
      </c>
      <c r="E301" s="836" t="s">
        <v>84</v>
      </c>
      <c r="F301" s="837" t="e">
        <f>A301*#REF!*$A$2</f>
        <v>#REF!</v>
      </c>
    </row>
    <row r="302" spans="1:6" x14ac:dyDescent="0.2">
      <c r="A302" s="882">
        <v>3.58</v>
      </c>
      <c r="B302" s="1217"/>
      <c r="C302" s="1160" t="s">
        <v>1987</v>
      </c>
      <c r="D302" s="840">
        <v>128</v>
      </c>
      <c r="E302" s="836" t="s">
        <v>84</v>
      </c>
      <c r="F302" s="837" t="e">
        <f>A302*#REF!*$A$2</f>
        <v>#REF!</v>
      </c>
    </row>
    <row r="303" spans="1:6" x14ac:dyDescent="0.2">
      <c r="A303" s="882">
        <v>3.84</v>
      </c>
      <c r="B303" s="1217"/>
      <c r="C303" s="1160" t="s">
        <v>1988</v>
      </c>
      <c r="D303" s="840">
        <v>128</v>
      </c>
      <c r="E303" s="836" t="s">
        <v>84</v>
      </c>
      <c r="F303" s="837" t="e">
        <f>A303*#REF!*$A$2</f>
        <v>#REF!</v>
      </c>
    </row>
    <row r="304" spans="1:6" x14ac:dyDescent="0.2">
      <c r="A304" s="882">
        <v>4.53</v>
      </c>
      <c r="B304" s="1217"/>
      <c r="C304" s="1160" t="s">
        <v>1987</v>
      </c>
      <c r="D304" s="840">
        <v>160</v>
      </c>
      <c r="E304" s="836" t="s">
        <v>84</v>
      </c>
      <c r="F304" s="837" t="e">
        <f>A304*#REF!*$A$2</f>
        <v>#REF!</v>
      </c>
    </row>
    <row r="305" spans="1:6" x14ac:dyDescent="0.2">
      <c r="A305" s="882">
        <v>4.96</v>
      </c>
      <c r="B305" s="1217"/>
      <c r="C305" s="1160" t="s">
        <v>1988</v>
      </c>
      <c r="D305" s="840">
        <v>160</v>
      </c>
      <c r="E305" s="836" t="s">
        <v>84</v>
      </c>
      <c r="F305" s="837" t="e">
        <f>A305*#REF!*$A$2</f>
        <v>#REF!</v>
      </c>
    </row>
    <row r="306" spans="1:6" x14ac:dyDescent="0.2">
      <c r="A306" s="882">
        <v>6.55</v>
      </c>
      <c r="B306" s="1217"/>
      <c r="C306" s="1160" t="s">
        <v>1989</v>
      </c>
      <c r="D306" s="840">
        <v>160</v>
      </c>
      <c r="E306" s="836" t="s">
        <v>84</v>
      </c>
      <c r="F306" s="837" t="e">
        <f>A306*#REF!*$A$2</f>
        <v>#REF!</v>
      </c>
    </row>
    <row r="307" spans="1:6" ht="13.5" thickBot="1" x14ac:dyDescent="0.25">
      <c r="A307" s="882">
        <v>6.55</v>
      </c>
      <c r="B307" s="1217"/>
      <c r="C307" s="1161" t="s">
        <v>1990</v>
      </c>
      <c r="D307" s="841">
        <v>160</v>
      </c>
      <c r="E307" s="842" t="s">
        <v>84</v>
      </c>
      <c r="F307" s="843" t="e">
        <f>A307*#REF!*$A$2</f>
        <v>#REF!</v>
      </c>
    </row>
    <row r="308" spans="1:6" ht="13.5" thickBot="1" x14ac:dyDescent="0.25">
      <c r="A308" s="878">
        <v>8.31</v>
      </c>
      <c r="B308" s="1217"/>
      <c r="C308" s="1158" t="s">
        <v>1347</v>
      </c>
      <c r="D308" s="892">
        <v>128</v>
      </c>
      <c r="E308" s="888" t="s">
        <v>84</v>
      </c>
      <c r="F308" s="889" t="e">
        <f>A308*#REF!*$A$2</f>
        <v>#REF!</v>
      </c>
    </row>
    <row r="309" spans="1:6" x14ac:dyDescent="0.2">
      <c r="A309" s="882">
        <v>2.71</v>
      </c>
      <c r="B309" s="1217"/>
      <c r="C309" s="1162" t="s">
        <v>1991</v>
      </c>
      <c r="D309" s="893">
        <v>96</v>
      </c>
      <c r="E309" s="831" t="s">
        <v>84</v>
      </c>
      <c r="F309" s="832" t="e">
        <f>A309*#REF!*$A$2</f>
        <v>#REF!</v>
      </c>
    </row>
    <row r="310" spans="1:6" x14ac:dyDescent="0.2">
      <c r="A310" s="882">
        <v>3.15</v>
      </c>
      <c r="B310" s="1217"/>
      <c r="C310" s="1160" t="s">
        <v>1991</v>
      </c>
      <c r="D310" s="840">
        <v>128</v>
      </c>
      <c r="E310" s="836" t="s">
        <v>84</v>
      </c>
      <c r="F310" s="837" t="e">
        <f>A310*#REF!*$A$2</f>
        <v>#REF!</v>
      </c>
    </row>
    <row r="311" spans="1:6" x14ac:dyDescent="0.2">
      <c r="A311" s="882">
        <v>3.57</v>
      </c>
      <c r="B311" s="1217"/>
      <c r="C311" s="1160" t="s">
        <v>1991</v>
      </c>
      <c r="D311" s="840">
        <v>160</v>
      </c>
      <c r="E311" s="836" t="s">
        <v>84</v>
      </c>
      <c r="F311" s="837" t="e">
        <f>A311*#REF!*$A$2</f>
        <v>#REF!</v>
      </c>
    </row>
    <row r="312" spans="1:6" ht="15.75" thickBot="1" x14ac:dyDescent="0.3">
      <c r="A312" s="885">
        <v>2.54</v>
      </c>
      <c r="B312" s="1218"/>
      <c r="C312" s="1161" t="s">
        <v>1992</v>
      </c>
      <c r="D312" s="841">
        <v>96</v>
      </c>
      <c r="E312" s="842" t="s">
        <v>84</v>
      </c>
      <c r="F312" s="843" t="e">
        <f>A312*#REF!*$A$2</f>
        <v>#REF!</v>
      </c>
    </row>
    <row r="313" spans="1:6" x14ac:dyDescent="0.2">
      <c r="A313" s="878">
        <v>3.69</v>
      </c>
      <c r="B313" s="1239" t="s">
        <v>3985</v>
      </c>
      <c r="C313" s="1150" t="s">
        <v>1993</v>
      </c>
      <c r="D313" s="893" t="s">
        <v>1864</v>
      </c>
      <c r="E313" s="831" t="s">
        <v>84</v>
      </c>
      <c r="F313" s="832" t="e">
        <f>A313*#REF!*$A$2</f>
        <v>#REF!</v>
      </c>
    </row>
    <row r="314" spans="1:6" ht="13.5" thickBot="1" x14ac:dyDescent="0.25">
      <c r="A314" s="878">
        <v>4.34</v>
      </c>
      <c r="B314" s="1240"/>
      <c r="C314" s="1152" t="s">
        <v>1994</v>
      </c>
      <c r="D314" s="841" t="s">
        <v>1864</v>
      </c>
      <c r="E314" s="842" t="s">
        <v>84</v>
      </c>
      <c r="F314" s="843" t="e">
        <f>A314*#REF!*$A$2</f>
        <v>#REF!</v>
      </c>
    </row>
    <row r="315" spans="1:6" ht="13.5" thickBot="1" x14ac:dyDescent="0.25">
      <c r="A315" s="878">
        <v>1.97</v>
      </c>
      <c r="B315" s="1240"/>
      <c r="C315" s="1153" t="s">
        <v>1995</v>
      </c>
      <c r="D315" s="892">
        <v>64</v>
      </c>
      <c r="E315" s="888" t="s">
        <v>84</v>
      </c>
      <c r="F315" s="889" t="e">
        <f>A315*#REF!*$A$2</f>
        <v>#REF!</v>
      </c>
    </row>
    <row r="316" spans="1:6" ht="13.5" thickBot="1" x14ac:dyDescent="0.25">
      <c r="A316" s="878">
        <v>1.65</v>
      </c>
      <c r="B316" s="1241"/>
      <c r="C316" s="1164" t="s">
        <v>1996</v>
      </c>
      <c r="D316" s="938" t="s">
        <v>1864</v>
      </c>
      <c r="E316" s="894" t="s">
        <v>84</v>
      </c>
      <c r="F316" s="895" t="e">
        <f>A316*#REF!*$A$2</f>
        <v>#REF!</v>
      </c>
    </row>
  </sheetData>
  <customSheetViews>
    <customSheetView guid="{DFF1BFB2-7AD8-4AD9-8352-C6D516A7EB1A}" fitToPage="1">
      <pane xSplit="4" ySplit="3" topLeftCell="E4" activePane="bottomRight" state="frozen"/>
      <selection pane="bottomRight" activeCell="H124" sqref="H124"/>
      <pageMargins left="0.7" right="0.7" top="0.75" bottom="0.75" header="0.3" footer="0.3"/>
      <pageSetup paperSize="9" scale="72" fitToHeight="0" orientation="portrait" verticalDpi="0" r:id="rId1"/>
    </customSheetView>
  </customSheetViews>
  <mergeCells count="18">
    <mergeCell ref="C2:F2"/>
    <mergeCell ref="B176:B179"/>
    <mergeCell ref="B82:B85"/>
    <mergeCell ref="B76:B80"/>
    <mergeCell ref="B4:B75"/>
    <mergeCell ref="B86:B92"/>
    <mergeCell ref="B96:B175"/>
    <mergeCell ref="B297:B312"/>
    <mergeCell ref="B93:B95"/>
    <mergeCell ref="B313:B316"/>
    <mergeCell ref="B286:B296"/>
    <mergeCell ref="B273:B285"/>
    <mergeCell ref="B271:B272"/>
    <mergeCell ref="B180:B199"/>
    <mergeCell ref="B200:B227"/>
    <mergeCell ref="B228:B244"/>
    <mergeCell ref="B245:B258"/>
    <mergeCell ref="B259:B270"/>
  </mergeCells>
  <hyperlinks>
    <hyperlink ref="C1" location="заглавие!A1" display="На главную"/>
  </hyperlinks>
  <pageMargins left="0.7" right="0.7" top="0.75" bottom="0.75" header="0.3" footer="0.3"/>
  <pageSetup paperSize="9" scale="72" fitToHeight="0" orientation="portrait" verticalDpi="0"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5">
    <pageSetUpPr fitToPage="1"/>
  </sheetPr>
  <dimension ref="A1:L86"/>
  <sheetViews>
    <sheetView topLeftCell="B1" zoomScaleNormal="100" workbookViewId="0">
      <pane ySplit="1" topLeftCell="A67" activePane="bottomLeft" state="frozen"/>
      <selection activeCell="E19" sqref="E19"/>
      <selection pane="bottomLeft" activeCell="M58" sqref="M58"/>
    </sheetView>
  </sheetViews>
  <sheetFormatPr defaultColWidth="9.140625" defaultRowHeight="15.75" x14ac:dyDescent="0.25"/>
  <cols>
    <col min="1" max="1" width="11.5703125" style="875" hidden="1" customWidth="1"/>
    <col min="2" max="2" width="11.85546875" style="728" customWidth="1"/>
    <col min="3" max="3" width="69" style="728" customWidth="1"/>
    <col min="4" max="4" width="24.5703125" style="729" customWidth="1"/>
    <col min="5" max="5" width="22.85546875" style="729" customWidth="1"/>
    <col min="6" max="6" width="11" style="729" customWidth="1"/>
    <col min="7" max="7" width="16.5703125" style="729" customWidth="1"/>
    <col min="8" max="8" width="12" style="738" customWidth="1"/>
    <col min="9" max="9" width="9.140625" style="729"/>
    <col min="10" max="16384" width="9.140625" style="728"/>
  </cols>
  <sheetData>
    <row r="1" spans="1:9" ht="16.5" thickBot="1" x14ac:dyDescent="0.3">
      <c r="A1" s="875">
        <v>1.3</v>
      </c>
      <c r="C1" s="585" t="s">
        <v>2010</v>
      </c>
      <c r="H1" s="731">
        <v>1.2</v>
      </c>
    </row>
    <row r="2" spans="1:9" ht="16.5" thickBot="1" x14ac:dyDescent="0.3">
      <c r="A2" s="875" t="s">
        <v>68</v>
      </c>
      <c r="C2" s="1340" t="s">
        <v>2227</v>
      </c>
      <c r="D2" s="1341"/>
      <c r="E2" s="1341"/>
      <c r="F2" s="1341"/>
      <c r="G2" s="1341"/>
      <c r="H2" s="1342"/>
    </row>
    <row r="3" spans="1:9" ht="16.5" thickBot="1" x14ac:dyDescent="0.3">
      <c r="C3" s="1366" t="s">
        <v>2226</v>
      </c>
      <c r="D3" s="1367"/>
      <c r="E3" s="1367"/>
      <c r="F3" s="1367"/>
      <c r="G3" s="1367"/>
      <c r="H3" s="1368"/>
    </row>
    <row r="4" spans="1:9" x14ac:dyDescent="0.25">
      <c r="A4" s="1129">
        <v>15</v>
      </c>
      <c r="B4" s="1343" t="s">
        <v>3985</v>
      </c>
      <c r="C4" s="1131" t="s">
        <v>2225</v>
      </c>
      <c r="D4" s="1369" t="s">
        <v>2220</v>
      </c>
      <c r="E4" s="1369"/>
      <c r="F4" s="1369"/>
      <c r="G4" s="1369"/>
      <c r="H4" s="1042" t="e">
        <f>A4*#REF!</f>
        <v>#REF!</v>
      </c>
    </row>
    <row r="5" spans="1:9" x14ac:dyDescent="0.25">
      <c r="A5" s="1129">
        <v>15</v>
      </c>
      <c r="B5" s="1344"/>
      <c r="C5" s="1132" t="s">
        <v>2224</v>
      </c>
      <c r="D5" s="1354" t="s">
        <v>2220</v>
      </c>
      <c r="E5" s="1354"/>
      <c r="F5" s="1354"/>
      <c r="G5" s="1354"/>
      <c r="H5" s="1043" t="e">
        <f>A5*#REF!</f>
        <v>#REF!</v>
      </c>
    </row>
    <row r="6" spans="1:9" x14ac:dyDescent="0.25">
      <c r="A6" s="1129">
        <v>10</v>
      </c>
      <c r="B6" s="1344"/>
      <c r="C6" s="1132" t="s">
        <v>2223</v>
      </c>
      <c r="D6" s="1354" t="s">
        <v>2220</v>
      </c>
      <c r="E6" s="1354"/>
      <c r="F6" s="1354"/>
      <c r="G6" s="1354"/>
      <c r="H6" s="1043" t="e">
        <f>A6*#REF!</f>
        <v>#REF!</v>
      </c>
    </row>
    <row r="7" spans="1:9" x14ac:dyDescent="0.25">
      <c r="A7" s="1129">
        <v>10</v>
      </c>
      <c r="B7" s="1344"/>
      <c r="C7" s="1132" t="s">
        <v>2222</v>
      </c>
      <c r="D7" s="1354" t="s">
        <v>2220</v>
      </c>
      <c r="E7" s="1354"/>
      <c r="F7" s="1354"/>
      <c r="G7" s="1354"/>
      <c r="H7" s="1043" t="e">
        <f>A7*#REF!</f>
        <v>#REF!</v>
      </c>
    </row>
    <row r="8" spans="1:9" x14ac:dyDescent="0.25">
      <c r="A8" s="1129">
        <v>10</v>
      </c>
      <c r="B8" s="1344"/>
      <c r="C8" s="1132" t="s">
        <v>2221</v>
      </c>
      <c r="D8" s="1354" t="s">
        <v>2220</v>
      </c>
      <c r="E8" s="1354"/>
      <c r="F8" s="1354"/>
      <c r="G8" s="1354"/>
      <c r="H8" s="1043" t="e">
        <f>A8*#REF!</f>
        <v>#REF!</v>
      </c>
    </row>
    <row r="9" spans="1:9" ht="32.25" thickBot="1" x14ac:dyDescent="0.3">
      <c r="A9" s="1129">
        <v>8</v>
      </c>
      <c r="B9" s="1344"/>
      <c r="C9" s="1133" t="s">
        <v>2548</v>
      </c>
      <c r="D9" s="1355" t="s">
        <v>2220</v>
      </c>
      <c r="E9" s="1355"/>
      <c r="F9" s="1355"/>
      <c r="G9" s="1355"/>
      <c r="H9" s="1044" t="e">
        <f>A9*#REF!</f>
        <v>#REF!</v>
      </c>
    </row>
    <row r="10" spans="1:9" ht="16.5" thickBot="1" x14ac:dyDescent="0.3">
      <c r="A10" s="1129"/>
      <c r="B10" s="1344"/>
      <c r="C10" s="1370" t="s">
        <v>2219</v>
      </c>
      <c r="D10" s="1370"/>
      <c r="E10" s="1370"/>
      <c r="F10" s="1370"/>
      <c r="G10" s="1370"/>
      <c r="H10" s="1371"/>
    </row>
    <row r="11" spans="1:9" ht="16.5" thickBot="1" x14ac:dyDescent="0.3">
      <c r="A11" s="1129"/>
      <c r="B11" s="1344"/>
      <c r="C11" s="1349" t="s">
        <v>2201</v>
      </c>
      <c r="D11" s="1349"/>
      <c r="E11" s="1349"/>
      <c r="F11" s="1349"/>
      <c r="G11" s="1349"/>
      <c r="H11" s="1350"/>
    </row>
    <row r="12" spans="1:9" x14ac:dyDescent="0.25">
      <c r="A12" s="1129">
        <v>14.75</v>
      </c>
      <c r="B12" s="1344"/>
      <c r="C12" s="1347" t="s">
        <v>2218</v>
      </c>
      <c r="D12" s="1358" t="s">
        <v>2211</v>
      </c>
      <c r="E12" s="1358"/>
      <c r="F12" s="1358"/>
      <c r="G12" s="1039" t="s">
        <v>21</v>
      </c>
      <c r="H12" s="844" t="e">
        <f>A12*#REF!*$A$1</f>
        <v>#REF!</v>
      </c>
      <c r="I12" s="736"/>
    </row>
    <row r="13" spans="1:9" x14ac:dyDescent="0.25">
      <c r="A13" s="1129">
        <v>26.82</v>
      </c>
      <c r="B13" s="1344"/>
      <c r="C13" s="1348"/>
      <c r="D13" s="1353" t="s">
        <v>2210</v>
      </c>
      <c r="E13" s="1353"/>
      <c r="F13" s="1353"/>
      <c r="G13" s="1037" t="s">
        <v>21</v>
      </c>
      <c r="H13" s="845" t="e">
        <f>A13*#REF!*$A$1</f>
        <v>#REF!</v>
      </c>
      <c r="I13" s="736"/>
    </row>
    <row r="14" spans="1:9" x14ac:dyDescent="0.25">
      <c r="A14" s="1129">
        <v>17.82</v>
      </c>
      <c r="B14" s="1344"/>
      <c r="C14" s="1348" t="s">
        <v>3978</v>
      </c>
      <c r="D14" s="1353" t="s">
        <v>2211</v>
      </c>
      <c r="E14" s="1353"/>
      <c r="F14" s="1353"/>
      <c r="G14" s="1037" t="s">
        <v>21</v>
      </c>
      <c r="H14" s="845" t="e">
        <f>A14*#REF!*$A$1</f>
        <v>#REF!</v>
      </c>
      <c r="I14" s="736"/>
    </row>
    <row r="15" spans="1:9" x14ac:dyDescent="0.25">
      <c r="A15" s="1129">
        <v>32.4</v>
      </c>
      <c r="B15" s="1344"/>
      <c r="C15" s="1348"/>
      <c r="D15" s="1353" t="s">
        <v>2210</v>
      </c>
      <c r="E15" s="1353"/>
      <c r="F15" s="1353"/>
      <c r="G15" s="1037" t="s">
        <v>21</v>
      </c>
      <c r="H15" s="845" t="e">
        <f>A15*#REF!*$A$1</f>
        <v>#REF!</v>
      </c>
      <c r="I15" s="736"/>
    </row>
    <row r="16" spans="1:9" x14ac:dyDescent="0.25">
      <c r="A16" s="1129">
        <v>14.72</v>
      </c>
      <c r="B16" s="1344"/>
      <c r="C16" s="1348" t="s">
        <v>2217</v>
      </c>
      <c r="D16" s="1353" t="s">
        <v>2211</v>
      </c>
      <c r="E16" s="1353"/>
      <c r="F16" s="1353"/>
      <c r="G16" s="1037" t="s">
        <v>21</v>
      </c>
      <c r="H16" s="845" t="e">
        <f>A16*#REF!*$A$1</f>
        <v>#REF!</v>
      </c>
      <c r="I16" s="736"/>
    </row>
    <row r="17" spans="1:12" x14ac:dyDescent="0.25">
      <c r="A17" s="1129">
        <v>32.4</v>
      </c>
      <c r="B17" s="1344"/>
      <c r="C17" s="1348"/>
      <c r="D17" s="1353" t="s">
        <v>2210</v>
      </c>
      <c r="E17" s="1353"/>
      <c r="F17" s="1353"/>
      <c r="G17" s="1037" t="s">
        <v>21</v>
      </c>
      <c r="H17" s="845" t="e">
        <f>A17*#REF!*$A$1</f>
        <v>#REF!</v>
      </c>
      <c r="I17" s="739"/>
    </row>
    <row r="18" spans="1:12" x14ac:dyDescent="0.25">
      <c r="A18" s="1129">
        <v>1.69</v>
      </c>
      <c r="B18" s="1344"/>
      <c r="C18" s="1134" t="s">
        <v>3148</v>
      </c>
      <c r="D18" s="1359" t="s">
        <v>3944</v>
      </c>
      <c r="E18" s="1359"/>
      <c r="F18" s="1359"/>
      <c r="G18" s="1037" t="s">
        <v>21</v>
      </c>
      <c r="H18" s="845" t="e">
        <f>A18*#REF!*$A$1</f>
        <v>#REF!</v>
      </c>
      <c r="I18" s="739"/>
    </row>
    <row r="19" spans="1:12" ht="15.75" customHeight="1" x14ac:dyDescent="0.25">
      <c r="A19" s="1129">
        <v>2.6</v>
      </c>
      <c r="B19" s="1344"/>
      <c r="C19" s="1135" t="s">
        <v>3149</v>
      </c>
      <c r="D19" s="1353" t="s">
        <v>3944</v>
      </c>
      <c r="E19" s="1353"/>
      <c r="F19" s="1353"/>
      <c r="G19" s="1037" t="s">
        <v>21</v>
      </c>
      <c r="H19" s="845" t="e">
        <f>A19*#REF!*$A$1</f>
        <v>#REF!</v>
      </c>
    </row>
    <row r="20" spans="1:12" ht="15.75" customHeight="1" x14ac:dyDescent="0.25">
      <c r="A20" s="1129">
        <v>2.9</v>
      </c>
      <c r="B20" s="1344"/>
      <c r="C20" s="1135" t="s">
        <v>3150</v>
      </c>
      <c r="D20" s="1353" t="s">
        <v>3944</v>
      </c>
      <c r="E20" s="1353"/>
      <c r="F20" s="1353"/>
      <c r="G20" s="1037" t="s">
        <v>21</v>
      </c>
      <c r="H20" s="845" t="e">
        <f>A20*#REF!*$A$1</f>
        <v>#REF!</v>
      </c>
    </row>
    <row r="21" spans="1:12" ht="16.5" thickBot="1" x14ac:dyDescent="0.3">
      <c r="A21" s="1129">
        <f>3.85+1.9</f>
        <v>5.75</v>
      </c>
      <c r="B21" s="1344"/>
      <c r="C21" s="1136" t="s">
        <v>3770</v>
      </c>
      <c r="D21" s="1356" t="s">
        <v>3774</v>
      </c>
      <c r="E21" s="1357"/>
      <c r="F21" s="1357"/>
      <c r="G21" s="1038" t="s">
        <v>3771</v>
      </c>
      <c r="H21" s="846" t="e">
        <f>A21*#REF!*$A$1</f>
        <v>#REF!</v>
      </c>
    </row>
    <row r="22" spans="1:12" ht="15.75" customHeight="1" thickBot="1" x14ac:dyDescent="0.3">
      <c r="A22" s="1129"/>
      <c r="B22" s="1344"/>
      <c r="C22" s="1351" t="s">
        <v>2197</v>
      </c>
      <c r="D22" s="1351"/>
      <c r="E22" s="1351"/>
      <c r="F22" s="1351"/>
      <c r="G22" s="1351"/>
      <c r="H22" s="1352"/>
    </row>
    <row r="23" spans="1:12" x14ac:dyDescent="0.25">
      <c r="A23" s="1129">
        <v>22.92</v>
      </c>
      <c r="B23" s="1344"/>
      <c r="C23" s="1347" t="s">
        <v>2216</v>
      </c>
      <c r="D23" s="1358" t="s">
        <v>2211</v>
      </c>
      <c r="E23" s="1358"/>
      <c r="F23" s="1358"/>
      <c r="G23" s="1039" t="s">
        <v>21</v>
      </c>
      <c r="H23" s="844" t="e">
        <f>A23*#REF!*$A$1</f>
        <v>#REF!</v>
      </c>
    </row>
    <row r="24" spans="1:12" x14ac:dyDescent="0.25">
      <c r="A24" s="1129">
        <v>41.68</v>
      </c>
      <c r="B24" s="1344"/>
      <c r="C24" s="1348"/>
      <c r="D24" s="1353" t="s">
        <v>2210</v>
      </c>
      <c r="E24" s="1353"/>
      <c r="F24" s="1353"/>
      <c r="G24" s="1037" t="s">
        <v>21</v>
      </c>
      <c r="H24" s="845" t="e">
        <f>A24*#REF!*$A$1</f>
        <v>#REF!</v>
      </c>
    </row>
    <row r="25" spans="1:12" x14ac:dyDescent="0.25">
      <c r="A25" s="1129">
        <v>26.1</v>
      </c>
      <c r="B25" s="1344"/>
      <c r="C25" s="1348" t="s">
        <v>2215</v>
      </c>
      <c r="D25" s="1353" t="s">
        <v>2211</v>
      </c>
      <c r="E25" s="1353"/>
      <c r="F25" s="1353"/>
      <c r="G25" s="1037" t="s">
        <v>21</v>
      </c>
      <c r="H25" s="845" t="e">
        <f>A25*#REF!*$A$1</f>
        <v>#REF!</v>
      </c>
      <c r="L25" s="746"/>
    </row>
    <row r="26" spans="1:12" x14ac:dyDescent="0.25">
      <c r="A26" s="1129">
        <v>47.37</v>
      </c>
      <c r="B26" s="1344"/>
      <c r="C26" s="1348"/>
      <c r="D26" s="1353" t="s">
        <v>2210</v>
      </c>
      <c r="E26" s="1353"/>
      <c r="F26" s="1353"/>
      <c r="G26" s="1037" t="s">
        <v>21</v>
      </c>
      <c r="H26" s="845" t="e">
        <f>A26*#REF!*$A$1</f>
        <v>#REF!</v>
      </c>
    </row>
    <row r="27" spans="1:12" x14ac:dyDescent="0.25">
      <c r="A27" s="1129">
        <v>26.1</v>
      </c>
      <c r="B27" s="1344"/>
      <c r="C27" s="1348" t="s">
        <v>2214</v>
      </c>
      <c r="D27" s="1353" t="s">
        <v>2211</v>
      </c>
      <c r="E27" s="1353"/>
      <c r="F27" s="1353"/>
      <c r="G27" s="1037" t="s">
        <v>21</v>
      </c>
      <c r="H27" s="845" t="e">
        <f>A27*#REF!*$A$1</f>
        <v>#REF!</v>
      </c>
    </row>
    <row r="28" spans="1:12" x14ac:dyDescent="0.25">
      <c r="A28" s="1129">
        <v>47.42</v>
      </c>
      <c r="B28" s="1344"/>
      <c r="C28" s="1348"/>
      <c r="D28" s="1353" t="s">
        <v>2210</v>
      </c>
      <c r="E28" s="1353"/>
      <c r="F28" s="1353"/>
      <c r="G28" s="1037" t="s">
        <v>21</v>
      </c>
      <c r="H28" s="845" t="e">
        <f>A28*#REF!*$A$1</f>
        <v>#REF!</v>
      </c>
    </row>
    <row r="29" spans="1:12" x14ac:dyDescent="0.25">
      <c r="A29" s="1129">
        <v>1.75</v>
      </c>
      <c r="B29" s="1344"/>
      <c r="C29" s="1134" t="s">
        <v>3151</v>
      </c>
      <c r="D29" s="1359" t="s">
        <v>3944</v>
      </c>
      <c r="E29" s="1359"/>
      <c r="F29" s="1359"/>
      <c r="G29" s="1037" t="s">
        <v>21</v>
      </c>
      <c r="H29" s="845" t="e">
        <f>A29*#REF!*$A$1</f>
        <v>#REF!</v>
      </c>
    </row>
    <row r="30" spans="1:12" x14ac:dyDescent="0.25">
      <c r="A30" s="1129">
        <v>1.72</v>
      </c>
      <c r="B30" s="1344"/>
      <c r="C30" s="1135" t="s">
        <v>2213</v>
      </c>
      <c r="D30" s="1359" t="s">
        <v>3944</v>
      </c>
      <c r="E30" s="1359"/>
      <c r="F30" s="1359"/>
      <c r="G30" s="1037" t="s">
        <v>21</v>
      </c>
      <c r="H30" s="845" t="e">
        <f>A30*#REF!*$A$1</f>
        <v>#REF!</v>
      </c>
    </row>
    <row r="31" spans="1:12" x14ac:dyDescent="0.25">
      <c r="A31" s="1129">
        <v>1.6</v>
      </c>
      <c r="B31" s="1344"/>
      <c r="C31" s="1135" t="s">
        <v>2212</v>
      </c>
      <c r="D31" s="1359" t="s">
        <v>3944</v>
      </c>
      <c r="E31" s="1359"/>
      <c r="F31" s="1359"/>
      <c r="G31" s="1037" t="s">
        <v>21</v>
      </c>
      <c r="H31" s="845" t="e">
        <f>A31*#REF!*$A$1</f>
        <v>#REF!</v>
      </c>
    </row>
    <row r="32" spans="1:12" ht="16.5" thickBot="1" x14ac:dyDescent="0.3">
      <c r="A32" s="1129">
        <f>3.85+1.9</f>
        <v>5.75</v>
      </c>
      <c r="B32" s="1344"/>
      <c r="C32" s="1136" t="s">
        <v>3772</v>
      </c>
      <c r="D32" s="1356" t="s">
        <v>3774</v>
      </c>
      <c r="E32" s="1357"/>
      <c r="F32" s="1357"/>
      <c r="G32" s="1038" t="s">
        <v>3771</v>
      </c>
      <c r="H32" s="846" t="e">
        <f>A32*#REF!*$A$1</f>
        <v>#REF!</v>
      </c>
    </row>
    <row r="33" spans="1:8" ht="15.75" customHeight="1" thickBot="1" x14ac:dyDescent="0.3">
      <c r="A33" s="1129"/>
      <c r="B33" s="1344"/>
      <c r="C33" s="1360" t="s">
        <v>2209</v>
      </c>
      <c r="D33" s="1361"/>
      <c r="E33" s="1361"/>
      <c r="F33" s="1361"/>
      <c r="G33" s="1361"/>
      <c r="H33" s="1362"/>
    </row>
    <row r="34" spans="1:8" ht="15.75" customHeight="1" x14ac:dyDescent="0.25">
      <c r="A34" s="1129">
        <v>11.55</v>
      </c>
      <c r="B34" s="1344"/>
      <c r="C34" s="1137" t="s">
        <v>2208</v>
      </c>
      <c r="D34" s="1363" t="s">
        <v>2205</v>
      </c>
      <c r="E34" s="1363"/>
      <c r="F34" s="1363"/>
      <c r="G34" s="1363"/>
      <c r="H34" s="844" t="e">
        <f>A34*#REF!*$A$1</f>
        <v>#REF!</v>
      </c>
    </row>
    <row r="35" spans="1:8" ht="15.75" customHeight="1" x14ac:dyDescent="0.25">
      <c r="A35" s="1129">
        <v>11.55</v>
      </c>
      <c r="B35" s="1344"/>
      <c r="C35" s="1135" t="s">
        <v>2207</v>
      </c>
      <c r="D35" s="1365" t="s">
        <v>3773</v>
      </c>
      <c r="E35" s="1365"/>
      <c r="F35" s="1365"/>
      <c r="G35" s="1365"/>
      <c r="H35" s="845" t="e">
        <f>A35*#REF!*$A$1</f>
        <v>#REF!</v>
      </c>
    </row>
    <row r="36" spans="1:8" ht="15.75" customHeight="1" x14ac:dyDescent="0.25">
      <c r="A36" s="1129">
        <v>11.55</v>
      </c>
      <c r="B36" s="1344"/>
      <c r="C36" s="1135" t="s">
        <v>2206</v>
      </c>
      <c r="D36" s="1365" t="s">
        <v>3773</v>
      </c>
      <c r="E36" s="1365"/>
      <c r="F36" s="1365"/>
      <c r="G36" s="1365"/>
      <c r="H36" s="845" t="e">
        <f>A36*#REF!*$A$1</f>
        <v>#REF!</v>
      </c>
    </row>
    <row r="37" spans="1:8" x14ac:dyDescent="0.25">
      <c r="A37" s="1130">
        <v>10.32</v>
      </c>
      <c r="B37" s="1344"/>
      <c r="C37" s="1135" t="s">
        <v>2204</v>
      </c>
      <c r="D37" s="1365" t="s">
        <v>2203</v>
      </c>
      <c r="E37" s="1365"/>
      <c r="F37" s="1365"/>
      <c r="G37" s="1365"/>
      <c r="H37" s="845" t="e">
        <f>A37*#REF!*$A$1</f>
        <v>#REF!</v>
      </c>
    </row>
    <row r="38" spans="1:8" ht="16.5" customHeight="1" thickBot="1" x14ac:dyDescent="0.3">
      <c r="A38" s="1130">
        <v>11.55</v>
      </c>
      <c r="B38" s="1345"/>
      <c r="C38" s="1138" t="s">
        <v>2757</v>
      </c>
      <c r="D38" s="1372" t="s">
        <v>2758</v>
      </c>
      <c r="E38" s="1372"/>
      <c r="F38" s="1372"/>
      <c r="G38" s="1372"/>
      <c r="H38" s="846" t="e">
        <f>A38*#REF!*$A$1</f>
        <v>#REF!</v>
      </c>
    </row>
    <row r="39" spans="1:8" ht="16.5" thickBot="1" x14ac:dyDescent="0.3">
      <c r="C39" s="1373" t="s">
        <v>2202</v>
      </c>
      <c r="D39" s="1374"/>
      <c r="E39" s="1374"/>
      <c r="F39" s="1374"/>
      <c r="G39" s="1374"/>
      <c r="H39" s="1375"/>
    </row>
    <row r="40" spans="1:8" ht="16.5" thickBot="1" x14ac:dyDescent="0.3">
      <c r="C40" s="1364" t="s">
        <v>2201</v>
      </c>
      <c r="D40" s="1349"/>
      <c r="E40" s="1349"/>
      <c r="F40" s="1349"/>
      <c r="G40" s="1349"/>
      <c r="H40" s="1350"/>
    </row>
    <row r="41" spans="1:8" x14ac:dyDescent="0.25">
      <c r="A41" s="875">
        <v>16.37</v>
      </c>
      <c r="B41" s="1269" t="s">
        <v>3987</v>
      </c>
      <c r="C41" s="1347" t="s">
        <v>2200</v>
      </c>
      <c r="D41" s="1358" t="s">
        <v>2195</v>
      </c>
      <c r="E41" s="1358"/>
      <c r="F41" s="1358"/>
      <c r="G41" s="1039" t="s">
        <v>21</v>
      </c>
      <c r="H41" s="844" t="e">
        <f>A41*#REF!*$A$1*$H$1</f>
        <v>#REF!</v>
      </c>
    </row>
    <row r="42" spans="1:8" x14ac:dyDescent="0.25">
      <c r="A42" s="875">
        <v>29.76</v>
      </c>
      <c r="B42" s="1346"/>
      <c r="C42" s="1348"/>
      <c r="D42" s="1353" t="s">
        <v>2194</v>
      </c>
      <c r="E42" s="1353"/>
      <c r="F42" s="1353"/>
      <c r="G42" s="1037" t="s">
        <v>21</v>
      </c>
      <c r="H42" s="845" t="e">
        <f>A42*#REF!*$A$1*$H$1</f>
        <v>#REF!</v>
      </c>
    </row>
    <row r="43" spans="1:8" x14ac:dyDescent="0.25">
      <c r="A43" s="875">
        <v>18.899999999999999</v>
      </c>
      <c r="B43" s="1346"/>
      <c r="C43" s="1348" t="s">
        <v>3014</v>
      </c>
      <c r="D43" s="1353" t="s">
        <v>2195</v>
      </c>
      <c r="E43" s="1353"/>
      <c r="F43" s="1353"/>
      <c r="G43" s="1037" t="s">
        <v>21</v>
      </c>
      <c r="H43" s="845" t="e">
        <f>A43*#REF!*$A$1*$H$1</f>
        <v>#REF!</v>
      </c>
    </row>
    <row r="44" spans="1:8" x14ac:dyDescent="0.25">
      <c r="A44" s="875">
        <v>34.299999999999997</v>
      </c>
      <c r="B44" s="1346"/>
      <c r="C44" s="1348"/>
      <c r="D44" s="1353" t="s">
        <v>2194</v>
      </c>
      <c r="E44" s="1353"/>
      <c r="F44" s="1353"/>
      <c r="G44" s="1037" t="s">
        <v>21</v>
      </c>
      <c r="H44" s="845" t="e">
        <f>A44*#REF!*$A$1*$H$1</f>
        <v>#REF!</v>
      </c>
    </row>
    <row r="45" spans="1:8" x14ac:dyDescent="0.25">
      <c r="A45" s="875">
        <v>16.100000000000001</v>
      </c>
      <c r="B45" s="1346"/>
      <c r="C45" s="1348" t="s">
        <v>3950</v>
      </c>
      <c r="D45" s="1353" t="s">
        <v>2195</v>
      </c>
      <c r="E45" s="1353"/>
      <c r="F45" s="1353"/>
      <c r="G45" s="1037" t="s">
        <v>21</v>
      </c>
      <c r="H45" s="845" t="e">
        <f>A45*#REF!*$A$1*$H$1</f>
        <v>#REF!</v>
      </c>
    </row>
    <row r="46" spans="1:8" x14ac:dyDescent="0.25">
      <c r="A46" s="875">
        <v>29.1</v>
      </c>
      <c r="B46" s="1346"/>
      <c r="C46" s="1348"/>
      <c r="D46" s="1353" t="s">
        <v>2194</v>
      </c>
      <c r="E46" s="1353"/>
      <c r="F46" s="1353"/>
      <c r="G46" s="1037" t="s">
        <v>21</v>
      </c>
      <c r="H46" s="845" t="e">
        <f>A46*#REF!*$A$1*$H$1</f>
        <v>#REF!</v>
      </c>
    </row>
    <row r="47" spans="1:8" x14ac:dyDescent="0.25">
      <c r="A47" s="875">
        <v>18.600000000000001</v>
      </c>
      <c r="B47" s="1346"/>
      <c r="C47" s="1348" t="s">
        <v>3951</v>
      </c>
      <c r="D47" s="1353" t="s">
        <v>2195</v>
      </c>
      <c r="E47" s="1353"/>
      <c r="F47" s="1353"/>
      <c r="G47" s="1037" t="s">
        <v>21</v>
      </c>
      <c r="H47" s="845" t="e">
        <f>A47*#REF!*$A$1*$H$1</f>
        <v>#REF!</v>
      </c>
    </row>
    <row r="48" spans="1:8" x14ac:dyDescent="0.25">
      <c r="A48" s="875">
        <v>33.659999999999997</v>
      </c>
      <c r="B48" s="1346"/>
      <c r="C48" s="1348"/>
      <c r="D48" s="1353" t="s">
        <v>2194</v>
      </c>
      <c r="E48" s="1353"/>
      <c r="F48" s="1353"/>
      <c r="G48" s="1037" t="s">
        <v>21</v>
      </c>
      <c r="H48" s="845" t="e">
        <f>A48*#REF!*$A$1*$H$1</f>
        <v>#REF!</v>
      </c>
    </row>
    <row r="49" spans="1:8" x14ac:dyDescent="0.25">
      <c r="A49" s="875">
        <v>2.4500000000000002</v>
      </c>
      <c r="B49" s="1346"/>
      <c r="C49" s="1134" t="s">
        <v>2199</v>
      </c>
      <c r="D49" s="1359" t="s">
        <v>2198</v>
      </c>
      <c r="E49" s="1359"/>
      <c r="F49" s="1359"/>
      <c r="G49" s="1037" t="s">
        <v>2132</v>
      </c>
      <c r="H49" s="845" t="e">
        <f>A49*#REF!*$A$1*$H$1</f>
        <v>#REF!</v>
      </c>
    </row>
    <row r="50" spans="1:8" x14ac:dyDescent="0.25">
      <c r="A50" s="875">
        <v>21.74</v>
      </c>
      <c r="B50" s="1346"/>
      <c r="C50" s="1134" t="s">
        <v>3015</v>
      </c>
      <c r="D50" s="1359" t="s">
        <v>2198</v>
      </c>
      <c r="E50" s="1359"/>
      <c r="F50" s="1359"/>
      <c r="G50" s="1037" t="s">
        <v>2132</v>
      </c>
      <c r="H50" s="845" t="e">
        <f>A50*#REF!*$A$1*$H$1</f>
        <v>#REF!</v>
      </c>
    </row>
    <row r="51" spans="1:8" ht="31.5" x14ac:dyDescent="0.25">
      <c r="A51" s="875">
        <v>1.23</v>
      </c>
      <c r="B51" s="1346"/>
      <c r="C51" s="1139" t="s">
        <v>3952</v>
      </c>
      <c r="D51" s="1359" t="s">
        <v>3018</v>
      </c>
      <c r="E51" s="1359"/>
      <c r="F51" s="1359"/>
      <c r="G51" s="1037" t="s">
        <v>21</v>
      </c>
      <c r="H51" s="845" t="e">
        <f>A51*#REF!*$A$1*$H$1</f>
        <v>#REF!</v>
      </c>
    </row>
    <row r="52" spans="1:8" ht="31.5" x14ac:dyDescent="0.25">
      <c r="A52" s="875">
        <v>20.260000000000002</v>
      </c>
      <c r="B52" s="1346"/>
      <c r="C52" s="1139" t="s">
        <v>3953</v>
      </c>
      <c r="D52" s="1359" t="s">
        <v>2198</v>
      </c>
      <c r="E52" s="1359"/>
      <c r="F52" s="1359"/>
      <c r="G52" s="1037" t="s">
        <v>2132</v>
      </c>
      <c r="H52" s="845" t="e">
        <f>A52*#REF!*$A$1*$H$1</f>
        <v>#REF!</v>
      </c>
    </row>
    <row r="53" spans="1:8" x14ac:dyDescent="0.25">
      <c r="A53" s="875">
        <v>7.74</v>
      </c>
      <c r="B53" s="1346"/>
      <c r="C53" s="1134" t="s">
        <v>3024</v>
      </c>
      <c r="D53" s="1359"/>
      <c r="E53" s="1359"/>
      <c r="F53" s="1359"/>
      <c r="G53" s="1037" t="s">
        <v>21</v>
      </c>
      <c r="H53" s="845" t="e">
        <f>A53*#REF!*$A$1*$H$1</f>
        <v>#REF!</v>
      </c>
    </row>
    <row r="54" spans="1:8" ht="16.5" thickBot="1" x14ac:dyDescent="0.3">
      <c r="A54" s="875">
        <f>3.2+1.6</f>
        <v>4.8</v>
      </c>
      <c r="B54" s="1346"/>
      <c r="C54" s="1136" t="s">
        <v>3770</v>
      </c>
      <c r="D54" s="1378" t="s">
        <v>2192</v>
      </c>
      <c r="E54" s="1378"/>
      <c r="F54" s="1378"/>
      <c r="G54" s="1038" t="s">
        <v>3771</v>
      </c>
      <c r="H54" s="846" t="e">
        <f>A54*#REF!*$A$1*$H$1</f>
        <v>#REF!</v>
      </c>
    </row>
    <row r="55" spans="1:8" ht="16.5" thickBot="1" x14ac:dyDescent="0.3">
      <c r="B55" s="1346"/>
      <c r="C55" s="1351" t="s">
        <v>2197</v>
      </c>
      <c r="D55" s="1351"/>
      <c r="E55" s="1351"/>
      <c r="F55" s="1351"/>
      <c r="G55" s="1351"/>
      <c r="H55" s="1352"/>
    </row>
    <row r="56" spans="1:8" x14ac:dyDescent="0.25">
      <c r="A56" s="875">
        <v>19.64</v>
      </c>
      <c r="B56" s="1346"/>
      <c r="C56" s="1347" t="s">
        <v>2196</v>
      </c>
      <c r="D56" s="1358" t="s">
        <v>2195</v>
      </c>
      <c r="E56" s="1358"/>
      <c r="F56" s="1358"/>
      <c r="G56" s="1039" t="s">
        <v>21</v>
      </c>
      <c r="H56" s="844" t="e">
        <f>A56*#REF!*$A$1*$H$1</f>
        <v>#REF!</v>
      </c>
    </row>
    <row r="57" spans="1:8" x14ac:dyDescent="0.25">
      <c r="A57" s="875">
        <v>35.700000000000003</v>
      </c>
      <c r="B57" s="1346"/>
      <c r="C57" s="1348"/>
      <c r="D57" s="1353" t="s">
        <v>2194</v>
      </c>
      <c r="E57" s="1353"/>
      <c r="F57" s="1353"/>
      <c r="G57" s="1037" t="s">
        <v>21</v>
      </c>
      <c r="H57" s="845" t="e">
        <f>A57*#REF!*$A$1*$H$1</f>
        <v>#REF!</v>
      </c>
    </row>
    <row r="58" spans="1:8" x14ac:dyDescent="0.25">
      <c r="A58" s="875">
        <v>19.8</v>
      </c>
      <c r="B58" s="1346"/>
      <c r="C58" s="1348" t="s">
        <v>3016</v>
      </c>
      <c r="D58" s="1353" t="s">
        <v>2195</v>
      </c>
      <c r="E58" s="1353"/>
      <c r="F58" s="1353"/>
      <c r="G58" s="1037" t="s">
        <v>21</v>
      </c>
      <c r="H58" s="845" t="e">
        <f>A58*#REF!*$A$1*$H$1</f>
        <v>#REF!</v>
      </c>
    </row>
    <row r="59" spans="1:8" x14ac:dyDescent="0.25">
      <c r="A59" s="875">
        <v>35.869999999999997</v>
      </c>
      <c r="B59" s="1346"/>
      <c r="C59" s="1348"/>
      <c r="D59" s="1353" t="s">
        <v>2194</v>
      </c>
      <c r="E59" s="1353"/>
      <c r="F59" s="1353"/>
      <c r="G59" s="1037" t="s">
        <v>21</v>
      </c>
      <c r="H59" s="845" t="e">
        <f>A59*#REF!*$A$1*$H$1</f>
        <v>#REF!</v>
      </c>
    </row>
    <row r="60" spans="1:8" x14ac:dyDescent="0.25">
      <c r="A60" s="875">
        <v>18.920000000000002</v>
      </c>
      <c r="B60" s="1346"/>
      <c r="C60" s="1348" t="s">
        <v>3954</v>
      </c>
      <c r="D60" s="1353" t="s">
        <v>2195</v>
      </c>
      <c r="E60" s="1353"/>
      <c r="F60" s="1353"/>
      <c r="G60" s="1037" t="s">
        <v>21</v>
      </c>
      <c r="H60" s="845" t="e">
        <f>A60*#REF!*$A$1*$H$1</f>
        <v>#REF!</v>
      </c>
    </row>
    <row r="61" spans="1:8" x14ac:dyDescent="0.25">
      <c r="A61" s="875">
        <v>34.4</v>
      </c>
      <c r="B61" s="1346"/>
      <c r="C61" s="1348"/>
      <c r="D61" s="1353" t="s">
        <v>2194</v>
      </c>
      <c r="E61" s="1353"/>
      <c r="F61" s="1353"/>
      <c r="G61" s="1037" t="s">
        <v>21</v>
      </c>
      <c r="H61" s="845" t="e">
        <f>A61*#REF!*$A$1*$H$1</f>
        <v>#REF!</v>
      </c>
    </row>
    <row r="62" spans="1:8" x14ac:dyDescent="0.25">
      <c r="A62" s="875">
        <v>19.52</v>
      </c>
      <c r="B62" s="1346"/>
      <c r="C62" s="1348" t="s">
        <v>3017</v>
      </c>
      <c r="D62" s="1353" t="s">
        <v>2195</v>
      </c>
      <c r="E62" s="1353"/>
      <c r="F62" s="1353"/>
      <c r="G62" s="1037" t="s">
        <v>21</v>
      </c>
      <c r="H62" s="845" t="e">
        <f>A62*#REF!*$A$1*$H$1</f>
        <v>#REF!</v>
      </c>
    </row>
    <row r="63" spans="1:8" x14ac:dyDescent="0.25">
      <c r="A63" s="875">
        <v>35.5</v>
      </c>
      <c r="B63" s="1346"/>
      <c r="C63" s="1348"/>
      <c r="D63" s="1353" t="s">
        <v>2194</v>
      </c>
      <c r="E63" s="1353"/>
      <c r="F63" s="1353"/>
      <c r="G63" s="1037" t="s">
        <v>21</v>
      </c>
      <c r="H63" s="845" t="e">
        <f>A63*#REF!*$A$1*$H$1</f>
        <v>#REF!</v>
      </c>
    </row>
    <row r="64" spans="1:8" x14ac:dyDescent="0.25">
      <c r="A64" s="875">
        <v>1.23</v>
      </c>
      <c r="B64" s="1346"/>
      <c r="C64" s="1134" t="s">
        <v>2193</v>
      </c>
      <c r="D64" s="1359" t="s">
        <v>3018</v>
      </c>
      <c r="E64" s="1359"/>
      <c r="F64" s="1359"/>
      <c r="G64" s="1037" t="s">
        <v>21</v>
      </c>
      <c r="H64" s="845" t="e">
        <f>A64*#REF!*$A$1*$H$1</f>
        <v>#REF!</v>
      </c>
    </row>
    <row r="65" spans="1:8" x14ac:dyDescent="0.25">
      <c r="A65" s="875">
        <v>11.81</v>
      </c>
      <c r="B65" s="1346"/>
      <c r="C65" s="1134" t="s">
        <v>3019</v>
      </c>
      <c r="D65" s="1359" t="s">
        <v>3018</v>
      </c>
      <c r="E65" s="1359"/>
      <c r="F65" s="1359"/>
      <c r="G65" s="1037" t="s">
        <v>21</v>
      </c>
      <c r="H65" s="845" t="e">
        <f>A65*#REF!*$A$1*$H$1</f>
        <v>#REF!</v>
      </c>
    </row>
    <row r="66" spans="1:8" ht="31.5" x14ac:dyDescent="0.25">
      <c r="A66" s="875">
        <v>1.23</v>
      </c>
      <c r="B66" s="1346"/>
      <c r="C66" s="1139" t="s">
        <v>3955</v>
      </c>
      <c r="D66" s="1359" t="s">
        <v>3018</v>
      </c>
      <c r="E66" s="1359"/>
      <c r="F66" s="1359"/>
      <c r="G66" s="1037" t="s">
        <v>21</v>
      </c>
      <c r="H66" s="845" t="e">
        <f>A66*#REF!*$A$1*$H$1</f>
        <v>#REF!</v>
      </c>
    </row>
    <row r="67" spans="1:8" ht="31.5" x14ac:dyDescent="0.25">
      <c r="A67" s="875">
        <v>10.32</v>
      </c>
      <c r="B67" s="1346"/>
      <c r="C67" s="1139" t="s">
        <v>3956</v>
      </c>
      <c r="D67" s="1359" t="s">
        <v>3018</v>
      </c>
      <c r="E67" s="1359"/>
      <c r="F67" s="1359"/>
      <c r="G67" s="1037" t="s">
        <v>21</v>
      </c>
      <c r="H67" s="845" t="e">
        <f>A67*#REF!*$A$1*$H$1</f>
        <v>#REF!</v>
      </c>
    </row>
    <row r="68" spans="1:8" ht="16.5" thickBot="1" x14ac:dyDescent="0.3">
      <c r="A68" s="875">
        <f>3.2+1.6</f>
        <v>4.8</v>
      </c>
      <c r="B68" s="1346"/>
      <c r="C68" s="1136" t="s">
        <v>3772</v>
      </c>
      <c r="D68" s="1378" t="s">
        <v>2192</v>
      </c>
      <c r="E68" s="1378"/>
      <c r="F68" s="1378"/>
      <c r="G68" s="1038" t="s">
        <v>3771</v>
      </c>
      <c r="H68" s="846" t="e">
        <f>A68*#REF!*$A$1*$H$1</f>
        <v>#REF!</v>
      </c>
    </row>
    <row r="69" spans="1:8" ht="16.5" thickBot="1" x14ac:dyDescent="0.3">
      <c r="B69" s="1346"/>
      <c r="C69" s="1351" t="s">
        <v>2191</v>
      </c>
      <c r="D69" s="1351"/>
      <c r="E69" s="1351"/>
      <c r="F69" s="1351"/>
      <c r="G69" s="1351"/>
      <c r="H69" s="1352"/>
    </row>
    <row r="70" spans="1:8" x14ac:dyDescent="0.25">
      <c r="A70" s="875">
        <v>29.55</v>
      </c>
      <c r="B70" s="1346"/>
      <c r="C70" s="1347" t="s">
        <v>2190</v>
      </c>
      <c r="D70" s="1358" t="s">
        <v>2185</v>
      </c>
      <c r="E70" s="1358"/>
      <c r="F70" s="1358"/>
      <c r="G70" s="1039" t="s">
        <v>21</v>
      </c>
      <c r="H70" s="844" t="e">
        <f>A70*#REF!*$A$1*$H$1</f>
        <v>#REF!</v>
      </c>
    </row>
    <row r="71" spans="1:8" x14ac:dyDescent="0.25">
      <c r="A71" s="875">
        <v>53.73</v>
      </c>
      <c r="B71" s="1346"/>
      <c r="C71" s="1348"/>
      <c r="D71" s="1353" t="s">
        <v>2184</v>
      </c>
      <c r="E71" s="1353"/>
      <c r="F71" s="1353"/>
      <c r="G71" s="1037" t="s">
        <v>21</v>
      </c>
      <c r="H71" s="845" t="e">
        <f>A71*#REF!*$A$1*$H$1</f>
        <v>#REF!</v>
      </c>
    </row>
    <row r="72" spans="1:8" x14ac:dyDescent="0.25">
      <c r="A72" s="875">
        <v>27.4</v>
      </c>
      <c r="B72" s="1346"/>
      <c r="C72" s="1348" t="s">
        <v>3020</v>
      </c>
      <c r="D72" s="1353" t="s">
        <v>2185</v>
      </c>
      <c r="E72" s="1353"/>
      <c r="F72" s="1353"/>
      <c r="G72" s="1037" t="s">
        <v>21</v>
      </c>
      <c r="H72" s="845" t="e">
        <f>A72*#REF!*$A$1*$H$1</f>
        <v>#REF!</v>
      </c>
    </row>
    <row r="73" spans="1:8" x14ac:dyDescent="0.25">
      <c r="A73" s="875">
        <v>49.81</v>
      </c>
      <c r="B73" s="1346"/>
      <c r="C73" s="1348"/>
      <c r="D73" s="1353" t="s">
        <v>2184</v>
      </c>
      <c r="E73" s="1353"/>
      <c r="F73" s="1353"/>
      <c r="G73" s="1037" t="s">
        <v>21</v>
      </c>
      <c r="H73" s="845" t="e">
        <f>A73*#REF!*$A$1*$H$1</f>
        <v>#REF!</v>
      </c>
    </row>
    <row r="74" spans="1:8" x14ac:dyDescent="0.25">
      <c r="A74" s="875">
        <v>28.52</v>
      </c>
      <c r="B74" s="1346"/>
      <c r="C74" s="1348" t="s">
        <v>3021</v>
      </c>
      <c r="D74" s="1353" t="s">
        <v>2185</v>
      </c>
      <c r="E74" s="1353"/>
      <c r="F74" s="1353"/>
      <c r="G74" s="1037" t="s">
        <v>21</v>
      </c>
      <c r="H74" s="845" t="e">
        <f>A74*#REF!*$A$1*$H$1</f>
        <v>#REF!</v>
      </c>
    </row>
    <row r="75" spans="1:8" x14ac:dyDescent="0.25">
      <c r="A75" s="875">
        <v>51.84</v>
      </c>
      <c r="B75" s="1346"/>
      <c r="C75" s="1348"/>
      <c r="D75" s="1353" t="s">
        <v>2184</v>
      </c>
      <c r="E75" s="1353"/>
      <c r="F75" s="1353"/>
      <c r="G75" s="1037" t="s">
        <v>21</v>
      </c>
      <c r="H75" s="845" t="e">
        <f>A75*#REF!*$A$1*$H$1</f>
        <v>#REF!</v>
      </c>
    </row>
    <row r="76" spans="1:8" x14ac:dyDescent="0.25">
      <c r="A76" s="875">
        <v>30.8</v>
      </c>
      <c r="B76" s="1346"/>
      <c r="C76" s="1348" t="s">
        <v>2189</v>
      </c>
      <c r="D76" s="1353" t="s">
        <v>2185</v>
      </c>
      <c r="E76" s="1353"/>
      <c r="F76" s="1353"/>
      <c r="G76" s="1037" t="s">
        <v>21</v>
      </c>
      <c r="H76" s="845" t="e">
        <f>A76*#REF!*$A$1*$H$1</f>
        <v>#REF!</v>
      </c>
    </row>
    <row r="77" spans="1:8" ht="16.5" thickBot="1" x14ac:dyDescent="0.3">
      <c r="A77" s="875">
        <v>55.89</v>
      </c>
      <c r="B77" s="1346"/>
      <c r="C77" s="1376"/>
      <c r="D77" s="1377" t="s">
        <v>2184</v>
      </c>
      <c r="E77" s="1377"/>
      <c r="F77" s="1377"/>
      <c r="G77" s="1038" t="s">
        <v>21</v>
      </c>
      <c r="H77" s="846" t="e">
        <f>A77*#REF!*$A$1*$H$1</f>
        <v>#REF!</v>
      </c>
    </row>
    <row r="78" spans="1:8" ht="16.5" thickBot="1" x14ac:dyDescent="0.3">
      <c r="B78" s="1346"/>
      <c r="C78" s="1351" t="s">
        <v>2188</v>
      </c>
      <c r="D78" s="1351"/>
      <c r="E78" s="1351"/>
      <c r="F78" s="1351"/>
      <c r="G78" s="1351"/>
      <c r="H78" s="1352"/>
    </row>
    <row r="79" spans="1:8" x14ac:dyDescent="0.25">
      <c r="A79" s="875">
        <v>32.799999999999997</v>
      </c>
      <c r="B79" s="1346"/>
      <c r="C79" s="1347" t="s">
        <v>2187</v>
      </c>
      <c r="D79" s="1358" t="s">
        <v>2185</v>
      </c>
      <c r="E79" s="1358"/>
      <c r="F79" s="1358"/>
      <c r="G79" s="1039" t="s">
        <v>21</v>
      </c>
      <c r="H79" s="844" t="e">
        <f>A79*#REF!*$A$1*$H$1</f>
        <v>#REF!</v>
      </c>
    </row>
    <row r="80" spans="1:8" x14ac:dyDescent="0.25">
      <c r="A80" s="875">
        <v>59.53</v>
      </c>
      <c r="B80" s="1346"/>
      <c r="C80" s="1348"/>
      <c r="D80" s="1353" t="s">
        <v>2184</v>
      </c>
      <c r="E80" s="1353"/>
      <c r="F80" s="1353"/>
      <c r="G80" s="1037" t="s">
        <v>21</v>
      </c>
      <c r="H80" s="845" t="e">
        <f>A80*#REF!*$A$1*$H$1</f>
        <v>#REF!</v>
      </c>
    </row>
    <row r="81" spans="1:8" x14ac:dyDescent="0.25">
      <c r="A81" s="875">
        <v>30.5</v>
      </c>
      <c r="B81" s="1346"/>
      <c r="C81" s="1348" t="s">
        <v>3022</v>
      </c>
      <c r="D81" s="1353" t="s">
        <v>2185</v>
      </c>
      <c r="E81" s="1353"/>
      <c r="F81" s="1353"/>
      <c r="G81" s="1037" t="s">
        <v>21</v>
      </c>
      <c r="H81" s="845" t="e">
        <f>A81*#REF!*$A$1*$H$1</f>
        <v>#REF!</v>
      </c>
    </row>
    <row r="82" spans="1:8" x14ac:dyDescent="0.25">
      <c r="A82" s="875">
        <v>55.44</v>
      </c>
      <c r="B82" s="1346"/>
      <c r="C82" s="1348"/>
      <c r="D82" s="1353" t="s">
        <v>2184</v>
      </c>
      <c r="E82" s="1353"/>
      <c r="F82" s="1353"/>
      <c r="G82" s="1037" t="s">
        <v>21</v>
      </c>
      <c r="H82" s="845" t="e">
        <f>A82*#REF!*$A$1*$H$1</f>
        <v>#REF!</v>
      </c>
    </row>
    <row r="83" spans="1:8" x14ac:dyDescent="0.25">
      <c r="A83" s="875">
        <v>31.4</v>
      </c>
      <c r="B83" s="1346"/>
      <c r="C83" s="1348" t="s">
        <v>3023</v>
      </c>
      <c r="D83" s="1353" t="s">
        <v>2185</v>
      </c>
      <c r="E83" s="1353"/>
      <c r="F83" s="1353"/>
      <c r="G83" s="1037" t="s">
        <v>21</v>
      </c>
      <c r="H83" s="845" t="e">
        <f>A83*#REF!*$A$1*$H$1</f>
        <v>#REF!</v>
      </c>
    </row>
    <row r="84" spans="1:8" x14ac:dyDescent="0.25">
      <c r="A84" s="875">
        <v>57.06</v>
      </c>
      <c r="B84" s="1346"/>
      <c r="C84" s="1348"/>
      <c r="D84" s="1353" t="s">
        <v>2184</v>
      </c>
      <c r="E84" s="1353"/>
      <c r="F84" s="1353"/>
      <c r="G84" s="1037" t="s">
        <v>21</v>
      </c>
      <c r="H84" s="845" t="e">
        <f>A84*#REF!*$A$1*$H$1</f>
        <v>#REF!</v>
      </c>
    </row>
    <row r="85" spans="1:8" x14ac:dyDescent="0.25">
      <c r="A85" s="875">
        <v>34.4</v>
      </c>
      <c r="B85" s="1346"/>
      <c r="C85" s="1348" t="s">
        <v>2186</v>
      </c>
      <c r="D85" s="1353" t="s">
        <v>2185</v>
      </c>
      <c r="E85" s="1353"/>
      <c r="F85" s="1353"/>
      <c r="G85" s="1037" t="s">
        <v>21</v>
      </c>
      <c r="H85" s="845" t="e">
        <f>A85*#REF!*$A$1*$H$1</f>
        <v>#REF!</v>
      </c>
    </row>
    <row r="86" spans="1:8" ht="16.5" thickBot="1" x14ac:dyDescent="0.3">
      <c r="A86" s="875">
        <v>62.41</v>
      </c>
      <c r="B86" s="1270"/>
      <c r="C86" s="1376"/>
      <c r="D86" s="1377" t="s">
        <v>2184</v>
      </c>
      <c r="E86" s="1377"/>
      <c r="F86" s="1377"/>
      <c r="G86" s="1038" t="s">
        <v>21</v>
      </c>
      <c r="H86" s="846" t="e">
        <f>A86*#REF!*$A$1*$H$1</f>
        <v>#REF!</v>
      </c>
    </row>
  </sheetData>
  <customSheetViews>
    <customSheetView guid="{DFF1BFB2-7AD8-4AD9-8352-C6D516A7EB1A}" scale="90" fitToPage="1">
      <pane ySplit="1" topLeftCell="A2" activePane="bottomLeft" state="frozen"/>
      <selection pane="bottomLeft" activeCell="D100" sqref="D100"/>
      <pageMargins left="0.70866141732283472" right="0.70866141732283472" top="0.74803149606299213" bottom="0.74803149606299213" header="0.31496062992125984" footer="0.31496062992125984"/>
      <pageSetup paperSize="9" scale="48" fitToHeight="0" orientation="portrait" verticalDpi="0" r:id="rId1"/>
    </customSheetView>
  </customSheetViews>
  <mergeCells count="109">
    <mergeCell ref="D72:F72"/>
    <mergeCell ref="C72:C73"/>
    <mergeCell ref="D49:F49"/>
    <mergeCell ref="D51:F51"/>
    <mergeCell ref="C45:C46"/>
    <mergeCell ref="D45:F45"/>
    <mergeCell ref="D46:F46"/>
    <mergeCell ref="D60:F60"/>
    <mergeCell ref="D66:F66"/>
    <mergeCell ref="D68:F68"/>
    <mergeCell ref="D53:F53"/>
    <mergeCell ref="D58:F58"/>
    <mergeCell ref="D59:F59"/>
    <mergeCell ref="D62:F62"/>
    <mergeCell ref="D63:F63"/>
    <mergeCell ref="C62:C63"/>
    <mergeCell ref="C58:C59"/>
    <mergeCell ref="D67:F67"/>
    <mergeCell ref="D65:F65"/>
    <mergeCell ref="D61:F61"/>
    <mergeCell ref="D64:F64"/>
    <mergeCell ref="D54:F54"/>
    <mergeCell ref="C55:H55"/>
    <mergeCell ref="C56:C57"/>
    <mergeCell ref="C85:C86"/>
    <mergeCell ref="D85:F85"/>
    <mergeCell ref="D86:F86"/>
    <mergeCell ref="C69:H69"/>
    <mergeCell ref="C70:C71"/>
    <mergeCell ref="D70:F70"/>
    <mergeCell ref="D71:F71"/>
    <mergeCell ref="C76:C77"/>
    <mergeCell ref="D76:F76"/>
    <mergeCell ref="D77:F77"/>
    <mergeCell ref="D73:F73"/>
    <mergeCell ref="D74:F74"/>
    <mergeCell ref="D75:F75"/>
    <mergeCell ref="C74:C75"/>
    <mergeCell ref="D81:F81"/>
    <mergeCell ref="D82:F82"/>
    <mergeCell ref="D83:F83"/>
    <mergeCell ref="D84:F84"/>
    <mergeCell ref="C81:C82"/>
    <mergeCell ref="C83:C84"/>
    <mergeCell ref="C79:C80"/>
    <mergeCell ref="D79:F79"/>
    <mergeCell ref="D80:F80"/>
    <mergeCell ref="C78:H78"/>
    <mergeCell ref="D56:F56"/>
    <mergeCell ref="D57:F57"/>
    <mergeCell ref="C60:C61"/>
    <mergeCell ref="D29:F29"/>
    <mergeCell ref="D30:F30"/>
    <mergeCell ref="D31:F31"/>
    <mergeCell ref="C41:C42"/>
    <mergeCell ref="D41:F41"/>
    <mergeCell ref="D42:F42"/>
    <mergeCell ref="D38:G38"/>
    <mergeCell ref="C39:H39"/>
    <mergeCell ref="D47:F47"/>
    <mergeCell ref="D48:F48"/>
    <mergeCell ref="C47:C48"/>
    <mergeCell ref="D50:F50"/>
    <mergeCell ref="D52:F52"/>
    <mergeCell ref="D43:F43"/>
    <mergeCell ref="D44:F44"/>
    <mergeCell ref="C43:C44"/>
    <mergeCell ref="C27:C28"/>
    <mergeCell ref="D32:F32"/>
    <mergeCell ref="D27:F27"/>
    <mergeCell ref="D28:F28"/>
    <mergeCell ref="C40:H40"/>
    <mergeCell ref="D35:G35"/>
    <mergeCell ref="D36:G36"/>
    <mergeCell ref="D37:G37"/>
    <mergeCell ref="C3:H3"/>
    <mergeCell ref="D4:G4"/>
    <mergeCell ref="D5:G5"/>
    <mergeCell ref="D6:G6"/>
    <mergeCell ref="C10:H10"/>
    <mergeCell ref="D12:F12"/>
    <mergeCell ref="D13:F13"/>
    <mergeCell ref="C25:C26"/>
    <mergeCell ref="D25:F25"/>
    <mergeCell ref="D26:F26"/>
    <mergeCell ref="B4:B38"/>
    <mergeCell ref="B41:B86"/>
    <mergeCell ref="C2:H2"/>
    <mergeCell ref="C12:C13"/>
    <mergeCell ref="C14:C15"/>
    <mergeCell ref="C16:C17"/>
    <mergeCell ref="C11:H11"/>
    <mergeCell ref="C22:H22"/>
    <mergeCell ref="C23:C24"/>
    <mergeCell ref="D20:F20"/>
    <mergeCell ref="D7:G7"/>
    <mergeCell ref="D8:G8"/>
    <mergeCell ref="D9:G9"/>
    <mergeCell ref="D19:F19"/>
    <mergeCell ref="D21:F21"/>
    <mergeCell ref="D23:F23"/>
    <mergeCell ref="D24:F24"/>
    <mergeCell ref="D14:F14"/>
    <mergeCell ref="D15:F15"/>
    <mergeCell ref="D16:F16"/>
    <mergeCell ref="D17:F17"/>
    <mergeCell ref="D18:F18"/>
    <mergeCell ref="C33:H33"/>
    <mergeCell ref="D34:G34"/>
  </mergeCells>
  <hyperlinks>
    <hyperlink ref="C1" location="заглавие!A1" display="На главную"/>
  </hyperlinks>
  <pageMargins left="0.70866141732283472" right="0.70866141732283472" top="0.74803149606299213" bottom="0.74803149606299213" header="0.31496062992125984" footer="0.31496062992125984"/>
  <pageSetup paperSize="9" scale="48" fitToHeight="0" orientation="portrait" verticalDpi="0"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7"/>
  <dimension ref="A1:N878"/>
  <sheetViews>
    <sheetView zoomScale="85" zoomScaleNormal="85" workbookViewId="0">
      <selection activeCell="A521" sqref="A521:J521"/>
    </sheetView>
  </sheetViews>
  <sheetFormatPr defaultRowHeight="12.75" outlineLevelRow="1" x14ac:dyDescent="0.2"/>
  <cols>
    <col min="1" max="1" width="15.5703125" style="835" bestFit="1" customWidth="1"/>
    <col min="2" max="2" width="23.28515625" style="835" customWidth="1"/>
    <col min="3" max="3" width="17.5703125" style="835" customWidth="1"/>
    <col min="4" max="4" width="16.42578125" style="835" customWidth="1"/>
    <col min="5" max="5" width="20.28515625" style="835" customWidth="1"/>
    <col min="6" max="6" width="24.140625" style="835" customWidth="1"/>
    <col min="7" max="7" width="17.85546875" style="835" customWidth="1"/>
    <col min="8" max="8" width="9.7109375" style="835" customWidth="1"/>
    <col min="9" max="9" width="37.42578125" style="835" customWidth="1"/>
    <col min="10" max="10" width="12.28515625" style="835" bestFit="1" customWidth="1"/>
    <col min="11" max="11" width="9.7109375" style="835" customWidth="1"/>
    <col min="12" max="243" width="9.140625" style="835"/>
    <col min="244" max="244" width="12" style="835" customWidth="1"/>
    <col min="245" max="245" width="13.28515625" style="835" customWidth="1"/>
    <col min="246" max="254" width="9.7109375" style="835" customWidth="1"/>
    <col min="255" max="499" width="9.140625" style="835"/>
    <col min="500" max="500" width="12" style="835" customWidth="1"/>
    <col min="501" max="501" width="13.28515625" style="835" customWidth="1"/>
    <col min="502" max="510" width="9.7109375" style="835" customWidth="1"/>
    <col min="511" max="755" width="9.140625" style="835"/>
    <col min="756" max="756" width="12" style="835" customWidth="1"/>
    <col min="757" max="757" width="13.28515625" style="835" customWidth="1"/>
    <col min="758" max="766" width="9.7109375" style="835" customWidth="1"/>
    <col min="767" max="1011" width="9.140625" style="835"/>
    <col min="1012" max="1012" width="12" style="835" customWidth="1"/>
    <col min="1013" max="1013" width="13.28515625" style="835" customWidth="1"/>
    <col min="1014" max="1022" width="9.7109375" style="835" customWidth="1"/>
    <col min="1023" max="1267" width="9.140625" style="835"/>
    <col min="1268" max="1268" width="12" style="835" customWidth="1"/>
    <col min="1269" max="1269" width="13.28515625" style="835" customWidth="1"/>
    <col min="1270" max="1278" width="9.7109375" style="835" customWidth="1"/>
    <col min="1279" max="1523" width="9.140625" style="835"/>
    <col min="1524" max="1524" width="12" style="835" customWidth="1"/>
    <col min="1525" max="1525" width="13.28515625" style="835" customWidth="1"/>
    <col min="1526" max="1534" width="9.7109375" style="835" customWidth="1"/>
    <col min="1535" max="1779" width="9.140625" style="835"/>
    <col min="1780" max="1780" width="12" style="835" customWidth="1"/>
    <col min="1781" max="1781" width="13.28515625" style="835" customWidth="1"/>
    <col min="1782" max="1790" width="9.7109375" style="835" customWidth="1"/>
    <col min="1791" max="2035" width="9.140625" style="835"/>
    <col min="2036" max="2036" width="12" style="835" customWidth="1"/>
    <col min="2037" max="2037" width="13.28515625" style="835" customWidth="1"/>
    <col min="2038" max="2046" width="9.7109375" style="835" customWidth="1"/>
    <col min="2047" max="2291" width="9.140625" style="835"/>
    <col min="2292" max="2292" width="12" style="835" customWidth="1"/>
    <col min="2293" max="2293" width="13.28515625" style="835" customWidth="1"/>
    <col min="2294" max="2302" width="9.7109375" style="835" customWidth="1"/>
    <col min="2303" max="2547" width="9.140625" style="835"/>
    <col min="2548" max="2548" width="12" style="835" customWidth="1"/>
    <col min="2549" max="2549" width="13.28515625" style="835" customWidth="1"/>
    <col min="2550" max="2558" width="9.7109375" style="835" customWidth="1"/>
    <col min="2559" max="2803" width="9.140625" style="835"/>
    <col min="2804" max="2804" width="12" style="835" customWidth="1"/>
    <col min="2805" max="2805" width="13.28515625" style="835" customWidth="1"/>
    <col min="2806" max="2814" width="9.7109375" style="835" customWidth="1"/>
    <col min="2815" max="3059" width="9.140625" style="835"/>
    <col min="3060" max="3060" width="12" style="835" customWidth="1"/>
    <col min="3061" max="3061" width="13.28515625" style="835" customWidth="1"/>
    <col min="3062" max="3070" width="9.7109375" style="835" customWidth="1"/>
    <col min="3071" max="3315" width="9.140625" style="835"/>
    <col min="3316" max="3316" width="12" style="835" customWidth="1"/>
    <col min="3317" max="3317" width="13.28515625" style="835" customWidth="1"/>
    <col min="3318" max="3326" width="9.7109375" style="835" customWidth="1"/>
    <col min="3327" max="3571" width="9.140625" style="835"/>
    <col min="3572" max="3572" width="12" style="835" customWidth="1"/>
    <col min="3573" max="3573" width="13.28515625" style="835" customWidth="1"/>
    <col min="3574" max="3582" width="9.7109375" style="835" customWidth="1"/>
    <col min="3583" max="3827" width="9.140625" style="835"/>
    <col min="3828" max="3828" width="12" style="835" customWidth="1"/>
    <col min="3829" max="3829" width="13.28515625" style="835" customWidth="1"/>
    <col min="3830" max="3838" width="9.7109375" style="835" customWidth="1"/>
    <col min="3839" max="4083" width="9.140625" style="835"/>
    <col min="4084" max="4084" width="12" style="835" customWidth="1"/>
    <col min="4085" max="4085" width="13.28515625" style="835" customWidth="1"/>
    <col min="4086" max="4094" width="9.7109375" style="835" customWidth="1"/>
    <col min="4095" max="4339" width="9.140625" style="835"/>
    <col min="4340" max="4340" width="12" style="835" customWidth="1"/>
    <col min="4341" max="4341" width="13.28515625" style="835" customWidth="1"/>
    <col min="4342" max="4350" width="9.7109375" style="835" customWidth="1"/>
    <col min="4351" max="4595" width="9.140625" style="835"/>
    <col min="4596" max="4596" width="12" style="835" customWidth="1"/>
    <col min="4597" max="4597" width="13.28515625" style="835" customWidth="1"/>
    <col min="4598" max="4606" width="9.7109375" style="835" customWidth="1"/>
    <col min="4607" max="4851" width="9.140625" style="835"/>
    <col min="4852" max="4852" width="12" style="835" customWidth="1"/>
    <col min="4853" max="4853" width="13.28515625" style="835" customWidth="1"/>
    <col min="4854" max="4862" width="9.7109375" style="835" customWidth="1"/>
    <col min="4863" max="5107" width="9.140625" style="835"/>
    <col min="5108" max="5108" width="12" style="835" customWidth="1"/>
    <col min="5109" max="5109" width="13.28515625" style="835" customWidth="1"/>
    <col min="5110" max="5118" width="9.7109375" style="835" customWidth="1"/>
    <col min="5119" max="5363" width="9.140625" style="835"/>
    <col min="5364" max="5364" width="12" style="835" customWidth="1"/>
    <col min="5365" max="5365" width="13.28515625" style="835" customWidth="1"/>
    <col min="5366" max="5374" width="9.7109375" style="835" customWidth="1"/>
    <col min="5375" max="5619" width="9.140625" style="835"/>
    <col min="5620" max="5620" width="12" style="835" customWidth="1"/>
    <col min="5621" max="5621" width="13.28515625" style="835" customWidth="1"/>
    <col min="5622" max="5630" width="9.7109375" style="835" customWidth="1"/>
    <col min="5631" max="5875" width="9.140625" style="835"/>
    <col min="5876" max="5876" width="12" style="835" customWidth="1"/>
    <col min="5877" max="5877" width="13.28515625" style="835" customWidth="1"/>
    <col min="5878" max="5886" width="9.7109375" style="835" customWidth="1"/>
    <col min="5887" max="6131" width="9.140625" style="835"/>
    <col min="6132" max="6132" width="12" style="835" customWidth="1"/>
    <col min="6133" max="6133" width="13.28515625" style="835" customWidth="1"/>
    <col min="6134" max="6142" width="9.7109375" style="835" customWidth="1"/>
    <col min="6143" max="6387" width="9.140625" style="835"/>
    <col min="6388" max="6388" width="12" style="835" customWidth="1"/>
    <col min="6389" max="6389" width="13.28515625" style="835" customWidth="1"/>
    <col min="6390" max="6398" width="9.7109375" style="835" customWidth="1"/>
    <col min="6399" max="6643" width="9.140625" style="835"/>
    <col min="6644" max="6644" width="12" style="835" customWidth="1"/>
    <col min="6645" max="6645" width="13.28515625" style="835" customWidth="1"/>
    <col min="6646" max="6654" width="9.7109375" style="835" customWidth="1"/>
    <col min="6655" max="6899" width="9.140625" style="835"/>
    <col min="6900" max="6900" width="12" style="835" customWidth="1"/>
    <col min="6901" max="6901" width="13.28515625" style="835" customWidth="1"/>
    <col min="6902" max="6910" width="9.7109375" style="835" customWidth="1"/>
    <col min="6911" max="7155" width="9.140625" style="835"/>
    <col min="7156" max="7156" width="12" style="835" customWidth="1"/>
    <col min="7157" max="7157" width="13.28515625" style="835" customWidth="1"/>
    <col min="7158" max="7166" width="9.7109375" style="835" customWidth="1"/>
    <col min="7167" max="7411" width="9.140625" style="835"/>
    <col min="7412" max="7412" width="12" style="835" customWidth="1"/>
    <col min="7413" max="7413" width="13.28515625" style="835" customWidth="1"/>
    <col min="7414" max="7422" width="9.7109375" style="835" customWidth="1"/>
    <col min="7423" max="7667" width="9.140625" style="835"/>
    <col min="7668" max="7668" width="12" style="835" customWidth="1"/>
    <col min="7669" max="7669" width="13.28515625" style="835" customWidth="1"/>
    <col min="7670" max="7678" width="9.7109375" style="835" customWidth="1"/>
    <col min="7679" max="7923" width="9.140625" style="835"/>
    <col min="7924" max="7924" width="12" style="835" customWidth="1"/>
    <col min="7925" max="7925" width="13.28515625" style="835" customWidth="1"/>
    <col min="7926" max="7934" width="9.7109375" style="835" customWidth="1"/>
    <col min="7935" max="8179" width="9.140625" style="835"/>
    <col min="8180" max="8180" width="12" style="835" customWidth="1"/>
    <col min="8181" max="8181" width="13.28515625" style="835" customWidth="1"/>
    <col min="8182" max="8190" width="9.7109375" style="835" customWidth="1"/>
    <col min="8191" max="8435" width="9.140625" style="835"/>
    <col min="8436" max="8436" width="12" style="835" customWidth="1"/>
    <col min="8437" max="8437" width="13.28515625" style="835" customWidth="1"/>
    <col min="8438" max="8446" width="9.7109375" style="835" customWidth="1"/>
    <col min="8447" max="8691" width="9.140625" style="835"/>
    <col min="8692" max="8692" width="12" style="835" customWidth="1"/>
    <col min="8693" max="8693" width="13.28515625" style="835" customWidth="1"/>
    <col min="8694" max="8702" width="9.7109375" style="835" customWidth="1"/>
    <col min="8703" max="8947" width="9.140625" style="835"/>
    <col min="8948" max="8948" width="12" style="835" customWidth="1"/>
    <col min="8949" max="8949" width="13.28515625" style="835" customWidth="1"/>
    <col min="8950" max="8958" width="9.7109375" style="835" customWidth="1"/>
    <col min="8959" max="9203" width="9.140625" style="835"/>
    <col min="9204" max="9204" width="12" style="835" customWidth="1"/>
    <col min="9205" max="9205" width="13.28515625" style="835" customWidth="1"/>
    <col min="9206" max="9214" width="9.7109375" style="835" customWidth="1"/>
    <col min="9215" max="9459" width="9.140625" style="835"/>
    <col min="9460" max="9460" width="12" style="835" customWidth="1"/>
    <col min="9461" max="9461" width="13.28515625" style="835" customWidth="1"/>
    <col min="9462" max="9470" width="9.7109375" style="835" customWidth="1"/>
    <col min="9471" max="9715" width="9.140625" style="835"/>
    <col min="9716" max="9716" width="12" style="835" customWidth="1"/>
    <col min="9717" max="9717" width="13.28515625" style="835" customWidth="1"/>
    <col min="9718" max="9726" width="9.7109375" style="835" customWidth="1"/>
    <col min="9727" max="9971" width="9.140625" style="835"/>
    <col min="9972" max="9972" width="12" style="835" customWidth="1"/>
    <col min="9973" max="9973" width="13.28515625" style="835" customWidth="1"/>
    <col min="9974" max="9982" width="9.7109375" style="835" customWidth="1"/>
    <col min="9983" max="10227" width="9.140625" style="835"/>
    <col min="10228" max="10228" width="12" style="835" customWidth="1"/>
    <col min="10229" max="10229" width="13.28515625" style="835" customWidth="1"/>
    <col min="10230" max="10238" width="9.7109375" style="835" customWidth="1"/>
    <col min="10239" max="10483" width="9.140625" style="835"/>
    <col min="10484" max="10484" width="12" style="835" customWidth="1"/>
    <col min="10485" max="10485" width="13.28515625" style="835" customWidth="1"/>
    <col min="10486" max="10494" width="9.7109375" style="835" customWidth="1"/>
    <col min="10495" max="10739" width="9.140625" style="835"/>
    <col min="10740" max="10740" width="12" style="835" customWidth="1"/>
    <col min="10741" max="10741" width="13.28515625" style="835" customWidth="1"/>
    <col min="10742" max="10750" width="9.7109375" style="835" customWidth="1"/>
    <col min="10751" max="10995" width="9.140625" style="835"/>
    <col min="10996" max="10996" width="12" style="835" customWidth="1"/>
    <col min="10997" max="10997" width="13.28515625" style="835" customWidth="1"/>
    <col min="10998" max="11006" width="9.7109375" style="835" customWidth="1"/>
    <col min="11007" max="11251" width="9.140625" style="835"/>
    <col min="11252" max="11252" width="12" style="835" customWidth="1"/>
    <col min="11253" max="11253" width="13.28515625" style="835" customWidth="1"/>
    <col min="11254" max="11262" width="9.7109375" style="835" customWidth="1"/>
    <col min="11263" max="11507" width="9.140625" style="835"/>
    <col min="11508" max="11508" width="12" style="835" customWidth="1"/>
    <col min="11509" max="11509" width="13.28515625" style="835" customWidth="1"/>
    <col min="11510" max="11518" width="9.7109375" style="835" customWidth="1"/>
    <col min="11519" max="11763" width="9.140625" style="835"/>
    <col min="11764" max="11764" width="12" style="835" customWidth="1"/>
    <col min="11765" max="11765" width="13.28515625" style="835" customWidth="1"/>
    <col min="11766" max="11774" width="9.7109375" style="835" customWidth="1"/>
    <col min="11775" max="12019" width="9.140625" style="835"/>
    <col min="12020" max="12020" width="12" style="835" customWidth="1"/>
    <col min="12021" max="12021" width="13.28515625" style="835" customWidth="1"/>
    <col min="12022" max="12030" width="9.7109375" style="835" customWidth="1"/>
    <col min="12031" max="12275" width="9.140625" style="835"/>
    <col min="12276" max="12276" width="12" style="835" customWidth="1"/>
    <col min="12277" max="12277" width="13.28515625" style="835" customWidth="1"/>
    <col min="12278" max="12286" width="9.7109375" style="835" customWidth="1"/>
    <col min="12287" max="12531" width="9.140625" style="835"/>
    <col min="12532" max="12532" width="12" style="835" customWidth="1"/>
    <col min="12533" max="12533" width="13.28515625" style="835" customWidth="1"/>
    <col min="12534" max="12542" width="9.7109375" style="835" customWidth="1"/>
    <col min="12543" max="12787" width="9.140625" style="835"/>
    <col min="12788" max="12788" width="12" style="835" customWidth="1"/>
    <col min="12789" max="12789" width="13.28515625" style="835" customWidth="1"/>
    <col min="12790" max="12798" width="9.7109375" style="835" customWidth="1"/>
    <col min="12799" max="13043" width="9.140625" style="835"/>
    <col min="13044" max="13044" width="12" style="835" customWidth="1"/>
    <col min="13045" max="13045" width="13.28515625" style="835" customWidth="1"/>
    <col min="13046" max="13054" width="9.7109375" style="835" customWidth="1"/>
    <col min="13055" max="13299" width="9.140625" style="835"/>
    <col min="13300" max="13300" width="12" style="835" customWidth="1"/>
    <col min="13301" max="13301" width="13.28515625" style="835" customWidth="1"/>
    <col min="13302" max="13310" width="9.7109375" style="835" customWidth="1"/>
    <col min="13311" max="13555" width="9.140625" style="835"/>
    <col min="13556" max="13556" width="12" style="835" customWidth="1"/>
    <col min="13557" max="13557" width="13.28515625" style="835" customWidth="1"/>
    <col min="13558" max="13566" width="9.7109375" style="835" customWidth="1"/>
    <col min="13567" max="13811" width="9.140625" style="835"/>
    <col min="13812" max="13812" width="12" style="835" customWidth="1"/>
    <col min="13813" max="13813" width="13.28515625" style="835" customWidth="1"/>
    <col min="13814" max="13822" width="9.7109375" style="835" customWidth="1"/>
    <col min="13823" max="14067" width="9.140625" style="835"/>
    <col min="14068" max="14068" width="12" style="835" customWidth="1"/>
    <col min="14069" max="14069" width="13.28515625" style="835" customWidth="1"/>
    <col min="14070" max="14078" width="9.7109375" style="835" customWidth="1"/>
    <col min="14079" max="14323" width="9.140625" style="835"/>
    <col min="14324" max="14324" width="12" style="835" customWidth="1"/>
    <col min="14325" max="14325" width="13.28515625" style="835" customWidth="1"/>
    <col min="14326" max="14334" width="9.7109375" style="835" customWidth="1"/>
    <col min="14335" max="14579" width="9.140625" style="835"/>
    <col min="14580" max="14580" width="12" style="835" customWidth="1"/>
    <col min="14581" max="14581" width="13.28515625" style="835" customWidth="1"/>
    <col min="14582" max="14590" width="9.7109375" style="835" customWidth="1"/>
    <col min="14591" max="14835" width="9.140625" style="835"/>
    <col min="14836" max="14836" width="12" style="835" customWidth="1"/>
    <col min="14837" max="14837" width="13.28515625" style="835" customWidth="1"/>
    <col min="14838" max="14846" width="9.7109375" style="835" customWidth="1"/>
    <col min="14847" max="15091" width="9.140625" style="835"/>
    <col min="15092" max="15092" width="12" style="835" customWidth="1"/>
    <col min="15093" max="15093" width="13.28515625" style="835" customWidth="1"/>
    <col min="15094" max="15102" width="9.7109375" style="835" customWidth="1"/>
    <col min="15103" max="15347" width="9.140625" style="835"/>
    <col min="15348" max="15348" width="12" style="835" customWidth="1"/>
    <col min="15349" max="15349" width="13.28515625" style="835" customWidth="1"/>
    <col min="15350" max="15358" width="9.7109375" style="835" customWidth="1"/>
    <col min="15359" max="15603" width="9.140625" style="835"/>
    <col min="15604" max="15604" width="12" style="835" customWidth="1"/>
    <col min="15605" max="15605" width="13.28515625" style="835" customWidth="1"/>
    <col min="15606" max="15614" width="9.7109375" style="835" customWidth="1"/>
    <col min="15615" max="15859" width="9.140625" style="835"/>
    <col min="15860" max="15860" width="12" style="835" customWidth="1"/>
    <col min="15861" max="15861" width="13.28515625" style="835" customWidth="1"/>
    <col min="15862" max="15870" width="9.7109375" style="835" customWidth="1"/>
    <col min="15871" max="16115" width="9.140625" style="835"/>
    <col min="16116" max="16116" width="12" style="835" customWidth="1"/>
    <col min="16117" max="16117" width="13.28515625" style="835" customWidth="1"/>
    <col min="16118" max="16126" width="9.7109375" style="835" customWidth="1"/>
    <col min="16127" max="16384" width="9.140625" style="835"/>
  </cols>
  <sheetData>
    <row r="1" spans="1:14" ht="13.5" thickBot="1" x14ac:dyDescent="0.25">
      <c r="A1" s="585" t="s">
        <v>2010</v>
      </c>
    </row>
    <row r="2" spans="1:14" s="289" customFormat="1" ht="15.75" x14ac:dyDescent="0.25">
      <c r="A2" s="1669" t="s">
        <v>2896</v>
      </c>
      <c r="B2" s="1670"/>
      <c r="C2" s="1670"/>
      <c r="D2" s="1670"/>
      <c r="E2" s="1670"/>
      <c r="F2" s="1670"/>
      <c r="G2" s="1670"/>
      <c r="H2" s="1670"/>
      <c r="I2" s="1670"/>
      <c r="J2" s="1671"/>
      <c r="L2" s="835"/>
      <c r="M2" s="835"/>
      <c r="N2" s="835"/>
    </row>
    <row r="3" spans="1:14" s="289" customFormat="1" ht="32.25" customHeight="1" thickBot="1" x14ac:dyDescent="0.3">
      <c r="A3" s="1672" t="s">
        <v>2228</v>
      </c>
      <c r="B3" s="1672"/>
      <c r="C3" s="1672"/>
      <c r="D3" s="1672"/>
      <c r="E3" s="1672"/>
      <c r="F3" s="1672"/>
      <c r="G3" s="1672"/>
      <c r="H3" s="1672"/>
      <c r="I3" s="1672"/>
      <c r="J3" s="1672"/>
      <c r="K3" s="835"/>
      <c r="L3" s="835"/>
      <c r="M3" s="835"/>
      <c r="N3" s="835"/>
    </row>
    <row r="4" spans="1:14" s="289" customFormat="1" ht="16.5" thickBot="1" x14ac:dyDescent="0.3">
      <c r="A4" s="1673" t="s">
        <v>2229</v>
      </c>
      <c r="B4" s="1674"/>
      <c r="C4" s="1674"/>
      <c r="D4" s="1674"/>
      <c r="E4" s="1674"/>
      <c r="F4" s="1674"/>
      <c r="G4" s="1674"/>
      <c r="H4" s="1674"/>
      <c r="I4" s="1674"/>
      <c r="J4" s="1675"/>
      <c r="K4" s="835"/>
      <c r="L4" s="835"/>
      <c r="M4" s="835"/>
      <c r="N4" s="835"/>
    </row>
    <row r="5" spans="1:14" s="289" customFormat="1" ht="16.5" outlineLevel="1" thickBot="1" x14ac:dyDescent="0.3">
      <c r="A5" s="1570" t="s">
        <v>85</v>
      </c>
      <c r="B5" s="1571"/>
      <c r="C5" s="1571"/>
      <c r="D5" s="1571"/>
      <c r="E5" s="1571"/>
      <c r="F5" s="1571"/>
      <c r="G5" s="1571"/>
      <c r="H5" s="1571"/>
      <c r="I5" s="1571"/>
      <c r="J5" s="1572"/>
      <c r="K5" s="835"/>
      <c r="L5" s="835"/>
      <c r="M5" s="835"/>
      <c r="N5" s="835"/>
    </row>
    <row r="6" spans="1:14" s="289" customFormat="1" ht="15.75" outlineLevel="1" x14ac:dyDescent="0.25">
      <c r="A6" s="488" t="s">
        <v>123</v>
      </c>
      <c r="B6" s="1661" t="s">
        <v>2759</v>
      </c>
      <c r="C6" s="1661" t="s">
        <v>1378</v>
      </c>
      <c r="D6" s="1661" t="s">
        <v>1378</v>
      </c>
      <c r="E6" s="489" t="s">
        <v>1407</v>
      </c>
      <c r="F6" s="525" t="s">
        <v>121</v>
      </c>
      <c r="G6" s="1662" t="s">
        <v>2766</v>
      </c>
      <c r="H6" s="1662"/>
      <c r="I6" s="1662"/>
      <c r="J6" s="526" t="s">
        <v>152</v>
      </c>
      <c r="K6" s="835"/>
      <c r="L6" s="835"/>
      <c r="M6" s="835"/>
      <c r="N6" s="835"/>
    </row>
    <row r="7" spans="1:14" s="289" customFormat="1" ht="15.75" outlineLevel="1" x14ac:dyDescent="0.25">
      <c r="A7" s="294" t="s">
        <v>147</v>
      </c>
      <c r="B7" s="1648" t="s">
        <v>1382</v>
      </c>
      <c r="C7" s="1649"/>
      <c r="D7" s="1649"/>
      <c r="E7" s="691" t="s">
        <v>152</v>
      </c>
      <c r="F7" s="492" t="s">
        <v>122</v>
      </c>
      <c r="G7" s="1665" t="s">
        <v>2899</v>
      </c>
      <c r="H7" s="1664"/>
      <c r="I7" s="1664"/>
      <c r="J7" s="490" t="s">
        <v>152</v>
      </c>
      <c r="K7" s="835"/>
      <c r="L7" s="835"/>
      <c r="M7" s="835"/>
      <c r="N7" s="835"/>
    </row>
    <row r="8" spans="1:14" s="289" customFormat="1" ht="15.75" outlineLevel="1" x14ac:dyDescent="0.25">
      <c r="A8" s="480" t="s">
        <v>109</v>
      </c>
      <c r="B8" s="1663" t="s">
        <v>2763</v>
      </c>
      <c r="C8" s="1664"/>
      <c r="D8" s="1664"/>
      <c r="E8" s="491" t="s">
        <v>152</v>
      </c>
      <c r="F8" s="492" t="s">
        <v>137</v>
      </c>
      <c r="G8" s="1668" t="s">
        <v>2764</v>
      </c>
      <c r="H8" s="1664"/>
      <c r="I8" s="1664"/>
      <c r="J8" s="490" t="s">
        <v>1455</v>
      </c>
      <c r="K8" s="835"/>
      <c r="L8" s="835"/>
      <c r="M8" s="835"/>
      <c r="N8" s="835"/>
    </row>
    <row r="9" spans="1:14" s="289" customFormat="1" ht="16.5" outlineLevel="1" thickBot="1" x14ac:dyDescent="0.3">
      <c r="A9" s="498" t="s">
        <v>111</v>
      </c>
      <c r="B9" s="1666" t="s">
        <v>1386</v>
      </c>
      <c r="C9" s="1667"/>
      <c r="D9" s="1667"/>
      <c r="E9" s="692" t="s">
        <v>152</v>
      </c>
      <c r="F9" s="528" t="s">
        <v>110</v>
      </c>
      <c r="G9" s="1676" t="s">
        <v>2898</v>
      </c>
      <c r="H9" s="1677"/>
      <c r="I9" s="1677"/>
      <c r="J9" s="527" t="s">
        <v>1408</v>
      </c>
      <c r="K9" s="835"/>
      <c r="L9" s="835"/>
      <c r="M9" s="835"/>
      <c r="N9" s="835"/>
    </row>
    <row r="10" spans="1:14" s="289" customFormat="1" ht="16.5" outlineLevel="1" thickBot="1" x14ac:dyDescent="0.3">
      <c r="A10" s="1678" t="s">
        <v>86</v>
      </c>
      <c r="B10" s="1679"/>
      <c r="C10" s="1679"/>
      <c r="D10" s="1679"/>
      <c r="E10" s="1679"/>
      <c r="F10" s="1679"/>
      <c r="G10" s="1679"/>
      <c r="H10" s="1679"/>
      <c r="I10" s="1679"/>
      <c r="J10" s="1680"/>
      <c r="K10" s="835"/>
      <c r="L10" s="835"/>
      <c r="M10" s="835"/>
      <c r="N10" s="835"/>
    </row>
    <row r="11" spans="1:14" s="289" customFormat="1" ht="15.75" outlineLevel="1" x14ac:dyDescent="0.25">
      <c r="A11" s="488" t="s">
        <v>124</v>
      </c>
      <c r="B11" s="1661" t="s">
        <v>2760</v>
      </c>
      <c r="C11" s="1661" t="s">
        <v>129</v>
      </c>
      <c r="D11" s="1661" t="s">
        <v>129</v>
      </c>
      <c r="E11" s="489" t="s">
        <v>152</v>
      </c>
      <c r="F11" s="292" t="s">
        <v>124</v>
      </c>
      <c r="G11" s="1646" t="s">
        <v>2827</v>
      </c>
      <c r="H11" s="1646" t="s">
        <v>129</v>
      </c>
      <c r="I11" s="1646" t="s">
        <v>129</v>
      </c>
      <c r="J11" s="493" t="s">
        <v>2826</v>
      </c>
      <c r="K11" s="835"/>
      <c r="L11" s="835"/>
      <c r="M11" s="835"/>
      <c r="N11" s="835"/>
    </row>
    <row r="12" spans="1:14" s="289" customFormat="1" ht="15.75" outlineLevel="1" x14ac:dyDescent="0.25">
      <c r="A12" s="480" t="s">
        <v>2230</v>
      </c>
      <c r="B12" s="1663" t="s">
        <v>2789</v>
      </c>
      <c r="C12" s="1663"/>
      <c r="D12" s="1663"/>
      <c r="E12" s="491" t="s">
        <v>1455</v>
      </c>
      <c r="F12" s="482" t="s">
        <v>1410</v>
      </c>
      <c r="G12" s="1665" t="s">
        <v>2765</v>
      </c>
      <c r="H12" s="1664"/>
      <c r="I12" s="1664"/>
      <c r="J12" s="490" t="s">
        <v>154</v>
      </c>
      <c r="K12" s="835"/>
      <c r="L12" s="835"/>
      <c r="M12" s="835"/>
      <c r="N12" s="835"/>
    </row>
    <row r="13" spans="1:14" s="289" customFormat="1" ht="15.75" outlineLevel="1" x14ac:dyDescent="0.25">
      <c r="A13" s="480" t="s">
        <v>1364</v>
      </c>
      <c r="B13" s="1657" t="s">
        <v>2935</v>
      </c>
      <c r="C13" s="1657" t="s">
        <v>1379</v>
      </c>
      <c r="D13" s="1657" t="s">
        <v>1379</v>
      </c>
      <c r="E13" s="481" t="s">
        <v>152</v>
      </c>
      <c r="F13" s="295" t="s">
        <v>1411</v>
      </c>
      <c r="G13" s="1387" t="s">
        <v>2788</v>
      </c>
      <c r="H13" s="1387"/>
      <c r="I13" s="1387"/>
      <c r="J13" s="297" t="s">
        <v>1455</v>
      </c>
      <c r="K13" s="835"/>
      <c r="L13" s="835"/>
      <c r="M13" s="835"/>
      <c r="N13" s="835"/>
    </row>
    <row r="14" spans="1:14" s="289" customFormat="1" ht="15.75" outlineLevel="1" x14ac:dyDescent="0.25">
      <c r="A14" s="294" t="s">
        <v>2722</v>
      </c>
      <c r="B14" s="1386" t="s">
        <v>2723</v>
      </c>
      <c r="C14" s="1386"/>
      <c r="D14" s="1386"/>
      <c r="E14" s="296" t="s">
        <v>2828</v>
      </c>
      <c r="F14" s="295" t="s">
        <v>2728</v>
      </c>
      <c r="G14" s="1387" t="s">
        <v>2729</v>
      </c>
      <c r="H14" s="1387"/>
      <c r="I14" s="1387"/>
      <c r="J14" s="297" t="s">
        <v>152</v>
      </c>
      <c r="K14" s="835"/>
      <c r="L14" s="835"/>
      <c r="M14" s="835"/>
      <c r="N14" s="835"/>
    </row>
    <row r="15" spans="1:14" s="289" customFormat="1" ht="15.75" outlineLevel="1" x14ac:dyDescent="0.25">
      <c r="A15" s="294" t="s">
        <v>2724</v>
      </c>
      <c r="B15" s="1386" t="s">
        <v>2725</v>
      </c>
      <c r="C15" s="1386"/>
      <c r="D15" s="1386"/>
      <c r="E15" s="296" t="s">
        <v>152</v>
      </c>
      <c r="F15" s="295" t="s">
        <v>2837</v>
      </c>
      <c r="G15" s="1387" t="s">
        <v>2838</v>
      </c>
      <c r="H15" s="1387"/>
      <c r="I15" s="1387"/>
      <c r="J15" s="297" t="s">
        <v>154</v>
      </c>
      <c r="K15" s="835"/>
      <c r="L15" s="835"/>
      <c r="M15" s="835"/>
      <c r="N15" s="835"/>
    </row>
    <row r="16" spans="1:14" s="289" customFormat="1" ht="15.75" outlineLevel="1" x14ac:dyDescent="0.25">
      <c r="A16" s="294" t="s">
        <v>2726</v>
      </c>
      <c r="B16" s="1386" t="s">
        <v>2727</v>
      </c>
      <c r="C16" s="1386"/>
      <c r="D16" s="1386"/>
      <c r="E16" s="296" t="s">
        <v>152</v>
      </c>
      <c r="F16" s="482" t="s">
        <v>1413</v>
      </c>
      <c r="G16" s="1419" t="s">
        <v>2816</v>
      </c>
      <c r="H16" s="1419"/>
      <c r="I16" s="1419"/>
      <c r="J16" s="483" t="s">
        <v>153</v>
      </c>
      <c r="K16" s="835"/>
      <c r="L16" s="835"/>
      <c r="M16" s="835"/>
      <c r="N16" s="835"/>
    </row>
    <row r="17" spans="1:14" s="289" customFormat="1" ht="15.75" outlineLevel="1" x14ac:dyDescent="0.25">
      <c r="A17" s="690" t="s">
        <v>2231</v>
      </c>
      <c r="B17" s="1386" t="s">
        <v>2776</v>
      </c>
      <c r="C17" s="1386"/>
      <c r="D17" s="1386"/>
      <c r="E17" s="296" t="s">
        <v>152</v>
      </c>
      <c r="F17" s="482" t="s">
        <v>2730</v>
      </c>
      <c r="G17" s="1419" t="s">
        <v>2768</v>
      </c>
      <c r="H17" s="1419"/>
      <c r="I17" s="1419"/>
      <c r="J17" s="483" t="s">
        <v>154</v>
      </c>
      <c r="K17" s="835"/>
      <c r="L17" s="835"/>
      <c r="M17" s="835"/>
      <c r="N17" s="835"/>
    </row>
    <row r="18" spans="1:14" s="289" customFormat="1" ht="15.75" outlineLevel="1" x14ac:dyDescent="0.25">
      <c r="A18" s="294" t="s">
        <v>125</v>
      </c>
      <c r="B18" s="1386" t="s">
        <v>1380</v>
      </c>
      <c r="C18" s="1386" t="s">
        <v>1380</v>
      </c>
      <c r="D18" s="1386" t="s">
        <v>1380</v>
      </c>
      <c r="E18" s="296" t="s">
        <v>152</v>
      </c>
      <c r="F18" s="295" t="s">
        <v>2731</v>
      </c>
      <c r="G18" s="1387" t="s">
        <v>2732</v>
      </c>
      <c r="H18" s="1387"/>
      <c r="I18" s="1387"/>
      <c r="J18" s="297" t="s">
        <v>1455</v>
      </c>
      <c r="K18" s="835"/>
      <c r="L18" s="835"/>
      <c r="M18" s="835"/>
      <c r="N18" s="835"/>
    </row>
    <row r="19" spans="1:14" s="289" customFormat="1" ht="15.75" outlineLevel="1" x14ac:dyDescent="0.25">
      <c r="A19" s="480" t="s">
        <v>127</v>
      </c>
      <c r="B19" s="1657" t="s">
        <v>2761</v>
      </c>
      <c r="C19" s="1657" t="s">
        <v>1381</v>
      </c>
      <c r="D19" s="1657" t="s">
        <v>1381</v>
      </c>
      <c r="E19" s="481" t="s">
        <v>152</v>
      </c>
      <c r="F19" s="295" t="s">
        <v>2852</v>
      </c>
      <c r="G19" s="1387" t="s">
        <v>2853</v>
      </c>
      <c r="H19" s="1387"/>
      <c r="I19" s="1387"/>
      <c r="J19" s="297" t="s">
        <v>2826</v>
      </c>
      <c r="K19" s="835"/>
      <c r="L19" s="835"/>
      <c r="M19" s="835"/>
      <c r="N19" s="835"/>
    </row>
    <row r="20" spans="1:14" s="289" customFormat="1" ht="15.75" outlineLevel="1" x14ac:dyDescent="0.25">
      <c r="A20" s="294" t="s">
        <v>2233</v>
      </c>
      <c r="B20" s="1386" t="s">
        <v>2721</v>
      </c>
      <c r="C20" s="1386"/>
      <c r="D20" s="1386"/>
      <c r="E20" s="296" t="s">
        <v>152</v>
      </c>
      <c r="F20" s="295" t="s">
        <v>2854</v>
      </c>
      <c r="G20" s="1387" t="s">
        <v>2855</v>
      </c>
      <c r="H20" s="1387"/>
      <c r="I20" s="1387"/>
      <c r="J20" s="297" t="s">
        <v>2826</v>
      </c>
      <c r="K20" s="835"/>
      <c r="L20" s="835"/>
      <c r="M20" s="835"/>
      <c r="N20" s="835"/>
    </row>
    <row r="21" spans="1:14" s="289" customFormat="1" ht="15.75" outlineLevel="1" x14ac:dyDescent="0.25">
      <c r="A21" s="480" t="s">
        <v>112</v>
      </c>
      <c r="B21" s="1657" t="s">
        <v>2762</v>
      </c>
      <c r="C21" s="1657"/>
      <c r="D21" s="1657"/>
      <c r="E21" s="481" t="s">
        <v>152</v>
      </c>
      <c r="F21" s="295" t="s">
        <v>2232</v>
      </c>
      <c r="G21" s="704" t="s">
        <v>2814</v>
      </c>
      <c r="H21" s="704"/>
      <c r="I21" s="704"/>
      <c r="J21" s="297" t="s">
        <v>1455</v>
      </c>
      <c r="K21" s="835"/>
      <c r="L21" s="835"/>
      <c r="M21" s="835"/>
      <c r="N21" s="835"/>
    </row>
    <row r="22" spans="1:14" s="289" customFormat="1" ht="15.75" outlineLevel="1" x14ac:dyDescent="0.25">
      <c r="A22" s="294" t="s">
        <v>1365</v>
      </c>
      <c r="B22" s="1386" t="s">
        <v>1383</v>
      </c>
      <c r="C22" s="1386" t="s">
        <v>1383</v>
      </c>
      <c r="D22" s="1386" t="s">
        <v>1383</v>
      </c>
      <c r="E22" s="296" t="s">
        <v>152</v>
      </c>
      <c r="F22" s="295" t="s">
        <v>1412</v>
      </c>
      <c r="G22" s="1387" t="s">
        <v>2794</v>
      </c>
      <c r="H22" s="1387"/>
      <c r="I22" s="1387"/>
      <c r="J22" s="297" t="s">
        <v>154</v>
      </c>
      <c r="K22" s="835"/>
      <c r="L22" s="835"/>
      <c r="M22" s="835"/>
      <c r="N22" s="835"/>
    </row>
    <row r="23" spans="1:14" s="289" customFormat="1" ht="15.75" outlineLevel="1" x14ac:dyDescent="0.25">
      <c r="A23" s="294" t="s">
        <v>2234</v>
      </c>
      <c r="B23" s="1386" t="s">
        <v>2783</v>
      </c>
      <c r="C23" s="1386"/>
      <c r="D23" s="1386"/>
      <c r="E23" s="296" t="s">
        <v>152</v>
      </c>
      <c r="F23" s="485" t="s">
        <v>2831</v>
      </c>
      <c r="G23" s="1387" t="s">
        <v>2856</v>
      </c>
      <c r="H23" s="1387"/>
      <c r="I23" s="1387"/>
      <c r="J23" s="297" t="s">
        <v>154</v>
      </c>
      <c r="K23" s="835"/>
      <c r="L23" s="835"/>
      <c r="M23" s="835"/>
      <c r="N23" s="835"/>
    </row>
    <row r="24" spans="1:14" s="289" customFormat="1" ht="15.75" outlineLevel="1" x14ac:dyDescent="0.25">
      <c r="A24" s="690" t="s">
        <v>1366</v>
      </c>
      <c r="B24" s="1386" t="s">
        <v>2777</v>
      </c>
      <c r="C24" s="1386" t="s">
        <v>1384</v>
      </c>
      <c r="D24" s="1386" t="s">
        <v>1384</v>
      </c>
      <c r="E24" s="296" t="s">
        <v>152</v>
      </c>
      <c r="F24" s="295" t="s">
        <v>140</v>
      </c>
      <c r="G24" s="1387" t="s">
        <v>1434</v>
      </c>
      <c r="H24" s="1387"/>
      <c r="I24" s="1387"/>
      <c r="J24" s="297" t="s">
        <v>154</v>
      </c>
      <c r="K24" s="835"/>
      <c r="L24" s="835"/>
      <c r="M24" s="835"/>
      <c r="N24" s="835"/>
    </row>
    <row r="25" spans="1:14" s="289" customFormat="1" ht="15.75" outlineLevel="1" x14ac:dyDescent="0.25">
      <c r="A25" s="690" t="s">
        <v>126</v>
      </c>
      <c r="B25" s="1386" t="s">
        <v>1385</v>
      </c>
      <c r="C25" s="1386" t="s">
        <v>1385</v>
      </c>
      <c r="D25" s="1386" t="s">
        <v>1385</v>
      </c>
      <c r="E25" s="296" t="s">
        <v>2830</v>
      </c>
      <c r="F25" s="482" t="s">
        <v>128</v>
      </c>
      <c r="G25" s="1419" t="s">
        <v>2767</v>
      </c>
      <c r="H25" s="1419" t="s">
        <v>1435</v>
      </c>
      <c r="I25" s="1419" t="s">
        <v>1435</v>
      </c>
      <c r="J25" s="483" t="s">
        <v>152</v>
      </c>
      <c r="K25" s="835"/>
      <c r="L25" s="835"/>
      <c r="M25" s="835"/>
      <c r="N25" s="835"/>
    </row>
    <row r="26" spans="1:14" s="289" customFormat="1" ht="15.75" outlineLevel="1" x14ac:dyDescent="0.25">
      <c r="A26" s="294" t="s">
        <v>2235</v>
      </c>
      <c r="B26" s="1386" t="s">
        <v>2793</v>
      </c>
      <c r="C26" s="1386"/>
      <c r="D26" s="1386"/>
      <c r="E26" s="296" t="s">
        <v>152</v>
      </c>
      <c r="F26" s="485" t="s">
        <v>2857</v>
      </c>
      <c r="G26" s="1387" t="s">
        <v>2858</v>
      </c>
      <c r="H26" s="1387"/>
      <c r="I26" s="1387"/>
      <c r="J26" s="297" t="s">
        <v>154</v>
      </c>
      <c r="K26" s="835"/>
      <c r="L26" s="835"/>
      <c r="M26" s="835"/>
      <c r="N26" s="835"/>
    </row>
    <row r="27" spans="1:14" s="289" customFormat="1" ht="15.75" outlineLevel="1" x14ac:dyDescent="0.25">
      <c r="A27" s="294" t="s">
        <v>116</v>
      </c>
      <c r="B27" s="1386" t="s">
        <v>134</v>
      </c>
      <c r="C27" s="1386" t="s">
        <v>134</v>
      </c>
      <c r="D27" s="1386" t="s">
        <v>134</v>
      </c>
      <c r="E27" s="296" t="s">
        <v>152</v>
      </c>
      <c r="F27" s="482" t="s">
        <v>1414</v>
      </c>
      <c r="G27" s="1419" t="s">
        <v>2900</v>
      </c>
      <c r="H27" s="1419"/>
      <c r="I27" s="1419"/>
      <c r="J27" s="483" t="s">
        <v>153</v>
      </c>
      <c r="K27" s="835"/>
      <c r="L27" s="835"/>
      <c r="M27" s="835"/>
      <c r="N27" s="835"/>
    </row>
    <row r="28" spans="1:14" s="289" customFormat="1" ht="15.75" outlineLevel="1" x14ac:dyDescent="0.25">
      <c r="A28" s="690" t="s">
        <v>1367</v>
      </c>
      <c r="B28" s="1386" t="s">
        <v>727</v>
      </c>
      <c r="C28" s="1386" t="s">
        <v>1387</v>
      </c>
      <c r="D28" s="1386" t="s">
        <v>1387</v>
      </c>
      <c r="E28" s="296" t="s">
        <v>152</v>
      </c>
      <c r="F28" s="358" t="s">
        <v>2859</v>
      </c>
      <c r="G28" s="1386" t="s">
        <v>2860</v>
      </c>
      <c r="H28" s="1386"/>
      <c r="I28" s="1386"/>
      <c r="J28" s="494" t="s">
        <v>2826</v>
      </c>
      <c r="K28" s="835"/>
      <c r="L28" s="835"/>
      <c r="M28" s="835"/>
      <c r="N28" s="835"/>
    </row>
    <row r="29" spans="1:14" s="289" customFormat="1" ht="15.75" outlineLevel="1" x14ac:dyDescent="0.25">
      <c r="A29" s="715" t="s">
        <v>1368</v>
      </c>
      <c r="B29" s="1386" t="s">
        <v>1388</v>
      </c>
      <c r="C29" s="1386" t="s">
        <v>1388</v>
      </c>
      <c r="D29" s="1386" t="s">
        <v>1388</v>
      </c>
      <c r="E29" s="296" t="s">
        <v>152</v>
      </c>
      <c r="F29" s="482" t="s">
        <v>141</v>
      </c>
      <c r="G29" s="1419" t="s">
        <v>2797</v>
      </c>
      <c r="H29" s="1419"/>
      <c r="I29" s="1419"/>
      <c r="J29" s="483" t="s">
        <v>153</v>
      </c>
      <c r="K29" s="835"/>
      <c r="L29" s="835"/>
      <c r="M29" s="835"/>
      <c r="N29" s="835"/>
    </row>
    <row r="30" spans="1:14" s="289" customFormat="1" ht="15.75" outlineLevel="1" x14ac:dyDescent="0.25">
      <c r="A30" s="690" t="s">
        <v>114</v>
      </c>
      <c r="B30" s="1386" t="s">
        <v>2829</v>
      </c>
      <c r="C30" s="1386" t="s">
        <v>1389</v>
      </c>
      <c r="D30" s="1386" t="s">
        <v>1389</v>
      </c>
      <c r="E30" s="296" t="s">
        <v>152</v>
      </c>
      <c r="F30" s="295" t="s">
        <v>2237</v>
      </c>
      <c r="G30" s="1387" t="s">
        <v>2925</v>
      </c>
      <c r="H30" s="1387"/>
      <c r="I30" s="1387"/>
      <c r="J30" s="297" t="s">
        <v>152</v>
      </c>
      <c r="K30" s="835"/>
      <c r="L30" s="835"/>
      <c r="M30" s="835"/>
      <c r="N30" s="835"/>
    </row>
    <row r="31" spans="1:14" s="289" customFormat="1" ht="15.75" outlineLevel="1" x14ac:dyDescent="0.25">
      <c r="A31" s="715" t="s">
        <v>115</v>
      </c>
      <c r="B31" s="1386" t="s">
        <v>1390</v>
      </c>
      <c r="C31" s="1386" t="s">
        <v>1390</v>
      </c>
      <c r="D31" s="1386" t="s">
        <v>1390</v>
      </c>
      <c r="E31" s="296" t="s">
        <v>152</v>
      </c>
      <c r="F31" s="485" t="s">
        <v>2831</v>
      </c>
      <c r="G31" s="1387" t="s">
        <v>2832</v>
      </c>
      <c r="H31" s="1387"/>
      <c r="I31" s="1387"/>
      <c r="J31" s="297" t="s">
        <v>154</v>
      </c>
      <c r="K31" s="835"/>
      <c r="L31" s="835"/>
      <c r="M31" s="835"/>
      <c r="N31" s="835"/>
    </row>
    <row r="32" spans="1:14" s="289" customFormat="1" ht="15.75" outlineLevel="1" x14ac:dyDescent="0.25">
      <c r="A32" s="294" t="s">
        <v>1369</v>
      </c>
      <c r="B32" s="1386" t="s">
        <v>2804</v>
      </c>
      <c r="C32" s="1386" t="s">
        <v>1391</v>
      </c>
      <c r="D32" s="1386" t="s">
        <v>1391</v>
      </c>
      <c r="E32" s="296" t="s">
        <v>152</v>
      </c>
      <c r="F32" s="295" t="s">
        <v>1415</v>
      </c>
      <c r="G32" s="1387" t="s">
        <v>2817</v>
      </c>
      <c r="H32" s="1387" t="s">
        <v>1436</v>
      </c>
      <c r="I32" s="1387" t="s">
        <v>1436</v>
      </c>
      <c r="J32" s="297" t="s">
        <v>1455</v>
      </c>
      <c r="K32" s="835"/>
      <c r="L32" s="835"/>
      <c r="M32" s="835"/>
      <c r="N32" s="835"/>
    </row>
    <row r="33" spans="1:14" s="289" customFormat="1" ht="15.75" outlineLevel="1" x14ac:dyDescent="0.25">
      <c r="A33" s="294" t="s">
        <v>117</v>
      </c>
      <c r="B33" s="1386" t="s">
        <v>1392</v>
      </c>
      <c r="C33" s="1386" t="s">
        <v>1392</v>
      </c>
      <c r="D33" s="1386" t="s">
        <v>1392</v>
      </c>
      <c r="E33" s="296" t="s">
        <v>152</v>
      </c>
      <c r="F33" s="485" t="s">
        <v>1416</v>
      </c>
      <c r="G33" s="1387" t="s">
        <v>2902</v>
      </c>
      <c r="H33" s="1387" t="s">
        <v>1437</v>
      </c>
      <c r="I33" s="1387" t="s">
        <v>1437</v>
      </c>
      <c r="J33" s="297" t="s">
        <v>1455</v>
      </c>
      <c r="K33" s="835"/>
      <c r="L33" s="835"/>
      <c r="M33" s="835"/>
      <c r="N33" s="835"/>
    </row>
    <row r="34" spans="1:14" s="289" customFormat="1" ht="15.75" outlineLevel="1" x14ac:dyDescent="0.25">
      <c r="A34" s="294" t="s">
        <v>113</v>
      </c>
      <c r="B34" s="1386" t="s">
        <v>682</v>
      </c>
      <c r="C34" s="1386" t="s">
        <v>682</v>
      </c>
      <c r="D34" s="1386" t="s">
        <v>682</v>
      </c>
      <c r="E34" s="296" t="s">
        <v>152</v>
      </c>
      <c r="F34" s="295" t="s">
        <v>2833</v>
      </c>
      <c r="G34" s="1387" t="s">
        <v>2834</v>
      </c>
      <c r="H34" s="1387"/>
      <c r="I34" s="1387"/>
      <c r="J34" s="297" t="s">
        <v>154</v>
      </c>
      <c r="K34" s="835"/>
      <c r="L34" s="835"/>
      <c r="M34" s="835"/>
      <c r="N34" s="835"/>
    </row>
    <row r="35" spans="1:14" s="289" customFormat="1" ht="15.75" outlineLevel="1" x14ac:dyDescent="0.25">
      <c r="A35" s="294" t="s">
        <v>119</v>
      </c>
      <c r="B35" s="1386" t="s">
        <v>1393</v>
      </c>
      <c r="C35" s="1386" t="s">
        <v>1393</v>
      </c>
      <c r="D35" s="1386" t="s">
        <v>1393</v>
      </c>
      <c r="E35" s="296" t="s">
        <v>152</v>
      </c>
      <c r="F35" s="295" t="s">
        <v>2835</v>
      </c>
      <c r="G35" s="1387" t="s">
        <v>2836</v>
      </c>
      <c r="H35" s="1387"/>
      <c r="I35" s="1387"/>
      <c r="J35" s="297" t="s">
        <v>154</v>
      </c>
      <c r="K35" s="835"/>
      <c r="L35" s="835"/>
      <c r="M35" s="835"/>
      <c r="N35" s="835"/>
    </row>
    <row r="36" spans="1:14" s="289" customFormat="1" ht="15.75" outlineLevel="1" x14ac:dyDescent="0.25">
      <c r="A36" s="294" t="s">
        <v>1370</v>
      </c>
      <c r="B36" s="1386" t="s">
        <v>2784</v>
      </c>
      <c r="C36" s="1386" t="s">
        <v>1394</v>
      </c>
      <c r="D36" s="1386" t="s">
        <v>1394</v>
      </c>
      <c r="E36" s="296" t="s">
        <v>152</v>
      </c>
      <c r="F36" s="295" t="s">
        <v>1417</v>
      </c>
      <c r="G36" s="1387" t="s">
        <v>2811</v>
      </c>
      <c r="H36" s="1387" t="s">
        <v>1438</v>
      </c>
      <c r="I36" s="1387" t="s">
        <v>1438</v>
      </c>
      <c r="J36" s="297" t="s">
        <v>1455</v>
      </c>
      <c r="K36" s="835"/>
      <c r="L36" s="835"/>
      <c r="M36" s="835"/>
      <c r="N36" s="835"/>
    </row>
    <row r="37" spans="1:14" s="289" customFormat="1" ht="15.75" outlineLevel="1" x14ac:dyDescent="0.25">
      <c r="A37" s="294" t="s">
        <v>1371</v>
      </c>
      <c r="B37" s="1386" t="s">
        <v>2785</v>
      </c>
      <c r="C37" s="1386" t="s">
        <v>1395</v>
      </c>
      <c r="D37" s="1386" t="s">
        <v>1395</v>
      </c>
      <c r="E37" s="296" t="s">
        <v>152</v>
      </c>
      <c r="F37" s="482" t="s">
        <v>1418</v>
      </c>
      <c r="G37" s="1419" t="s">
        <v>2795</v>
      </c>
      <c r="H37" s="1419" t="s">
        <v>1439</v>
      </c>
      <c r="I37" s="1419" t="s">
        <v>1439</v>
      </c>
      <c r="J37" s="483" t="s">
        <v>153</v>
      </c>
      <c r="K37" s="835"/>
      <c r="L37" s="835"/>
      <c r="M37" s="835"/>
      <c r="N37" s="835"/>
    </row>
    <row r="38" spans="1:14" s="289" customFormat="1" ht="15.75" outlineLevel="1" x14ac:dyDescent="0.25">
      <c r="A38" s="294" t="s">
        <v>1372</v>
      </c>
      <c r="B38" s="1386" t="s">
        <v>2800</v>
      </c>
      <c r="C38" s="1386" t="s">
        <v>1396</v>
      </c>
      <c r="D38" s="1386" t="s">
        <v>1396</v>
      </c>
      <c r="E38" s="296" t="s">
        <v>152</v>
      </c>
      <c r="F38" s="482" t="s">
        <v>1419</v>
      </c>
      <c r="G38" s="1419" t="s">
        <v>2812</v>
      </c>
      <c r="H38" s="1419" t="s">
        <v>1440</v>
      </c>
      <c r="I38" s="1419" t="s">
        <v>1440</v>
      </c>
      <c r="J38" s="483" t="s">
        <v>153</v>
      </c>
      <c r="K38" s="835"/>
      <c r="L38" s="835"/>
      <c r="M38" s="835"/>
      <c r="N38" s="835"/>
    </row>
    <row r="39" spans="1:14" s="289" customFormat="1" ht="15.75" outlineLevel="1" x14ac:dyDescent="0.25">
      <c r="A39" s="294" t="s">
        <v>120</v>
      </c>
      <c r="B39" s="1386" t="s">
        <v>1397</v>
      </c>
      <c r="C39" s="1386" t="s">
        <v>1397</v>
      </c>
      <c r="D39" s="1386" t="s">
        <v>1397</v>
      </c>
      <c r="E39" s="296" t="s">
        <v>152</v>
      </c>
      <c r="F39" s="485" t="s">
        <v>1420</v>
      </c>
      <c r="G39" s="1387" t="s">
        <v>2815</v>
      </c>
      <c r="H39" s="1387" t="s">
        <v>1441</v>
      </c>
      <c r="I39" s="1387" t="s">
        <v>1441</v>
      </c>
      <c r="J39" s="297" t="s">
        <v>154</v>
      </c>
      <c r="K39" s="835"/>
      <c r="L39" s="835"/>
      <c r="M39" s="835"/>
      <c r="N39" s="835"/>
    </row>
    <row r="40" spans="1:14" s="289" customFormat="1" ht="15.75" outlineLevel="1" x14ac:dyDescent="0.25">
      <c r="A40" s="294" t="s">
        <v>1373</v>
      </c>
      <c r="B40" s="1386" t="s">
        <v>1398</v>
      </c>
      <c r="C40" s="1386" t="s">
        <v>1398</v>
      </c>
      <c r="D40" s="1386" t="s">
        <v>1398</v>
      </c>
      <c r="E40" s="296" t="s">
        <v>152</v>
      </c>
      <c r="F40" s="295" t="s">
        <v>1421</v>
      </c>
      <c r="G40" s="1387" t="s">
        <v>1442</v>
      </c>
      <c r="H40" s="1387" t="s">
        <v>1442</v>
      </c>
      <c r="I40" s="1387" t="s">
        <v>1442</v>
      </c>
      <c r="J40" s="297" t="s">
        <v>153</v>
      </c>
      <c r="K40" s="835"/>
      <c r="L40" s="835"/>
      <c r="M40" s="835"/>
      <c r="N40" s="835"/>
    </row>
    <row r="41" spans="1:14" s="289" customFormat="1" ht="15.75" outlineLevel="1" x14ac:dyDescent="0.25">
      <c r="A41" s="294" t="s">
        <v>148</v>
      </c>
      <c r="B41" s="1386" t="s">
        <v>671</v>
      </c>
      <c r="C41" s="1386" t="s">
        <v>671</v>
      </c>
      <c r="D41" s="1386" t="s">
        <v>671</v>
      </c>
      <c r="E41" s="296" t="s">
        <v>152</v>
      </c>
      <c r="F41" s="295" t="s">
        <v>1422</v>
      </c>
      <c r="G41" s="1387" t="s">
        <v>2796</v>
      </c>
      <c r="H41" s="1387" t="s">
        <v>1443</v>
      </c>
      <c r="I41" s="1387" t="s">
        <v>1443</v>
      </c>
      <c r="J41" s="297" t="s">
        <v>1455</v>
      </c>
      <c r="K41" s="835"/>
      <c r="L41" s="835"/>
      <c r="M41" s="835"/>
      <c r="N41" s="835"/>
    </row>
    <row r="42" spans="1:14" s="289" customFormat="1" ht="15.75" outlineLevel="1" x14ac:dyDescent="0.25">
      <c r="A42" s="294" t="s">
        <v>149</v>
      </c>
      <c r="B42" s="1386" t="s">
        <v>2801</v>
      </c>
      <c r="C42" s="1386" t="s">
        <v>1399</v>
      </c>
      <c r="D42" s="1386" t="s">
        <v>1399</v>
      </c>
      <c r="E42" s="296" t="s">
        <v>152</v>
      </c>
      <c r="F42" s="295" t="s">
        <v>138</v>
      </c>
      <c r="G42" s="1387" t="s">
        <v>1444</v>
      </c>
      <c r="H42" s="1387" t="s">
        <v>1444</v>
      </c>
      <c r="I42" s="1387" t="s">
        <v>1444</v>
      </c>
      <c r="J42" s="297" t="s">
        <v>153</v>
      </c>
      <c r="K42" s="835"/>
      <c r="L42" s="835"/>
      <c r="M42" s="835"/>
      <c r="N42" s="835"/>
    </row>
    <row r="43" spans="1:14" s="289" customFormat="1" ht="15.75" outlineLevel="1" x14ac:dyDescent="0.25">
      <c r="A43" s="294" t="s">
        <v>1374</v>
      </c>
      <c r="B43" s="1386" t="s">
        <v>2802</v>
      </c>
      <c r="C43" s="1386" t="s">
        <v>1400</v>
      </c>
      <c r="D43" s="1386" t="s">
        <v>1400</v>
      </c>
      <c r="E43" s="296" t="s">
        <v>152</v>
      </c>
      <c r="F43" s="482" t="s">
        <v>139</v>
      </c>
      <c r="G43" s="1419" t="s">
        <v>2769</v>
      </c>
      <c r="H43" s="1419" t="s">
        <v>680</v>
      </c>
      <c r="I43" s="1419" t="s">
        <v>680</v>
      </c>
      <c r="J43" s="483" t="s">
        <v>153</v>
      </c>
      <c r="K43" s="835"/>
      <c r="L43" s="835"/>
      <c r="M43" s="835"/>
      <c r="N43" s="835"/>
    </row>
    <row r="44" spans="1:14" s="289" customFormat="1" ht="15.75" outlineLevel="1" x14ac:dyDescent="0.25">
      <c r="A44" s="294" t="s">
        <v>1375</v>
      </c>
      <c r="B44" s="1386" t="s">
        <v>2803</v>
      </c>
      <c r="C44" s="1386" t="s">
        <v>1401</v>
      </c>
      <c r="D44" s="1386" t="s">
        <v>1401</v>
      </c>
      <c r="E44" s="296" t="s">
        <v>152</v>
      </c>
      <c r="F44" s="482" t="s">
        <v>1423</v>
      </c>
      <c r="G44" s="1419" t="s">
        <v>2798</v>
      </c>
      <c r="H44" s="1419"/>
      <c r="I44" s="1419"/>
      <c r="J44" s="483" t="s">
        <v>154</v>
      </c>
      <c r="K44" s="835"/>
      <c r="L44" s="835"/>
      <c r="M44" s="835"/>
      <c r="N44" s="835"/>
    </row>
    <row r="45" spans="1:14" s="289" customFormat="1" ht="15.75" outlineLevel="1" x14ac:dyDescent="0.25">
      <c r="A45" s="294" t="s">
        <v>2805</v>
      </c>
      <c r="B45" s="1386" t="s">
        <v>2806</v>
      </c>
      <c r="C45" s="1386" t="s">
        <v>1402</v>
      </c>
      <c r="D45" s="1386" t="s">
        <v>1402</v>
      </c>
      <c r="E45" s="296" t="s">
        <v>152</v>
      </c>
      <c r="F45" s="485" t="s">
        <v>2861</v>
      </c>
      <c r="G45" s="1387" t="s">
        <v>2862</v>
      </c>
      <c r="H45" s="1387"/>
      <c r="I45" s="1387"/>
      <c r="J45" s="297" t="s">
        <v>2826</v>
      </c>
      <c r="K45" s="835"/>
      <c r="L45" s="835"/>
      <c r="M45" s="835"/>
      <c r="N45" s="835"/>
    </row>
    <row r="46" spans="1:14" s="289" customFormat="1" ht="15.75" outlineLevel="1" x14ac:dyDescent="0.25">
      <c r="A46" s="294" t="s">
        <v>1376</v>
      </c>
      <c r="B46" s="1386" t="s">
        <v>2807</v>
      </c>
      <c r="C46" s="1386" t="s">
        <v>1403</v>
      </c>
      <c r="D46" s="1386" t="s">
        <v>1403</v>
      </c>
      <c r="E46" s="296" t="s">
        <v>152</v>
      </c>
      <c r="F46" s="295" t="s">
        <v>2238</v>
      </c>
      <c r="G46" s="1387" t="s">
        <v>2239</v>
      </c>
      <c r="H46" s="1387" t="s">
        <v>1445</v>
      </c>
      <c r="I46" s="1387" t="s">
        <v>1445</v>
      </c>
      <c r="J46" s="297" t="s">
        <v>1455</v>
      </c>
      <c r="K46" s="835"/>
      <c r="L46" s="835"/>
      <c r="M46" s="835"/>
      <c r="N46" s="835"/>
    </row>
    <row r="47" spans="1:14" s="289" customFormat="1" ht="15.75" outlineLevel="1" x14ac:dyDescent="0.25">
      <c r="A47" s="294" t="s">
        <v>118</v>
      </c>
      <c r="B47" s="1386" t="s">
        <v>1404</v>
      </c>
      <c r="C47" s="1386" t="s">
        <v>1404</v>
      </c>
      <c r="D47" s="1386" t="s">
        <v>1404</v>
      </c>
      <c r="E47" s="296" t="s">
        <v>152</v>
      </c>
      <c r="F47" s="482" t="s">
        <v>1424</v>
      </c>
      <c r="G47" s="1419" t="s">
        <v>2818</v>
      </c>
      <c r="H47" s="1419" t="s">
        <v>1446</v>
      </c>
      <c r="I47" s="1419" t="s">
        <v>1446</v>
      </c>
      <c r="J47" s="483" t="s">
        <v>153</v>
      </c>
      <c r="K47" s="835"/>
      <c r="L47" s="835"/>
      <c r="M47" s="835"/>
      <c r="N47" s="835"/>
    </row>
    <row r="48" spans="1:14" s="289" customFormat="1" ht="15.75" outlineLevel="1" x14ac:dyDescent="0.25">
      <c r="A48" s="294" t="s">
        <v>2786</v>
      </c>
      <c r="B48" s="1386" t="s">
        <v>2787</v>
      </c>
      <c r="C48" s="1386" t="s">
        <v>1404</v>
      </c>
      <c r="D48" s="1386" t="s">
        <v>1404</v>
      </c>
      <c r="E48" s="296" t="s">
        <v>152</v>
      </c>
      <c r="F48" s="482" t="s">
        <v>1425</v>
      </c>
      <c r="G48" s="1419" t="s">
        <v>2819</v>
      </c>
      <c r="H48" s="1419" t="s">
        <v>1447</v>
      </c>
      <c r="I48" s="1419" t="s">
        <v>1447</v>
      </c>
      <c r="J48" s="483" t="s">
        <v>153</v>
      </c>
      <c r="K48" s="835"/>
      <c r="L48" s="835"/>
      <c r="M48" s="835"/>
      <c r="N48" s="835"/>
    </row>
    <row r="49" spans="1:14" s="289" customFormat="1" ht="15.75" outlineLevel="1" x14ac:dyDescent="0.25">
      <c r="A49" s="294" t="s">
        <v>2240</v>
      </c>
      <c r="B49" s="1386" t="s">
        <v>2792</v>
      </c>
      <c r="C49" s="1386" t="s">
        <v>1405</v>
      </c>
      <c r="D49" s="1386" t="s">
        <v>1405</v>
      </c>
      <c r="E49" s="296" t="s">
        <v>152</v>
      </c>
      <c r="F49" s="482" t="s">
        <v>1426</v>
      </c>
      <c r="G49" s="1419" t="s">
        <v>2820</v>
      </c>
      <c r="H49" s="1419" t="s">
        <v>1448</v>
      </c>
      <c r="I49" s="1419" t="s">
        <v>1448</v>
      </c>
      <c r="J49" s="483" t="s">
        <v>153</v>
      </c>
      <c r="K49" s="835"/>
      <c r="L49" s="835"/>
      <c r="M49" s="835"/>
      <c r="N49" s="835"/>
    </row>
    <row r="50" spans="1:14" s="289" customFormat="1" ht="15.75" outlineLevel="1" x14ac:dyDescent="0.25">
      <c r="A50" s="294" t="s">
        <v>1377</v>
      </c>
      <c r="B50" s="1386" t="s">
        <v>2808</v>
      </c>
      <c r="C50" s="1386" t="s">
        <v>1406</v>
      </c>
      <c r="D50" s="1386" t="s">
        <v>1406</v>
      </c>
      <c r="E50" s="296" t="s">
        <v>152</v>
      </c>
      <c r="F50" s="482" t="s">
        <v>1427</v>
      </c>
      <c r="G50" s="1419" t="s">
        <v>2821</v>
      </c>
      <c r="H50" s="1419" t="s">
        <v>1449</v>
      </c>
      <c r="I50" s="1419" t="s">
        <v>1449</v>
      </c>
      <c r="J50" s="483" t="s">
        <v>153</v>
      </c>
      <c r="K50" s="835"/>
      <c r="L50" s="835"/>
      <c r="M50" s="835"/>
      <c r="N50" s="835"/>
    </row>
    <row r="51" spans="1:14" s="289" customFormat="1" ht="15.75" outlineLevel="1" x14ac:dyDescent="0.25">
      <c r="A51" s="294" t="s">
        <v>2790</v>
      </c>
      <c r="B51" s="1386" t="s">
        <v>2791</v>
      </c>
      <c r="C51" s="1386" t="s">
        <v>1404</v>
      </c>
      <c r="D51" s="1386" t="s">
        <v>1404</v>
      </c>
      <c r="E51" s="296" t="s">
        <v>152</v>
      </c>
      <c r="F51" s="485" t="s">
        <v>2863</v>
      </c>
      <c r="G51" s="1387" t="s">
        <v>2864</v>
      </c>
      <c r="H51" s="1387"/>
      <c r="I51" s="1387"/>
      <c r="J51" s="297" t="s">
        <v>2826</v>
      </c>
      <c r="K51" s="835"/>
      <c r="L51" s="835"/>
      <c r="M51" s="835"/>
      <c r="N51" s="835"/>
    </row>
    <row r="52" spans="1:14" s="289" customFormat="1" ht="15.75" outlineLevel="1" x14ac:dyDescent="0.25">
      <c r="A52" s="294" t="s">
        <v>2809</v>
      </c>
      <c r="B52" s="1386" t="s">
        <v>2810</v>
      </c>
      <c r="C52" s="1386" t="s">
        <v>1404</v>
      </c>
      <c r="D52" s="1386" t="s">
        <v>1404</v>
      </c>
      <c r="E52" s="296" t="s">
        <v>152</v>
      </c>
      <c r="F52" s="485" t="s">
        <v>1428</v>
      </c>
      <c r="G52" s="1387" t="s">
        <v>2901</v>
      </c>
      <c r="H52" s="1387" t="s">
        <v>1450</v>
      </c>
      <c r="I52" s="1387" t="s">
        <v>1450</v>
      </c>
      <c r="J52" s="297" t="s">
        <v>153</v>
      </c>
      <c r="K52" s="835"/>
      <c r="L52" s="835"/>
      <c r="M52" s="835"/>
      <c r="N52" s="835"/>
    </row>
    <row r="53" spans="1:14" s="289" customFormat="1" ht="15.75" outlineLevel="1" x14ac:dyDescent="0.25">
      <c r="A53" s="495" t="s">
        <v>2850</v>
      </c>
      <c r="B53" s="1387" t="s">
        <v>2851</v>
      </c>
      <c r="C53" s="1387"/>
      <c r="D53" s="1387"/>
      <c r="E53" s="487" t="s">
        <v>152</v>
      </c>
      <c r="F53" s="295" t="s">
        <v>1429</v>
      </c>
      <c r="G53" s="1387" t="s">
        <v>2799</v>
      </c>
      <c r="H53" s="1387" t="s">
        <v>1451</v>
      </c>
      <c r="I53" s="1387" t="s">
        <v>1451</v>
      </c>
      <c r="J53" s="297" t="s">
        <v>154</v>
      </c>
      <c r="K53" s="835"/>
      <c r="L53" s="835"/>
      <c r="M53" s="835"/>
      <c r="N53" s="835"/>
    </row>
    <row r="54" spans="1:14" s="289" customFormat="1" ht="15.75" outlineLevel="1" x14ac:dyDescent="0.25">
      <c r="A54" s="294" t="s">
        <v>1457</v>
      </c>
      <c r="B54" s="1386" t="s">
        <v>2839</v>
      </c>
      <c r="C54" s="1386" t="s">
        <v>1460</v>
      </c>
      <c r="D54" s="1386" t="s">
        <v>1460</v>
      </c>
      <c r="E54" s="296" t="s">
        <v>152</v>
      </c>
      <c r="F54" s="485" t="s">
        <v>2865</v>
      </c>
      <c r="G54" s="1387" t="s">
        <v>2866</v>
      </c>
      <c r="H54" s="1387"/>
      <c r="I54" s="1387"/>
      <c r="J54" s="297" t="s">
        <v>2826</v>
      </c>
      <c r="K54" s="835"/>
      <c r="L54" s="835"/>
      <c r="M54" s="835"/>
      <c r="N54" s="835"/>
    </row>
    <row r="55" spans="1:14" s="289" customFormat="1" ht="15.75" outlineLevel="1" x14ac:dyDescent="0.25">
      <c r="A55" s="294" t="s">
        <v>1456</v>
      </c>
      <c r="B55" s="1386" t="s">
        <v>142</v>
      </c>
      <c r="C55" s="1386"/>
      <c r="D55" s="1386"/>
      <c r="E55" s="296" t="s">
        <v>1408</v>
      </c>
      <c r="F55" s="485" t="s">
        <v>1430</v>
      </c>
      <c r="G55" s="1387" t="s">
        <v>2813</v>
      </c>
      <c r="H55" s="1387" t="s">
        <v>1452</v>
      </c>
      <c r="I55" s="1387" t="s">
        <v>1452</v>
      </c>
      <c r="J55" s="297" t="s">
        <v>154</v>
      </c>
      <c r="K55" s="835"/>
      <c r="L55" s="835"/>
      <c r="M55" s="835"/>
      <c r="N55" s="835"/>
    </row>
    <row r="56" spans="1:14" s="289" customFormat="1" ht="15.75" outlineLevel="1" x14ac:dyDescent="0.25">
      <c r="A56" s="294" t="s">
        <v>1458</v>
      </c>
      <c r="B56" s="1386" t="s">
        <v>2840</v>
      </c>
      <c r="C56" s="1386" t="s">
        <v>1461</v>
      </c>
      <c r="D56" s="1386" t="s">
        <v>1461</v>
      </c>
      <c r="E56" s="296" t="s">
        <v>152</v>
      </c>
      <c r="F56" s="482" t="s">
        <v>1431</v>
      </c>
      <c r="G56" s="1419" t="s">
        <v>2823</v>
      </c>
      <c r="H56" s="1419" t="s">
        <v>1453</v>
      </c>
      <c r="I56" s="1419" t="s">
        <v>1453</v>
      </c>
      <c r="J56" s="483" t="s">
        <v>154</v>
      </c>
      <c r="K56" s="835"/>
      <c r="L56" s="835"/>
      <c r="M56" s="835"/>
      <c r="N56" s="835"/>
    </row>
    <row r="57" spans="1:14" s="289" customFormat="1" ht="15.75" outlineLevel="1" x14ac:dyDescent="0.25">
      <c r="A57" s="294" t="s">
        <v>2844</v>
      </c>
      <c r="B57" s="1386" t="s">
        <v>2845</v>
      </c>
      <c r="C57" s="1386"/>
      <c r="D57" s="1386"/>
      <c r="E57" s="296" t="s">
        <v>1409</v>
      </c>
      <c r="F57" s="482" t="s">
        <v>1432</v>
      </c>
      <c r="G57" s="1419" t="s">
        <v>2822</v>
      </c>
      <c r="H57" s="1419"/>
      <c r="I57" s="1419"/>
      <c r="J57" s="483" t="s">
        <v>154</v>
      </c>
      <c r="K57" s="835"/>
      <c r="L57" s="835"/>
      <c r="M57" s="835"/>
      <c r="N57" s="835"/>
    </row>
    <row r="58" spans="1:14" s="289" customFormat="1" ht="15.75" outlineLevel="1" x14ac:dyDescent="0.25">
      <c r="A58" s="294" t="s">
        <v>2846</v>
      </c>
      <c r="B58" s="1386" t="s">
        <v>2847</v>
      </c>
      <c r="C58" s="1386"/>
      <c r="D58" s="1386"/>
      <c r="E58" s="296" t="s">
        <v>1409</v>
      </c>
      <c r="F58" s="295" t="s">
        <v>2779</v>
      </c>
      <c r="G58" s="1387" t="s">
        <v>2780</v>
      </c>
      <c r="H58" s="1387"/>
      <c r="I58" s="1387"/>
      <c r="J58" s="297" t="s">
        <v>151</v>
      </c>
      <c r="K58" s="835"/>
      <c r="L58" s="835"/>
      <c r="M58" s="835"/>
      <c r="N58" s="835"/>
    </row>
    <row r="59" spans="1:14" s="289" customFormat="1" ht="15.75" outlineLevel="1" x14ac:dyDescent="0.25">
      <c r="A59" s="294" t="s">
        <v>2848</v>
      </c>
      <c r="B59" s="1386" t="s">
        <v>2849</v>
      </c>
      <c r="C59" s="1386"/>
      <c r="D59" s="1386"/>
      <c r="E59" s="296" t="s">
        <v>152</v>
      </c>
      <c r="F59" s="295" t="s">
        <v>2781</v>
      </c>
      <c r="G59" s="1387" t="s">
        <v>2782</v>
      </c>
      <c r="H59" s="1387"/>
      <c r="I59" s="1387"/>
      <c r="J59" s="297" t="s">
        <v>152</v>
      </c>
      <c r="K59" s="835"/>
      <c r="L59" s="835"/>
      <c r="M59" s="835"/>
      <c r="N59" s="835"/>
    </row>
    <row r="60" spans="1:14" s="289" customFormat="1" ht="15.75" outlineLevel="1" x14ac:dyDescent="0.25">
      <c r="A60" s="294" t="s">
        <v>2841</v>
      </c>
      <c r="B60" s="1386" t="s">
        <v>2842</v>
      </c>
      <c r="C60" s="1386"/>
      <c r="D60" s="1386"/>
      <c r="E60" s="296" t="s">
        <v>154</v>
      </c>
      <c r="F60" s="482" t="s">
        <v>1433</v>
      </c>
      <c r="G60" s="1419" t="s">
        <v>2824</v>
      </c>
      <c r="H60" s="1419" t="s">
        <v>1454</v>
      </c>
      <c r="I60" s="1419" t="s">
        <v>1454</v>
      </c>
      <c r="J60" s="483" t="s">
        <v>154</v>
      </c>
      <c r="K60" s="835"/>
      <c r="L60" s="835"/>
      <c r="M60" s="835"/>
      <c r="N60" s="835"/>
    </row>
    <row r="61" spans="1:14" s="289" customFormat="1" ht="15.75" outlineLevel="1" x14ac:dyDescent="0.25">
      <c r="A61" s="496" t="s">
        <v>2733</v>
      </c>
      <c r="B61" s="1419" t="s">
        <v>2825</v>
      </c>
      <c r="C61" s="1419"/>
      <c r="D61" s="1419"/>
      <c r="E61" s="497" t="s">
        <v>1408</v>
      </c>
      <c r="F61" s="358" t="s">
        <v>1459</v>
      </c>
      <c r="G61" s="1386" t="s">
        <v>2843</v>
      </c>
      <c r="H61" s="1386"/>
      <c r="I61" s="1386"/>
      <c r="J61" s="494" t="s">
        <v>154</v>
      </c>
      <c r="K61" s="835"/>
      <c r="L61" s="835"/>
      <c r="M61" s="835"/>
      <c r="N61" s="835"/>
    </row>
    <row r="62" spans="1:14" s="289" customFormat="1" ht="16.5" outlineLevel="1" thickBot="1" x14ac:dyDescent="0.3">
      <c r="A62" s="498" t="s">
        <v>2867</v>
      </c>
      <c r="B62" s="1420" t="s">
        <v>2868</v>
      </c>
      <c r="C62" s="1420"/>
      <c r="D62" s="1420"/>
      <c r="E62" s="302" t="s">
        <v>152</v>
      </c>
      <c r="F62" s="507" t="s">
        <v>2869</v>
      </c>
      <c r="G62" s="1420" t="s">
        <v>2870</v>
      </c>
      <c r="H62" s="1420"/>
      <c r="I62" s="1420"/>
      <c r="J62" s="508" t="s">
        <v>152</v>
      </c>
      <c r="K62" s="835"/>
      <c r="L62" s="835"/>
      <c r="M62" s="835"/>
      <c r="N62" s="835"/>
    </row>
    <row r="63" spans="1:14" s="289" customFormat="1" ht="16.5" outlineLevel="1" thickBot="1" x14ac:dyDescent="0.3">
      <c r="A63" s="1658" t="s">
        <v>2241</v>
      </c>
      <c r="B63" s="1659"/>
      <c r="C63" s="1659"/>
      <c r="D63" s="1659"/>
      <c r="E63" s="1659"/>
      <c r="F63" s="1659"/>
      <c r="G63" s="1659"/>
      <c r="H63" s="1659"/>
      <c r="I63" s="1659"/>
      <c r="J63" s="1660"/>
      <c r="K63" s="835"/>
      <c r="L63" s="835"/>
      <c r="M63" s="835"/>
      <c r="N63" s="835"/>
    </row>
    <row r="64" spans="1:14" s="289" customFormat="1" ht="15.75" outlineLevel="1" x14ac:dyDescent="0.25">
      <c r="A64" s="499" t="s">
        <v>124</v>
      </c>
      <c r="B64" s="1661" t="s">
        <v>2934</v>
      </c>
      <c r="C64" s="1661" t="s">
        <v>1466</v>
      </c>
      <c r="D64" s="1661" t="s">
        <v>1466</v>
      </c>
      <c r="E64" s="489" t="s">
        <v>1476</v>
      </c>
      <c r="F64" s="500" t="s">
        <v>2880</v>
      </c>
      <c r="G64" s="1647" t="s">
        <v>2881</v>
      </c>
      <c r="H64" s="1647"/>
      <c r="I64" s="1647"/>
      <c r="J64" s="501" t="s">
        <v>2882</v>
      </c>
      <c r="K64" s="835"/>
      <c r="L64" s="835"/>
      <c r="M64" s="835"/>
      <c r="N64" s="835"/>
    </row>
    <row r="65" spans="1:14" s="289" customFormat="1" ht="15.75" outlineLevel="1" x14ac:dyDescent="0.25">
      <c r="A65" s="298" t="s">
        <v>2873</v>
      </c>
      <c r="B65" s="1386" t="s">
        <v>2874</v>
      </c>
      <c r="C65" s="1386" t="s">
        <v>1467</v>
      </c>
      <c r="D65" s="1386" t="s">
        <v>1467</v>
      </c>
      <c r="E65" s="296" t="s">
        <v>1476</v>
      </c>
      <c r="F65" s="295" t="s">
        <v>2885</v>
      </c>
      <c r="G65" s="1387" t="s">
        <v>2883</v>
      </c>
      <c r="H65" s="1387"/>
      <c r="I65" s="1387"/>
      <c r="J65" s="297" t="s">
        <v>2882</v>
      </c>
      <c r="K65" s="835"/>
      <c r="L65" s="835"/>
      <c r="M65" s="835"/>
      <c r="N65" s="835"/>
    </row>
    <row r="66" spans="1:14" s="289" customFormat="1" ht="15.75" outlineLevel="1" x14ac:dyDescent="0.25">
      <c r="A66" s="298" t="s">
        <v>2894</v>
      </c>
      <c r="B66" s="1386" t="s">
        <v>2895</v>
      </c>
      <c r="C66" s="1386" t="s">
        <v>1467</v>
      </c>
      <c r="D66" s="1386" t="s">
        <v>1467</v>
      </c>
      <c r="E66" s="296" t="s">
        <v>1476</v>
      </c>
      <c r="F66" s="295" t="s">
        <v>2886</v>
      </c>
      <c r="G66" s="1387" t="s">
        <v>2884</v>
      </c>
      <c r="H66" s="1387"/>
      <c r="I66" s="1387"/>
      <c r="J66" s="297" t="s">
        <v>2882</v>
      </c>
      <c r="K66" s="835"/>
      <c r="L66" s="835"/>
      <c r="M66" s="835"/>
      <c r="N66" s="835"/>
    </row>
    <row r="67" spans="1:14" s="289" customFormat="1" ht="15.75" outlineLevel="1" x14ac:dyDescent="0.25">
      <c r="A67" s="298" t="s">
        <v>2890</v>
      </c>
      <c r="B67" s="1387" t="s">
        <v>2889</v>
      </c>
      <c r="C67" s="1387"/>
      <c r="D67" s="1387"/>
      <c r="E67" s="487" t="s">
        <v>1477</v>
      </c>
      <c r="F67" s="295" t="s">
        <v>2888</v>
      </c>
      <c r="G67" s="1387" t="s">
        <v>2887</v>
      </c>
      <c r="H67" s="1387"/>
      <c r="I67" s="1387"/>
      <c r="J67" s="297" t="s">
        <v>1477</v>
      </c>
      <c r="K67" s="835"/>
      <c r="L67" s="835"/>
      <c r="M67" s="835"/>
      <c r="N67" s="835"/>
    </row>
    <row r="68" spans="1:14" s="289" customFormat="1" ht="15.75" outlineLevel="1" x14ac:dyDescent="0.25">
      <c r="A68" s="298" t="s">
        <v>2875</v>
      </c>
      <c r="B68" s="1386" t="s">
        <v>2876</v>
      </c>
      <c r="C68" s="1386"/>
      <c r="D68" s="1386"/>
      <c r="E68" s="296" t="s">
        <v>157</v>
      </c>
      <c r="F68" s="486" t="s">
        <v>1464</v>
      </c>
      <c r="G68" s="1657" t="s">
        <v>2879</v>
      </c>
      <c r="H68" s="1657" t="s">
        <v>1473</v>
      </c>
      <c r="I68" s="1657" t="s">
        <v>1473</v>
      </c>
      <c r="J68" s="502" t="s">
        <v>1477</v>
      </c>
      <c r="K68" s="835"/>
      <c r="L68" s="835"/>
      <c r="M68" s="835"/>
      <c r="N68" s="835"/>
    </row>
    <row r="69" spans="1:14" s="289" customFormat="1" ht="15.75" outlineLevel="1" x14ac:dyDescent="0.25">
      <c r="A69" s="484" t="s">
        <v>156</v>
      </c>
      <c r="B69" s="1657" t="s">
        <v>2871</v>
      </c>
      <c r="C69" s="1657" t="s">
        <v>1469</v>
      </c>
      <c r="D69" s="1657" t="s">
        <v>1469</v>
      </c>
      <c r="E69" s="481" t="s">
        <v>157</v>
      </c>
      <c r="F69" s="486" t="s">
        <v>158</v>
      </c>
      <c r="G69" s="1419" t="s">
        <v>2891</v>
      </c>
      <c r="H69" s="1419" t="s">
        <v>1474</v>
      </c>
      <c r="I69" s="1419" t="s">
        <v>1474</v>
      </c>
      <c r="J69" s="483" t="s">
        <v>161</v>
      </c>
      <c r="K69" s="835"/>
      <c r="L69" s="835"/>
      <c r="M69" s="835"/>
      <c r="N69" s="835"/>
    </row>
    <row r="70" spans="1:14" s="289" customFormat="1" ht="15.75" outlineLevel="1" x14ac:dyDescent="0.25">
      <c r="A70" s="299" t="s">
        <v>1462</v>
      </c>
      <c r="B70" s="1386" t="s">
        <v>2872</v>
      </c>
      <c r="C70" s="1386" t="s">
        <v>1470</v>
      </c>
      <c r="D70" s="1386" t="s">
        <v>1470</v>
      </c>
      <c r="E70" s="296" t="s">
        <v>157</v>
      </c>
      <c r="F70" s="486" t="s">
        <v>159</v>
      </c>
      <c r="G70" s="1419" t="s">
        <v>2892</v>
      </c>
      <c r="H70" s="1419"/>
      <c r="I70" s="1419"/>
      <c r="J70" s="483" t="s">
        <v>161</v>
      </c>
      <c r="K70" s="835"/>
      <c r="L70" s="835"/>
      <c r="M70" s="835"/>
      <c r="N70" s="835"/>
    </row>
    <row r="71" spans="1:14" s="289" customFormat="1" ht="15.75" outlineLevel="1" x14ac:dyDescent="0.25">
      <c r="A71" s="484" t="s">
        <v>1465</v>
      </c>
      <c r="B71" s="1657" t="s">
        <v>2877</v>
      </c>
      <c r="C71" s="1657" t="s">
        <v>1471</v>
      </c>
      <c r="D71" s="1657" t="s">
        <v>1471</v>
      </c>
      <c r="E71" s="481" t="s">
        <v>1477</v>
      </c>
      <c r="F71" s="486" t="s">
        <v>160</v>
      </c>
      <c r="G71" s="1419" t="s">
        <v>2893</v>
      </c>
      <c r="H71" s="1419"/>
      <c r="I71" s="1419"/>
      <c r="J71" s="483" t="s">
        <v>161</v>
      </c>
      <c r="K71" s="835"/>
      <c r="L71" s="835"/>
      <c r="M71" s="835"/>
      <c r="N71" s="835"/>
    </row>
    <row r="72" spans="1:14" s="289" customFormat="1" ht="16.5" outlineLevel="1" thickBot="1" x14ac:dyDescent="0.3">
      <c r="A72" s="503" t="s">
        <v>1463</v>
      </c>
      <c r="B72" s="1421" t="s">
        <v>2878</v>
      </c>
      <c r="C72" s="1421" t="s">
        <v>1472</v>
      </c>
      <c r="D72" s="1421" t="s">
        <v>1472</v>
      </c>
      <c r="E72" s="504" t="s">
        <v>1477</v>
      </c>
      <c r="F72" s="505" t="s">
        <v>155</v>
      </c>
      <c r="G72" s="1421" t="s">
        <v>2770</v>
      </c>
      <c r="H72" s="1421" t="s">
        <v>1468</v>
      </c>
      <c r="I72" s="1421" t="s">
        <v>1468</v>
      </c>
      <c r="J72" s="506" t="s">
        <v>157</v>
      </c>
      <c r="K72" s="835"/>
      <c r="L72" s="835"/>
      <c r="M72" s="835"/>
      <c r="N72" s="835"/>
    </row>
    <row r="73" spans="1:14" s="289" customFormat="1" ht="16.5" thickBot="1" x14ac:dyDescent="0.3">
      <c r="A73" s="1650" t="s">
        <v>2242</v>
      </c>
      <c r="B73" s="1651"/>
      <c r="C73" s="1651"/>
      <c r="D73" s="1651"/>
      <c r="E73" s="1651"/>
      <c r="F73" s="1651"/>
      <c r="G73" s="1651"/>
      <c r="H73" s="1651"/>
      <c r="I73" s="1651"/>
      <c r="J73" s="1652"/>
      <c r="K73" s="835"/>
      <c r="L73" s="835"/>
      <c r="M73" s="835"/>
      <c r="N73" s="835"/>
    </row>
    <row r="74" spans="1:14" s="289" customFormat="1" ht="16.5" thickBot="1" x14ac:dyDescent="0.3">
      <c r="A74" s="1653" t="s">
        <v>146</v>
      </c>
      <c r="B74" s="1654"/>
      <c r="C74" s="1654"/>
      <c r="D74" s="1654"/>
      <c r="E74" s="1654"/>
      <c r="F74" s="1654"/>
      <c r="G74" s="1654"/>
      <c r="H74" s="1654"/>
      <c r="I74" s="1654"/>
      <c r="J74" s="1655"/>
      <c r="K74" s="835"/>
      <c r="L74" s="835"/>
      <c r="M74" s="835"/>
      <c r="N74" s="835"/>
    </row>
    <row r="75" spans="1:14" s="289" customFormat="1" ht="16.5" outlineLevel="1" thickBot="1" x14ac:dyDescent="0.3">
      <c r="A75" s="1398" t="s">
        <v>2500</v>
      </c>
      <c r="B75" s="1399"/>
      <c r="C75" s="1399"/>
      <c r="D75" s="1399"/>
      <c r="E75" s="1399"/>
      <c r="F75" s="1399"/>
      <c r="G75" s="1399"/>
      <c r="H75" s="1399"/>
      <c r="I75" s="1399"/>
      <c r="J75" s="1400"/>
      <c r="K75" s="835"/>
      <c r="L75" s="835"/>
      <c r="M75" s="835"/>
      <c r="N75" s="835"/>
    </row>
    <row r="76" spans="1:14" s="289" customFormat="1" ht="16.5" outlineLevel="1" thickBot="1" x14ac:dyDescent="0.3">
      <c r="A76" s="1570" t="s">
        <v>85</v>
      </c>
      <c r="B76" s="1571"/>
      <c r="C76" s="1571"/>
      <c r="D76" s="1571"/>
      <c r="E76" s="1571"/>
      <c r="F76" s="1571"/>
      <c r="G76" s="1571"/>
      <c r="H76" s="1571"/>
      <c r="I76" s="1571"/>
      <c r="J76" s="1572"/>
      <c r="K76" s="835"/>
      <c r="L76" s="835"/>
      <c r="M76" s="835"/>
      <c r="N76" s="835"/>
    </row>
    <row r="77" spans="1:14" s="289" customFormat="1" ht="15.75" outlineLevel="1" x14ac:dyDescent="0.25">
      <c r="A77" s="290" t="s">
        <v>123</v>
      </c>
      <c r="B77" s="1646" t="s">
        <v>2903</v>
      </c>
      <c r="C77" s="1646" t="s">
        <v>1378</v>
      </c>
      <c r="D77" s="1646" t="s">
        <v>1378</v>
      </c>
      <c r="E77" s="291" t="s">
        <v>1407</v>
      </c>
      <c r="F77" s="292" t="s">
        <v>2230</v>
      </c>
      <c r="G77" s="1656" t="s">
        <v>2933</v>
      </c>
      <c r="H77" s="1656"/>
      <c r="I77" s="1656"/>
      <c r="J77" s="293" t="s">
        <v>1455</v>
      </c>
      <c r="K77" s="835"/>
      <c r="L77" s="835"/>
      <c r="M77" s="835"/>
      <c r="N77" s="835"/>
    </row>
    <row r="78" spans="1:14" s="289" customFormat="1" ht="15.75" outlineLevel="1" x14ac:dyDescent="0.25">
      <c r="A78" s="294" t="s">
        <v>147</v>
      </c>
      <c r="B78" s="1648" t="s">
        <v>1382</v>
      </c>
      <c r="C78" s="1649"/>
      <c r="D78" s="1649"/>
      <c r="E78" s="691" t="s">
        <v>152</v>
      </c>
      <c r="F78" s="485" t="s">
        <v>121</v>
      </c>
      <c r="G78" s="1382" t="s">
        <v>2932</v>
      </c>
      <c r="H78" s="1382"/>
      <c r="I78" s="1382"/>
      <c r="J78" s="717" t="s">
        <v>152</v>
      </c>
      <c r="K78" s="835"/>
      <c r="L78" s="835"/>
      <c r="M78" s="835"/>
      <c r="N78" s="835"/>
    </row>
    <row r="79" spans="1:14" s="289" customFormat="1" ht="15.75" outlineLevel="1" x14ac:dyDescent="0.25">
      <c r="A79" s="294" t="s">
        <v>109</v>
      </c>
      <c r="B79" s="1648" t="s">
        <v>2904</v>
      </c>
      <c r="C79" s="1649"/>
      <c r="D79" s="1649"/>
      <c r="E79" s="691" t="s">
        <v>152</v>
      </c>
      <c r="F79" s="509" t="s">
        <v>122</v>
      </c>
      <c r="G79" s="1382" t="s">
        <v>2778</v>
      </c>
      <c r="H79" s="1649"/>
      <c r="I79" s="1649"/>
      <c r="J79" s="717" t="s">
        <v>152</v>
      </c>
      <c r="K79" s="835"/>
      <c r="L79" s="835"/>
      <c r="M79" s="835"/>
      <c r="N79" s="835"/>
    </row>
    <row r="80" spans="1:14" s="289" customFormat="1" ht="15.75" outlineLevel="1" x14ac:dyDescent="0.25">
      <c r="A80" s="294" t="s">
        <v>111</v>
      </c>
      <c r="B80" s="1648" t="s">
        <v>1386</v>
      </c>
      <c r="C80" s="1649"/>
      <c r="D80" s="1649"/>
      <c r="E80" s="691" t="s">
        <v>152</v>
      </c>
      <c r="F80" s="509" t="s">
        <v>137</v>
      </c>
      <c r="G80" s="1604" t="s">
        <v>2931</v>
      </c>
      <c r="H80" s="1649"/>
      <c r="I80" s="1649"/>
      <c r="J80" s="717" t="s">
        <v>1455</v>
      </c>
      <c r="K80" s="835"/>
      <c r="L80" s="835"/>
      <c r="M80" s="835"/>
      <c r="N80" s="835"/>
    </row>
    <row r="81" spans="1:14" s="289" customFormat="1" ht="15.75" outlineLevel="1" x14ac:dyDescent="0.25">
      <c r="A81" s="294" t="s">
        <v>110</v>
      </c>
      <c r="B81" s="1648" t="s">
        <v>133</v>
      </c>
      <c r="C81" s="1649"/>
      <c r="D81" s="1649"/>
      <c r="E81" s="691" t="s">
        <v>1408</v>
      </c>
      <c r="F81" s="485" t="s">
        <v>1410</v>
      </c>
      <c r="G81" s="1382" t="s">
        <v>2930</v>
      </c>
      <c r="H81" s="1649"/>
      <c r="I81" s="1649"/>
      <c r="J81" s="717" t="s">
        <v>154</v>
      </c>
      <c r="K81" s="835"/>
      <c r="L81" s="835"/>
      <c r="M81" s="835"/>
      <c r="N81" s="835"/>
    </row>
    <row r="82" spans="1:14" s="289" customFormat="1" ht="15.75" outlineLevel="1" x14ac:dyDescent="0.25">
      <c r="A82" s="294" t="s">
        <v>124</v>
      </c>
      <c r="B82" s="1386" t="s">
        <v>2827</v>
      </c>
      <c r="C82" s="1386" t="s">
        <v>129</v>
      </c>
      <c r="D82" s="1386" t="s">
        <v>129</v>
      </c>
      <c r="E82" s="296" t="s">
        <v>152</v>
      </c>
      <c r="F82" s="358" t="s">
        <v>124</v>
      </c>
      <c r="G82" s="1386" t="s">
        <v>2827</v>
      </c>
      <c r="H82" s="1386" t="s">
        <v>129</v>
      </c>
      <c r="I82" s="1386" t="s">
        <v>129</v>
      </c>
      <c r="J82" s="494" t="s">
        <v>2826</v>
      </c>
      <c r="K82" s="835"/>
      <c r="L82" s="835"/>
      <c r="M82" s="835"/>
      <c r="N82" s="835"/>
    </row>
    <row r="83" spans="1:14" s="289" customFormat="1" ht="15.75" outlineLevel="1" x14ac:dyDescent="0.25">
      <c r="A83" s="294" t="s">
        <v>1364</v>
      </c>
      <c r="B83" s="1386" t="s">
        <v>2905</v>
      </c>
      <c r="C83" s="1386" t="s">
        <v>1379</v>
      </c>
      <c r="D83" s="1386" t="s">
        <v>1379</v>
      </c>
      <c r="E83" s="296" t="s">
        <v>152</v>
      </c>
      <c r="F83" s="485" t="s">
        <v>1411</v>
      </c>
      <c r="G83" s="1387" t="s">
        <v>2788</v>
      </c>
      <c r="H83" s="1387"/>
      <c r="I83" s="1387"/>
      <c r="J83" s="297" t="s">
        <v>1455</v>
      </c>
      <c r="K83" s="835"/>
      <c r="L83" s="835"/>
      <c r="M83" s="835"/>
      <c r="N83" s="835"/>
    </row>
    <row r="84" spans="1:14" s="289" customFormat="1" ht="15.75" outlineLevel="1" x14ac:dyDescent="0.25">
      <c r="A84" s="294" t="s">
        <v>2722</v>
      </c>
      <c r="B84" s="1386" t="s">
        <v>2723</v>
      </c>
      <c r="C84" s="1386"/>
      <c r="D84" s="1386"/>
      <c r="E84" s="296" t="s">
        <v>2828</v>
      </c>
      <c r="F84" s="485" t="s">
        <v>2728</v>
      </c>
      <c r="G84" s="1387" t="s">
        <v>2729</v>
      </c>
      <c r="H84" s="1387"/>
      <c r="I84" s="1387"/>
      <c r="J84" s="297" t="s">
        <v>152</v>
      </c>
      <c r="K84" s="835"/>
      <c r="L84" s="835"/>
      <c r="M84" s="835"/>
      <c r="N84" s="835"/>
    </row>
    <row r="85" spans="1:14" s="289" customFormat="1" ht="15.75" outlineLevel="1" x14ac:dyDescent="0.25">
      <c r="A85" s="294" t="s">
        <v>2724</v>
      </c>
      <c r="B85" s="1386" t="s">
        <v>2725</v>
      </c>
      <c r="C85" s="1386"/>
      <c r="D85" s="1386"/>
      <c r="E85" s="296" t="s">
        <v>152</v>
      </c>
      <c r="F85" s="485" t="s">
        <v>2837</v>
      </c>
      <c r="G85" s="1387" t="s">
        <v>2838</v>
      </c>
      <c r="H85" s="1387"/>
      <c r="I85" s="1387"/>
      <c r="J85" s="297" t="s">
        <v>154</v>
      </c>
      <c r="K85" s="835"/>
      <c r="L85" s="835"/>
      <c r="M85" s="835"/>
      <c r="N85" s="835"/>
    </row>
    <row r="86" spans="1:14" s="289" customFormat="1" ht="15.75" outlineLevel="1" x14ac:dyDescent="0.25">
      <c r="A86" s="294" t="s">
        <v>2726</v>
      </c>
      <c r="B86" s="1386" t="s">
        <v>2727</v>
      </c>
      <c r="C86" s="1386"/>
      <c r="D86" s="1386"/>
      <c r="E86" s="296" t="s">
        <v>152</v>
      </c>
      <c r="F86" s="485" t="s">
        <v>1413</v>
      </c>
      <c r="G86" s="1387" t="s">
        <v>2929</v>
      </c>
      <c r="H86" s="1387"/>
      <c r="I86" s="1387"/>
      <c r="J86" s="297" t="s">
        <v>153</v>
      </c>
      <c r="K86" s="835"/>
      <c r="L86" s="835"/>
      <c r="M86" s="835"/>
      <c r="N86" s="835"/>
    </row>
    <row r="87" spans="1:14" s="289" customFormat="1" ht="15.75" outlineLevel="1" x14ac:dyDescent="0.25">
      <c r="A87" s="690" t="s">
        <v>2231</v>
      </c>
      <c r="B87" s="1386" t="s">
        <v>2776</v>
      </c>
      <c r="C87" s="1386"/>
      <c r="D87" s="1386"/>
      <c r="E87" s="296" t="s">
        <v>152</v>
      </c>
      <c r="F87" s="485" t="s">
        <v>2730</v>
      </c>
      <c r="G87" s="1387" t="s">
        <v>2928</v>
      </c>
      <c r="H87" s="1387"/>
      <c r="I87" s="1387"/>
      <c r="J87" s="297" t="s">
        <v>154</v>
      </c>
      <c r="K87" s="835"/>
      <c r="L87" s="835"/>
      <c r="M87" s="835"/>
      <c r="N87" s="835"/>
    </row>
    <row r="88" spans="1:14" s="289" customFormat="1" ht="15.75" outlineLevel="1" x14ac:dyDescent="0.25">
      <c r="A88" s="294" t="s">
        <v>125</v>
      </c>
      <c r="B88" s="1386" t="s">
        <v>1380</v>
      </c>
      <c r="C88" s="1386" t="s">
        <v>1380</v>
      </c>
      <c r="D88" s="1386" t="s">
        <v>1380</v>
      </c>
      <c r="E88" s="296" t="s">
        <v>152</v>
      </c>
      <c r="F88" s="485" t="s">
        <v>2731</v>
      </c>
      <c r="G88" s="1387" t="s">
        <v>2732</v>
      </c>
      <c r="H88" s="1387"/>
      <c r="I88" s="1387"/>
      <c r="J88" s="297" t="s">
        <v>1455</v>
      </c>
      <c r="K88" s="835"/>
      <c r="L88" s="835"/>
      <c r="M88" s="835"/>
      <c r="N88" s="835"/>
    </row>
    <row r="89" spans="1:14" s="289" customFormat="1" ht="15.75" outlineLevel="1" x14ac:dyDescent="0.25">
      <c r="A89" s="294" t="s">
        <v>127</v>
      </c>
      <c r="B89" s="1386" t="s">
        <v>2906</v>
      </c>
      <c r="C89" s="1386" t="s">
        <v>1381</v>
      </c>
      <c r="D89" s="1386" t="s">
        <v>1381</v>
      </c>
      <c r="E89" s="296" t="s">
        <v>152</v>
      </c>
      <c r="F89" s="485" t="s">
        <v>2852</v>
      </c>
      <c r="G89" s="1387" t="s">
        <v>2853</v>
      </c>
      <c r="H89" s="1387"/>
      <c r="I89" s="1387"/>
      <c r="J89" s="297" t="s">
        <v>2826</v>
      </c>
      <c r="K89" s="835"/>
      <c r="L89" s="835"/>
      <c r="M89" s="835"/>
      <c r="N89" s="835"/>
    </row>
    <row r="90" spans="1:14" s="289" customFormat="1" ht="15.75" outlineLevel="1" x14ac:dyDescent="0.25">
      <c r="A90" s="294" t="s">
        <v>2233</v>
      </c>
      <c r="B90" s="1386" t="s">
        <v>2721</v>
      </c>
      <c r="C90" s="1386"/>
      <c r="D90" s="1386"/>
      <c r="E90" s="296" t="s">
        <v>152</v>
      </c>
      <c r="F90" s="485" t="s">
        <v>2854</v>
      </c>
      <c r="G90" s="1387" t="s">
        <v>2855</v>
      </c>
      <c r="H90" s="1387"/>
      <c r="I90" s="1387"/>
      <c r="J90" s="297" t="s">
        <v>2826</v>
      </c>
      <c r="K90" s="835"/>
      <c r="L90" s="835"/>
      <c r="M90" s="835"/>
      <c r="N90" s="835"/>
    </row>
    <row r="91" spans="1:14" s="289" customFormat="1" ht="15.75" outlineLevel="1" x14ac:dyDescent="0.25">
      <c r="A91" s="294" t="s">
        <v>112</v>
      </c>
      <c r="B91" s="1386" t="s">
        <v>2907</v>
      </c>
      <c r="C91" s="1386"/>
      <c r="D91" s="1386"/>
      <c r="E91" s="296" t="s">
        <v>152</v>
      </c>
      <c r="F91" s="485" t="s">
        <v>2232</v>
      </c>
      <c r="G91" s="704" t="s">
        <v>2814</v>
      </c>
      <c r="H91" s="704"/>
      <c r="I91" s="704"/>
      <c r="J91" s="297" t="s">
        <v>1455</v>
      </c>
      <c r="K91" s="835"/>
      <c r="L91" s="835"/>
      <c r="M91" s="835"/>
      <c r="N91" s="835"/>
    </row>
    <row r="92" spans="1:14" s="289" customFormat="1" ht="15.75" outlineLevel="1" x14ac:dyDescent="0.25">
      <c r="A92" s="294" t="s">
        <v>1365</v>
      </c>
      <c r="B92" s="1386" t="s">
        <v>1383</v>
      </c>
      <c r="C92" s="1386" t="s">
        <v>1383</v>
      </c>
      <c r="D92" s="1386" t="s">
        <v>1383</v>
      </c>
      <c r="E92" s="296" t="s">
        <v>152</v>
      </c>
      <c r="F92" s="485" t="s">
        <v>1412</v>
      </c>
      <c r="G92" s="1387" t="s">
        <v>2794</v>
      </c>
      <c r="H92" s="1387"/>
      <c r="I92" s="1387"/>
      <c r="J92" s="297" t="s">
        <v>154</v>
      </c>
      <c r="K92" s="835"/>
      <c r="L92" s="835"/>
      <c r="M92" s="835"/>
      <c r="N92" s="835"/>
    </row>
    <row r="93" spans="1:14" s="289" customFormat="1" ht="15.75" outlineLevel="1" x14ac:dyDescent="0.25">
      <c r="A93" s="294" t="s">
        <v>2234</v>
      </c>
      <c r="B93" s="1386" t="s">
        <v>2783</v>
      </c>
      <c r="C93" s="1386"/>
      <c r="D93" s="1386"/>
      <c r="E93" s="296" t="s">
        <v>152</v>
      </c>
      <c r="F93" s="485" t="s">
        <v>2831</v>
      </c>
      <c r="G93" s="1387" t="s">
        <v>2856</v>
      </c>
      <c r="H93" s="1387"/>
      <c r="I93" s="1387"/>
      <c r="J93" s="297" t="s">
        <v>154</v>
      </c>
      <c r="K93" s="835"/>
      <c r="L93" s="835"/>
      <c r="M93" s="835"/>
      <c r="N93" s="835"/>
    </row>
    <row r="94" spans="1:14" s="289" customFormat="1" ht="15.75" outlineLevel="1" x14ac:dyDescent="0.25">
      <c r="A94" s="690" t="s">
        <v>1366</v>
      </c>
      <c r="B94" s="1386" t="s">
        <v>2777</v>
      </c>
      <c r="C94" s="1386" t="s">
        <v>1384</v>
      </c>
      <c r="D94" s="1386" t="s">
        <v>1384</v>
      </c>
      <c r="E94" s="296" t="s">
        <v>152</v>
      </c>
      <c r="F94" s="485" t="s">
        <v>140</v>
      </c>
      <c r="G94" s="1387" t="s">
        <v>1434</v>
      </c>
      <c r="H94" s="1387"/>
      <c r="I94" s="1387"/>
      <c r="J94" s="297" t="s">
        <v>154</v>
      </c>
      <c r="K94" s="835"/>
      <c r="L94" s="835"/>
      <c r="M94" s="835"/>
      <c r="N94" s="835"/>
    </row>
    <row r="95" spans="1:14" s="289" customFormat="1" ht="15.75" outlineLevel="1" x14ac:dyDescent="0.25">
      <c r="A95" s="690" t="s">
        <v>126</v>
      </c>
      <c r="B95" s="1386" t="s">
        <v>1385</v>
      </c>
      <c r="C95" s="1386" t="s">
        <v>1385</v>
      </c>
      <c r="D95" s="1386" t="s">
        <v>1385</v>
      </c>
      <c r="E95" s="296" t="s">
        <v>2830</v>
      </c>
      <c r="F95" s="485" t="s">
        <v>128</v>
      </c>
      <c r="G95" s="1387" t="s">
        <v>1435</v>
      </c>
      <c r="H95" s="1387" t="s">
        <v>1435</v>
      </c>
      <c r="I95" s="1387" t="s">
        <v>1435</v>
      </c>
      <c r="J95" s="297" t="s">
        <v>152</v>
      </c>
      <c r="K95" s="835"/>
      <c r="L95" s="835"/>
      <c r="M95" s="835"/>
      <c r="N95" s="835"/>
    </row>
    <row r="96" spans="1:14" s="289" customFormat="1" ht="15.75" outlineLevel="1" x14ac:dyDescent="0.25">
      <c r="A96" s="294" t="s">
        <v>2235</v>
      </c>
      <c r="B96" s="1386" t="s">
        <v>2793</v>
      </c>
      <c r="C96" s="1386"/>
      <c r="D96" s="1386"/>
      <c r="E96" s="296" t="s">
        <v>152</v>
      </c>
      <c r="F96" s="485" t="s">
        <v>2857</v>
      </c>
      <c r="G96" s="1387" t="s">
        <v>2858</v>
      </c>
      <c r="H96" s="1387"/>
      <c r="I96" s="1387"/>
      <c r="J96" s="297" t="s">
        <v>154</v>
      </c>
      <c r="K96" s="835"/>
      <c r="L96" s="835"/>
      <c r="M96" s="835"/>
      <c r="N96" s="835"/>
    </row>
    <row r="97" spans="1:14" s="289" customFormat="1" ht="15.75" outlineLevel="1" x14ac:dyDescent="0.25">
      <c r="A97" s="294" t="s">
        <v>116</v>
      </c>
      <c r="B97" s="1386" t="s">
        <v>134</v>
      </c>
      <c r="C97" s="1386" t="s">
        <v>134</v>
      </c>
      <c r="D97" s="1386" t="s">
        <v>134</v>
      </c>
      <c r="E97" s="296" t="s">
        <v>152</v>
      </c>
      <c r="F97" s="485" t="s">
        <v>1414</v>
      </c>
      <c r="G97" s="1387" t="s">
        <v>2927</v>
      </c>
      <c r="H97" s="1387"/>
      <c r="I97" s="1387"/>
      <c r="J97" s="297" t="s">
        <v>153</v>
      </c>
      <c r="K97" s="835"/>
      <c r="L97" s="835"/>
      <c r="M97" s="835"/>
      <c r="N97" s="835"/>
    </row>
    <row r="98" spans="1:14" s="289" customFormat="1" ht="15.75" outlineLevel="1" x14ac:dyDescent="0.25">
      <c r="A98" s="690" t="s">
        <v>1367</v>
      </c>
      <c r="B98" s="1386" t="s">
        <v>727</v>
      </c>
      <c r="C98" s="1386" t="s">
        <v>1387</v>
      </c>
      <c r="D98" s="1386" t="s">
        <v>1387</v>
      </c>
      <c r="E98" s="296" t="s">
        <v>152</v>
      </c>
      <c r="F98" s="358" t="s">
        <v>2859</v>
      </c>
      <c r="G98" s="1386" t="s">
        <v>2860</v>
      </c>
      <c r="H98" s="1386"/>
      <c r="I98" s="1386"/>
      <c r="J98" s="494" t="s">
        <v>2826</v>
      </c>
      <c r="K98" s="835"/>
      <c r="L98" s="835"/>
      <c r="M98" s="835"/>
      <c r="N98" s="835"/>
    </row>
    <row r="99" spans="1:14" s="289" customFormat="1" ht="15.75" outlineLevel="1" x14ac:dyDescent="0.25">
      <c r="A99" s="715" t="s">
        <v>1368</v>
      </c>
      <c r="B99" s="1386" t="s">
        <v>1388</v>
      </c>
      <c r="C99" s="1386" t="s">
        <v>1388</v>
      </c>
      <c r="D99" s="1386" t="s">
        <v>1388</v>
      </c>
      <c r="E99" s="296" t="s">
        <v>152</v>
      </c>
      <c r="F99" s="485" t="s">
        <v>141</v>
      </c>
      <c r="G99" s="1387" t="s">
        <v>2926</v>
      </c>
      <c r="H99" s="1387"/>
      <c r="I99" s="1387"/>
      <c r="J99" s="297" t="s">
        <v>153</v>
      </c>
      <c r="K99" s="835"/>
      <c r="L99" s="835"/>
      <c r="M99" s="835"/>
      <c r="N99" s="835"/>
    </row>
    <row r="100" spans="1:14" s="289" customFormat="1" ht="15.75" outlineLevel="1" x14ac:dyDescent="0.25">
      <c r="A100" s="690" t="s">
        <v>114</v>
      </c>
      <c r="B100" s="1386" t="s">
        <v>2829</v>
      </c>
      <c r="C100" s="1386" t="s">
        <v>1389</v>
      </c>
      <c r="D100" s="1386" t="s">
        <v>1389</v>
      </c>
      <c r="E100" s="296" t="s">
        <v>152</v>
      </c>
      <c r="F100" s="485" t="s">
        <v>2237</v>
      </c>
      <c r="G100" s="1387" t="s">
        <v>2925</v>
      </c>
      <c r="H100" s="1387"/>
      <c r="I100" s="1387"/>
      <c r="J100" s="297" t="s">
        <v>152</v>
      </c>
      <c r="K100" s="835"/>
      <c r="L100" s="835"/>
      <c r="M100" s="835"/>
      <c r="N100" s="835"/>
    </row>
    <row r="101" spans="1:14" s="289" customFormat="1" ht="15.75" outlineLevel="1" x14ac:dyDescent="0.25">
      <c r="A101" s="715" t="s">
        <v>115</v>
      </c>
      <c r="B101" s="1386" t="s">
        <v>1390</v>
      </c>
      <c r="C101" s="1386" t="s">
        <v>1390</v>
      </c>
      <c r="D101" s="1386" t="s">
        <v>1390</v>
      </c>
      <c r="E101" s="296" t="s">
        <v>152</v>
      </c>
      <c r="F101" s="485" t="s">
        <v>2831</v>
      </c>
      <c r="G101" s="1387" t="s">
        <v>2832</v>
      </c>
      <c r="H101" s="1387"/>
      <c r="I101" s="1387"/>
      <c r="J101" s="297" t="s">
        <v>154</v>
      </c>
      <c r="K101" s="835"/>
      <c r="L101" s="835"/>
      <c r="M101" s="835"/>
      <c r="N101" s="835"/>
    </row>
    <row r="102" spans="1:14" s="289" customFormat="1" ht="15.75" outlineLevel="1" x14ac:dyDescent="0.25">
      <c r="A102" s="294" t="s">
        <v>1369</v>
      </c>
      <c r="B102" s="1386" t="s">
        <v>2804</v>
      </c>
      <c r="C102" s="1386" t="s">
        <v>1391</v>
      </c>
      <c r="D102" s="1386" t="s">
        <v>1391</v>
      </c>
      <c r="E102" s="296" t="s">
        <v>152</v>
      </c>
      <c r="F102" s="485" t="s">
        <v>1415</v>
      </c>
      <c r="G102" s="1387" t="s">
        <v>2817</v>
      </c>
      <c r="H102" s="1387" t="s">
        <v>1436</v>
      </c>
      <c r="I102" s="1387" t="s">
        <v>1436</v>
      </c>
      <c r="J102" s="297" t="s">
        <v>1455</v>
      </c>
      <c r="K102" s="835"/>
      <c r="L102" s="835"/>
      <c r="M102" s="835"/>
      <c r="N102" s="835"/>
    </row>
    <row r="103" spans="1:14" s="289" customFormat="1" ht="15.75" outlineLevel="1" x14ac:dyDescent="0.25">
      <c r="A103" s="294" t="s">
        <v>117</v>
      </c>
      <c r="B103" s="1386" t="s">
        <v>1392</v>
      </c>
      <c r="C103" s="1386" t="s">
        <v>1392</v>
      </c>
      <c r="D103" s="1386" t="s">
        <v>1392</v>
      </c>
      <c r="E103" s="296" t="s">
        <v>152</v>
      </c>
      <c r="F103" s="485" t="s">
        <v>1416</v>
      </c>
      <c r="G103" s="1387" t="s">
        <v>2902</v>
      </c>
      <c r="H103" s="1387" t="s">
        <v>1437</v>
      </c>
      <c r="I103" s="1387" t="s">
        <v>1437</v>
      </c>
      <c r="J103" s="297" t="s">
        <v>1455</v>
      </c>
      <c r="K103" s="835"/>
      <c r="L103" s="835"/>
      <c r="M103" s="835"/>
      <c r="N103" s="835"/>
    </row>
    <row r="104" spans="1:14" s="289" customFormat="1" ht="15.75" outlineLevel="1" x14ac:dyDescent="0.25">
      <c r="A104" s="294" t="s">
        <v>113</v>
      </c>
      <c r="B104" s="1386" t="s">
        <v>682</v>
      </c>
      <c r="C104" s="1386" t="s">
        <v>682</v>
      </c>
      <c r="D104" s="1386" t="s">
        <v>682</v>
      </c>
      <c r="E104" s="296" t="s">
        <v>152</v>
      </c>
      <c r="F104" s="485" t="s">
        <v>2833</v>
      </c>
      <c r="G104" s="1387" t="s">
        <v>2834</v>
      </c>
      <c r="H104" s="1387"/>
      <c r="I104" s="1387"/>
      <c r="J104" s="297" t="s">
        <v>154</v>
      </c>
      <c r="K104" s="835"/>
      <c r="L104" s="835"/>
      <c r="M104" s="835"/>
      <c r="N104" s="835"/>
    </row>
    <row r="105" spans="1:14" s="289" customFormat="1" ht="15.75" outlineLevel="1" x14ac:dyDescent="0.25">
      <c r="A105" s="294" t="s">
        <v>119</v>
      </c>
      <c r="B105" s="1386" t="s">
        <v>1393</v>
      </c>
      <c r="C105" s="1386" t="s">
        <v>1393</v>
      </c>
      <c r="D105" s="1386" t="s">
        <v>1393</v>
      </c>
      <c r="E105" s="296" t="s">
        <v>152</v>
      </c>
      <c r="F105" s="485" t="s">
        <v>2835</v>
      </c>
      <c r="G105" s="1387" t="s">
        <v>2836</v>
      </c>
      <c r="H105" s="1387"/>
      <c r="I105" s="1387"/>
      <c r="J105" s="297" t="s">
        <v>154</v>
      </c>
      <c r="K105" s="835"/>
      <c r="L105" s="835"/>
      <c r="M105" s="835"/>
      <c r="N105" s="835"/>
    </row>
    <row r="106" spans="1:14" s="289" customFormat="1" ht="15.75" outlineLevel="1" x14ac:dyDescent="0.25">
      <c r="A106" s="294" t="s">
        <v>1370</v>
      </c>
      <c r="B106" s="1386" t="s">
        <v>2784</v>
      </c>
      <c r="C106" s="1386" t="s">
        <v>1394</v>
      </c>
      <c r="D106" s="1386" t="s">
        <v>1394</v>
      </c>
      <c r="E106" s="296" t="s">
        <v>152</v>
      </c>
      <c r="F106" s="485" t="s">
        <v>1417</v>
      </c>
      <c r="G106" s="1387" t="s">
        <v>2811</v>
      </c>
      <c r="H106" s="1387" t="s">
        <v>1438</v>
      </c>
      <c r="I106" s="1387" t="s">
        <v>1438</v>
      </c>
      <c r="J106" s="297" t="s">
        <v>1455</v>
      </c>
      <c r="K106" s="835"/>
      <c r="L106" s="835"/>
      <c r="M106" s="835"/>
      <c r="N106" s="835"/>
    </row>
    <row r="107" spans="1:14" s="289" customFormat="1" ht="15.75" outlineLevel="1" x14ac:dyDescent="0.25">
      <c r="A107" s="294" t="s">
        <v>1371</v>
      </c>
      <c r="B107" s="1386" t="s">
        <v>2785</v>
      </c>
      <c r="C107" s="1386" t="s">
        <v>1395</v>
      </c>
      <c r="D107" s="1386" t="s">
        <v>1395</v>
      </c>
      <c r="E107" s="296" t="s">
        <v>152</v>
      </c>
      <c r="F107" s="485" t="s">
        <v>1418</v>
      </c>
      <c r="G107" s="1387" t="s">
        <v>2924</v>
      </c>
      <c r="H107" s="1387" t="s">
        <v>1439</v>
      </c>
      <c r="I107" s="1387" t="s">
        <v>1439</v>
      </c>
      <c r="J107" s="297" t="s">
        <v>153</v>
      </c>
      <c r="K107" s="835"/>
      <c r="L107" s="835"/>
      <c r="M107" s="835"/>
      <c r="N107" s="835"/>
    </row>
    <row r="108" spans="1:14" s="289" customFormat="1" ht="15.75" outlineLevel="1" x14ac:dyDescent="0.25">
      <c r="A108" s="294" t="s">
        <v>1372</v>
      </c>
      <c r="B108" s="1386" t="s">
        <v>2800</v>
      </c>
      <c r="C108" s="1386" t="s">
        <v>1396</v>
      </c>
      <c r="D108" s="1386" t="s">
        <v>1396</v>
      </c>
      <c r="E108" s="296" t="s">
        <v>152</v>
      </c>
      <c r="F108" s="485" t="s">
        <v>1419</v>
      </c>
      <c r="G108" s="1387" t="s">
        <v>2923</v>
      </c>
      <c r="H108" s="1387" t="s">
        <v>1440</v>
      </c>
      <c r="I108" s="1387" t="s">
        <v>1440</v>
      </c>
      <c r="J108" s="297" t="s">
        <v>153</v>
      </c>
      <c r="K108" s="835"/>
      <c r="L108" s="835"/>
      <c r="M108" s="835"/>
      <c r="N108" s="835"/>
    </row>
    <row r="109" spans="1:14" s="289" customFormat="1" ht="15.75" outlineLevel="1" x14ac:dyDescent="0.25">
      <c r="A109" s="294" t="s">
        <v>120</v>
      </c>
      <c r="B109" s="1386" t="s">
        <v>1397</v>
      </c>
      <c r="C109" s="1386" t="s">
        <v>1397</v>
      </c>
      <c r="D109" s="1386" t="s">
        <v>1397</v>
      </c>
      <c r="E109" s="296" t="s">
        <v>152</v>
      </c>
      <c r="F109" s="485" t="s">
        <v>1420</v>
      </c>
      <c r="G109" s="1387" t="s">
        <v>2815</v>
      </c>
      <c r="H109" s="1387" t="s">
        <v>1441</v>
      </c>
      <c r="I109" s="1387" t="s">
        <v>1441</v>
      </c>
      <c r="J109" s="297" t="s">
        <v>154</v>
      </c>
      <c r="K109" s="835"/>
      <c r="L109" s="835"/>
      <c r="M109" s="835"/>
      <c r="N109" s="835"/>
    </row>
    <row r="110" spans="1:14" s="289" customFormat="1" ht="15.75" outlineLevel="1" x14ac:dyDescent="0.25">
      <c r="A110" s="294" t="s">
        <v>1373</v>
      </c>
      <c r="B110" s="1386" t="s">
        <v>1398</v>
      </c>
      <c r="C110" s="1386" t="s">
        <v>1398</v>
      </c>
      <c r="D110" s="1386" t="s">
        <v>1398</v>
      </c>
      <c r="E110" s="296" t="s">
        <v>152</v>
      </c>
      <c r="F110" s="485" t="s">
        <v>1421</v>
      </c>
      <c r="G110" s="1387" t="s">
        <v>1442</v>
      </c>
      <c r="H110" s="1387" t="s">
        <v>1442</v>
      </c>
      <c r="I110" s="1387" t="s">
        <v>1442</v>
      </c>
      <c r="J110" s="297" t="s">
        <v>153</v>
      </c>
      <c r="K110" s="835"/>
      <c r="L110" s="835"/>
      <c r="M110" s="835"/>
      <c r="N110" s="835"/>
    </row>
    <row r="111" spans="1:14" s="289" customFormat="1" ht="15.75" outlineLevel="1" x14ac:dyDescent="0.25">
      <c r="A111" s="294" t="s">
        <v>148</v>
      </c>
      <c r="B111" s="1386" t="s">
        <v>671</v>
      </c>
      <c r="C111" s="1386" t="s">
        <v>671</v>
      </c>
      <c r="D111" s="1386" t="s">
        <v>671</v>
      </c>
      <c r="E111" s="296" t="s">
        <v>152</v>
      </c>
      <c r="F111" s="485" t="s">
        <v>1422</v>
      </c>
      <c r="G111" s="1387" t="s">
        <v>2796</v>
      </c>
      <c r="H111" s="1387" t="s">
        <v>1443</v>
      </c>
      <c r="I111" s="1387" t="s">
        <v>1443</v>
      </c>
      <c r="J111" s="297" t="s">
        <v>1455</v>
      </c>
      <c r="K111" s="835"/>
      <c r="L111" s="835"/>
      <c r="M111" s="835"/>
      <c r="N111" s="835"/>
    </row>
    <row r="112" spans="1:14" s="289" customFormat="1" ht="15.75" outlineLevel="1" x14ac:dyDescent="0.25">
      <c r="A112" s="294" t="s">
        <v>149</v>
      </c>
      <c r="B112" s="1386" t="s">
        <v>2801</v>
      </c>
      <c r="C112" s="1386" t="s">
        <v>1399</v>
      </c>
      <c r="D112" s="1386" t="s">
        <v>1399</v>
      </c>
      <c r="E112" s="296" t="s">
        <v>152</v>
      </c>
      <c r="F112" s="485" t="s">
        <v>138</v>
      </c>
      <c r="G112" s="1387" t="s">
        <v>1444</v>
      </c>
      <c r="H112" s="1387" t="s">
        <v>1444</v>
      </c>
      <c r="I112" s="1387" t="s">
        <v>1444</v>
      </c>
      <c r="J112" s="297" t="s">
        <v>153</v>
      </c>
      <c r="K112" s="835"/>
      <c r="L112" s="835"/>
      <c r="M112" s="835"/>
      <c r="N112" s="835"/>
    </row>
    <row r="113" spans="1:14" s="289" customFormat="1" ht="15.75" outlineLevel="1" x14ac:dyDescent="0.25">
      <c r="A113" s="294" t="s">
        <v>1374</v>
      </c>
      <c r="B113" s="1386" t="s">
        <v>2802</v>
      </c>
      <c r="C113" s="1386" t="s">
        <v>1400</v>
      </c>
      <c r="D113" s="1386" t="s">
        <v>1400</v>
      </c>
      <c r="E113" s="296" t="s">
        <v>152</v>
      </c>
      <c r="F113" s="485" t="s">
        <v>139</v>
      </c>
      <c r="G113" s="1387" t="s">
        <v>2922</v>
      </c>
      <c r="H113" s="1387" t="s">
        <v>680</v>
      </c>
      <c r="I113" s="1387" t="s">
        <v>680</v>
      </c>
      <c r="J113" s="297" t="s">
        <v>153</v>
      </c>
      <c r="K113" s="835"/>
      <c r="L113" s="835"/>
      <c r="M113" s="835"/>
      <c r="N113" s="835"/>
    </row>
    <row r="114" spans="1:14" s="289" customFormat="1" ht="15.75" outlineLevel="1" x14ac:dyDescent="0.25">
      <c r="A114" s="294" t="s">
        <v>1375</v>
      </c>
      <c r="B114" s="1386" t="s">
        <v>2803</v>
      </c>
      <c r="C114" s="1386" t="s">
        <v>1401</v>
      </c>
      <c r="D114" s="1386" t="s">
        <v>1401</v>
      </c>
      <c r="E114" s="296" t="s">
        <v>152</v>
      </c>
      <c r="F114" s="485" t="s">
        <v>1423</v>
      </c>
      <c r="G114" s="1387" t="s">
        <v>2921</v>
      </c>
      <c r="H114" s="1387"/>
      <c r="I114" s="1387"/>
      <c r="J114" s="297" t="s">
        <v>154</v>
      </c>
      <c r="K114" s="835"/>
      <c r="L114" s="835"/>
      <c r="M114" s="835"/>
      <c r="N114" s="835"/>
    </row>
    <row r="115" spans="1:14" s="289" customFormat="1" ht="15.75" outlineLevel="1" x14ac:dyDescent="0.25">
      <c r="A115" s="294" t="s">
        <v>2805</v>
      </c>
      <c r="B115" s="1386" t="s">
        <v>2806</v>
      </c>
      <c r="C115" s="1386" t="s">
        <v>1402</v>
      </c>
      <c r="D115" s="1386" t="s">
        <v>1402</v>
      </c>
      <c r="E115" s="296" t="s">
        <v>152</v>
      </c>
      <c r="F115" s="485" t="s">
        <v>2861</v>
      </c>
      <c r="G115" s="1387" t="s">
        <v>2862</v>
      </c>
      <c r="H115" s="1387"/>
      <c r="I115" s="1387"/>
      <c r="J115" s="297" t="s">
        <v>2826</v>
      </c>
      <c r="K115" s="835"/>
      <c r="L115" s="835"/>
      <c r="M115" s="835"/>
      <c r="N115" s="835"/>
    </row>
    <row r="116" spans="1:14" s="289" customFormat="1" ht="15.75" outlineLevel="1" x14ac:dyDescent="0.25">
      <c r="A116" s="294" t="s">
        <v>1376</v>
      </c>
      <c r="B116" s="1386" t="s">
        <v>2807</v>
      </c>
      <c r="C116" s="1386" t="s">
        <v>1403</v>
      </c>
      <c r="D116" s="1386" t="s">
        <v>1403</v>
      </c>
      <c r="E116" s="296" t="s">
        <v>152</v>
      </c>
      <c r="F116" s="485" t="s">
        <v>2238</v>
      </c>
      <c r="G116" s="1387" t="s">
        <v>2239</v>
      </c>
      <c r="H116" s="1387" t="s">
        <v>1445</v>
      </c>
      <c r="I116" s="1387" t="s">
        <v>1445</v>
      </c>
      <c r="J116" s="297" t="s">
        <v>1455</v>
      </c>
      <c r="K116" s="835"/>
      <c r="L116" s="835"/>
      <c r="M116" s="835"/>
      <c r="N116" s="835"/>
    </row>
    <row r="117" spans="1:14" s="289" customFormat="1" ht="15.75" outlineLevel="1" x14ac:dyDescent="0.25">
      <c r="A117" s="294" t="s">
        <v>118</v>
      </c>
      <c r="B117" s="1386" t="s">
        <v>1404</v>
      </c>
      <c r="C117" s="1386" t="s">
        <v>1404</v>
      </c>
      <c r="D117" s="1386" t="s">
        <v>1404</v>
      </c>
      <c r="E117" s="296" t="s">
        <v>152</v>
      </c>
      <c r="F117" s="485" t="s">
        <v>1424</v>
      </c>
      <c r="G117" s="1387" t="s">
        <v>2920</v>
      </c>
      <c r="H117" s="1387" t="s">
        <v>1446</v>
      </c>
      <c r="I117" s="1387" t="s">
        <v>1446</v>
      </c>
      <c r="J117" s="297" t="s">
        <v>153</v>
      </c>
      <c r="K117" s="835"/>
      <c r="L117" s="835"/>
      <c r="M117" s="835"/>
      <c r="N117" s="835"/>
    </row>
    <row r="118" spans="1:14" s="289" customFormat="1" ht="15.75" outlineLevel="1" x14ac:dyDescent="0.25">
      <c r="A118" s="294" t="s">
        <v>2786</v>
      </c>
      <c r="B118" s="1386" t="s">
        <v>2787</v>
      </c>
      <c r="C118" s="1386" t="s">
        <v>1404</v>
      </c>
      <c r="D118" s="1386" t="s">
        <v>1404</v>
      </c>
      <c r="E118" s="296" t="s">
        <v>152</v>
      </c>
      <c r="F118" s="485" t="s">
        <v>1425</v>
      </c>
      <c r="G118" s="1387" t="s">
        <v>2919</v>
      </c>
      <c r="H118" s="1387" t="s">
        <v>1447</v>
      </c>
      <c r="I118" s="1387" t="s">
        <v>1447</v>
      </c>
      <c r="J118" s="297" t="s">
        <v>153</v>
      </c>
      <c r="K118" s="835"/>
      <c r="L118" s="835"/>
      <c r="M118" s="835"/>
      <c r="N118" s="835"/>
    </row>
    <row r="119" spans="1:14" s="289" customFormat="1" ht="15.75" outlineLevel="1" x14ac:dyDescent="0.25">
      <c r="A119" s="294" t="s">
        <v>2240</v>
      </c>
      <c r="B119" s="1386" t="s">
        <v>2792</v>
      </c>
      <c r="C119" s="1386" t="s">
        <v>1405</v>
      </c>
      <c r="D119" s="1386" t="s">
        <v>1405</v>
      </c>
      <c r="E119" s="296" t="s">
        <v>152</v>
      </c>
      <c r="F119" s="485" t="s">
        <v>1426</v>
      </c>
      <c r="G119" s="1387" t="s">
        <v>2918</v>
      </c>
      <c r="H119" s="1387" t="s">
        <v>1448</v>
      </c>
      <c r="I119" s="1387" t="s">
        <v>1448</v>
      </c>
      <c r="J119" s="297" t="s">
        <v>153</v>
      </c>
      <c r="K119" s="835"/>
      <c r="L119" s="835"/>
      <c r="M119" s="835"/>
      <c r="N119" s="835"/>
    </row>
    <row r="120" spans="1:14" s="289" customFormat="1" ht="15.75" outlineLevel="1" x14ac:dyDescent="0.25">
      <c r="A120" s="294" t="s">
        <v>1377</v>
      </c>
      <c r="B120" s="1386" t="s">
        <v>2808</v>
      </c>
      <c r="C120" s="1386" t="s">
        <v>1406</v>
      </c>
      <c r="D120" s="1386" t="s">
        <v>1406</v>
      </c>
      <c r="E120" s="296" t="s">
        <v>152</v>
      </c>
      <c r="F120" s="485" t="s">
        <v>1427</v>
      </c>
      <c r="G120" s="1387" t="s">
        <v>2917</v>
      </c>
      <c r="H120" s="1387" t="s">
        <v>1449</v>
      </c>
      <c r="I120" s="1387" t="s">
        <v>1449</v>
      </c>
      <c r="J120" s="297" t="s">
        <v>153</v>
      </c>
      <c r="K120" s="835"/>
      <c r="L120" s="835"/>
      <c r="M120" s="835"/>
      <c r="N120" s="835"/>
    </row>
    <row r="121" spans="1:14" s="289" customFormat="1" ht="15.75" outlineLevel="1" x14ac:dyDescent="0.25">
      <c r="A121" s="294" t="s">
        <v>2790</v>
      </c>
      <c r="B121" s="1386" t="s">
        <v>2791</v>
      </c>
      <c r="C121" s="1386" t="s">
        <v>1404</v>
      </c>
      <c r="D121" s="1386" t="s">
        <v>1404</v>
      </c>
      <c r="E121" s="296" t="s">
        <v>152</v>
      </c>
      <c r="F121" s="485" t="s">
        <v>2863</v>
      </c>
      <c r="G121" s="1387" t="s">
        <v>2864</v>
      </c>
      <c r="H121" s="1387"/>
      <c r="I121" s="1387"/>
      <c r="J121" s="297" t="s">
        <v>2826</v>
      </c>
      <c r="K121" s="835"/>
      <c r="L121" s="835"/>
      <c r="M121" s="835"/>
      <c r="N121" s="835"/>
    </row>
    <row r="122" spans="1:14" s="289" customFormat="1" ht="15.75" outlineLevel="1" x14ac:dyDescent="0.25">
      <c r="A122" s="294" t="s">
        <v>2809</v>
      </c>
      <c r="B122" s="1386" t="s">
        <v>2810</v>
      </c>
      <c r="C122" s="1386" t="s">
        <v>1404</v>
      </c>
      <c r="D122" s="1386" t="s">
        <v>1404</v>
      </c>
      <c r="E122" s="296" t="s">
        <v>152</v>
      </c>
      <c r="F122" s="485" t="s">
        <v>1428</v>
      </c>
      <c r="G122" s="1387" t="s">
        <v>2901</v>
      </c>
      <c r="H122" s="1387" t="s">
        <v>1450</v>
      </c>
      <c r="I122" s="1387" t="s">
        <v>1450</v>
      </c>
      <c r="J122" s="297" t="s">
        <v>153</v>
      </c>
      <c r="K122" s="835"/>
      <c r="L122" s="835"/>
      <c r="M122" s="835"/>
      <c r="N122" s="835"/>
    </row>
    <row r="123" spans="1:14" s="289" customFormat="1" ht="15.75" outlineLevel="1" x14ac:dyDescent="0.25">
      <c r="A123" s="495" t="s">
        <v>2850</v>
      </c>
      <c r="B123" s="1387" t="s">
        <v>2851</v>
      </c>
      <c r="C123" s="1387"/>
      <c r="D123" s="1387"/>
      <c r="E123" s="487" t="s">
        <v>152</v>
      </c>
      <c r="F123" s="485" t="s">
        <v>1429</v>
      </c>
      <c r="G123" s="1387" t="s">
        <v>2799</v>
      </c>
      <c r="H123" s="1387" t="s">
        <v>1451</v>
      </c>
      <c r="I123" s="1387" t="s">
        <v>1451</v>
      </c>
      <c r="J123" s="297" t="s">
        <v>154</v>
      </c>
      <c r="K123" s="835"/>
      <c r="L123" s="835"/>
      <c r="M123" s="835"/>
      <c r="N123" s="835"/>
    </row>
    <row r="124" spans="1:14" s="289" customFormat="1" ht="15.75" outlineLevel="1" x14ac:dyDescent="0.25">
      <c r="A124" s="294" t="s">
        <v>1457</v>
      </c>
      <c r="B124" s="1386" t="s">
        <v>2839</v>
      </c>
      <c r="C124" s="1386" t="s">
        <v>1460</v>
      </c>
      <c r="D124" s="1386" t="s">
        <v>1460</v>
      </c>
      <c r="E124" s="296" t="s">
        <v>152</v>
      </c>
      <c r="F124" s="485" t="s">
        <v>2865</v>
      </c>
      <c r="G124" s="1387" t="s">
        <v>2866</v>
      </c>
      <c r="H124" s="1387"/>
      <c r="I124" s="1387"/>
      <c r="J124" s="297" t="s">
        <v>2826</v>
      </c>
      <c r="K124" s="835"/>
      <c r="L124" s="835"/>
      <c r="M124" s="835"/>
      <c r="N124" s="835"/>
    </row>
    <row r="125" spans="1:14" s="289" customFormat="1" ht="15.75" outlineLevel="1" x14ac:dyDescent="0.25">
      <c r="A125" s="294" t="s">
        <v>1456</v>
      </c>
      <c r="B125" s="1386" t="s">
        <v>142</v>
      </c>
      <c r="C125" s="1386"/>
      <c r="D125" s="1386"/>
      <c r="E125" s="296" t="s">
        <v>1408</v>
      </c>
      <c r="F125" s="485" t="s">
        <v>1430</v>
      </c>
      <c r="G125" s="1387" t="s">
        <v>2813</v>
      </c>
      <c r="H125" s="1387" t="s">
        <v>1452</v>
      </c>
      <c r="I125" s="1387" t="s">
        <v>1452</v>
      </c>
      <c r="J125" s="297" t="s">
        <v>154</v>
      </c>
      <c r="K125" s="835"/>
      <c r="L125" s="835"/>
      <c r="M125" s="835"/>
      <c r="N125" s="835"/>
    </row>
    <row r="126" spans="1:14" s="289" customFormat="1" ht="15.75" outlineLevel="1" x14ac:dyDescent="0.25">
      <c r="A126" s="294" t="s">
        <v>1458</v>
      </c>
      <c r="B126" s="1386" t="s">
        <v>2840</v>
      </c>
      <c r="C126" s="1386" t="s">
        <v>1461</v>
      </c>
      <c r="D126" s="1386" t="s">
        <v>1461</v>
      </c>
      <c r="E126" s="296" t="s">
        <v>152</v>
      </c>
      <c r="F126" s="485" t="s">
        <v>1431</v>
      </c>
      <c r="G126" s="1387" t="s">
        <v>2916</v>
      </c>
      <c r="H126" s="1387" t="s">
        <v>1453</v>
      </c>
      <c r="I126" s="1387" t="s">
        <v>1453</v>
      </c>
      <c r="J126" s="297" t="s">
        <v>154</v>
      </c>
      <c r="K126" s="835"/>
      <c r="L126" s="835"/>
      <c r="M126" s="835"/>
      <c r="N126" s="835"/>
    </row>
    <row r="127" spans="1:14" s="289" customFormat="1" ht="15.75" outlineLevel="1" x14ac:dyDescent="0.25">
      <c r="A127" s="294" t="s">
        <v>2844</v>
      </c>
      <c r="B127" s="1386" t="s">
        <v>2845</v>
      </c>
      <c r="C127" s="1386"/>
      <c r="D127" s="1386"/>
      <c r="E127" s="296" t="s">
        <v>1409</v>
      </c>
      <c r="F127" s="485" t="s">
        <v>1432</v>
      </c>
      <c r="G127" s="1387" t="s">
        <v>2915</v>
      </c>
      <c r="H127" s="1387"/>
      <c r="I127" s="1387"/>
      <c r="J127" s="297" t="s">
        <v>154</v>
      </c>
      <c r="K127" s="835"/>
      <c r="L127" s="835"/>
      <c r="M127" s="835"/>
      <c r="N127" s="835"/>
    </row>
    <row r="128" spans="1:14" s="289" customFormat="1" ht="15.75" outlineLevel="1" x14ac:dyDescent="0.25">
      <c r="A128" s="294" t="s">
        <v>2846</v>
      </c>
      <c r="B128" s="1386" t="s">
        <v>2847</v>
      </c>
      <c r="C128" s="1386"/>
      <c r="D128" s="1386"/>
      <c r="E128" s="296" t="s">
        <v>1409</v>
      </c>
      <c r="F128" s="485" t="s">
        <v>2779</v>
      </c>
      <c r="G128" s="1387" t="s">
        <v>2780</v>
      </c>
      <c r="H128" s="1387"/>
      <c r="I128" s="1387"/>
      <c r="J128" s="297" t="s">
        <v>151</v>
      </c>
      <c r="K128" s="835"/>
      <c r="L128" s="835"/>
      <c r="M128" s="835"/>
      <c r="N128" s="835"/>
    </row>
    <row r="129" spans="1:14" s="289" customFormat="1" ht="15.75" outlineLevel="1" x14ac:dyDescent="0.25">
      <c r="A129" s="294" t="s">
        <v>2848</v>
      </c>
      <c r="B129" s="1386" t="s">
        <v>2849</v>
      </c>
      <c r="C129" s="1386"/>
      <c r="D129" s="1386"/>
      <c r="E129" s="296" t="s">
        <v>152</v>
      </c>
      <c r="F129" s="485" t="s">
        <v>2781</v>
      </c>
      <c r="G129" s="1387" t="s">
        <v>2782</v>
      </c>
      <c r="H129" s="1387"/>
      <c r="I129" s="1387"/>
      <c r="J129" s="297" t="s">
        <v>152</v>
      </c>
      <c r="K129" s="835"/>
      <c r="L129" s="835"/>
      <c r="M129" s="835"/>
      <c r="N129" s="835"/>
    </row>
    <row r="130" spans="1:14" s="289" customFormat="1" ht="15.75" outlineLevel="1" x14ac:dyDescent="0.25">
      <c r="A130" s="294" t="s">
        <v>2841</v>
      </c>
      <c r="B130" s="1386" t="s">
        <v>2842</v>
      </c>
      <c r="C130" s="1386"/>
      <c r="D130" s="1386"/>
      <c r="E130" s="296" t="s">
        <v>154</v>
      </c>
      <c r="F130" s="485" t="s">
        <v>1433</v>
      </c>
      <c r="G130" s="1387" t="s">
        <v>1454</v>
      </c>
      <c r="H130" s="1387" t="s">
        <v>1454</v>
      </c>
      <c r="I130" s="1387" t="s">
        <v>1454</v>
      </c>
      <c r="J130" s="297" t="s">
        <v>154</v>
      </c>
      <c r="K130" s="835"/>
      <c r="L130" s="835"/>
      <c r="M130" s="835"/>
      <c r="N130" s="835"/>
    </row>
    <row r="131" spans="1:14" s="289" customFormat="1" ht="15.75" outlineLevel="1" x14ac:dyDescent="0.25">
      <c r="A131" s="495" t="s">
        <v>2733</v>
      </c>
      <c r="B131" s="1387" t="s">
        <v>2734</v>
      </c>
      <c r="C131" s="1387"/>
      <c r="D131" s="1387"/>
      <c r="E131" s="487" t="s">
        <v>1408</v>
      </c>
      <c r="F131" s="358" t="s">
        <v>1459</v>
      </c>
      <c r="G131" s="1386" t="s">
        <v>2843</v>
      </c>
      <c r="H131" s="1386"/>
      <c r="I131" s="1386"/>
      <c r="J131" s="494" t="s">
        <v>154</v>
      </c>
      <c r="K131" s="835"/>
      <c r="L131" s="835"/>
      <c r="M131" s="835"/>
      <c r="N131" s="835"/>
    </row>
    <row r="132" spans="1:14" s="289" customFormat="1" ht="16.5" outlineLevel="1" thickBot="1" x14ac:dyDescent="0.3">
      <c r="A132" s="498" t="s">
        <v>2867</v>
      </c>
      <c r="B132" s="1420" t="s">
        <v>2868</v>
      </c>
      <c r="C132" s="1420"/>
      <c r="D132" s="1420"/>
      <c r="E132" s="302" t="s">
        <v>152</v>
      </c>
      <c r="F132" s="507" t="s">
        <v>2869</v>
      </c>
      <c r="G132" s="1420" t="s">
        <v>2870</v>
      </c>
      <c r="H132" s="1420"/>
      <c r="I132" s="1420"/>
      <c r="J132" s="508" t="s">
        <v>152</v>
      </c>
      <c r="K132" s="835"/>
      <c r="L132" s="835"/>
      <c r="M132" s="835"/>
      <c r="N132" s="835"/>
    </row>
    <row r="133" spans="1:14" s="289" customFormat="1" ht="16.5" outlineLevel="1" thickBot="1" x14ac:dyDescent="0.3">
      <c r="A133" s="1424" t="s">
        <v>2500</v>
      </c>
      <c r="B133" s="1425"/>
      <c r="C133" s="1425"/>
      <c r="D133" s="1425"/>
      <c r="E133" s="1425"/>
      <c r="F133" s="1425"/>
      <c r="G133" s="1425"/>
      <c r="H133" s="1425"/>
      <c r="I133" s="1425"/>
      <c r="J133" s="1426"/>
      <c r="K133" s="835"/>
      <c r="L133" s="835"/>
      <c r="M133" s="835"/>
      <c r="N133" s="835"/>
    </row>
    <row r="134" spans="1:14" s="289" customFormat="1" ht="16.5" outlineLevel="1" thickBot="1" x14ac:dyDescent="0.3">
      <c r="A134" s="1458" t="s">
        <v>86</v>
      </c>
      <c r="B134" s="1459"/>
      <c r="C134" s="1459"/>
      <c r="D134" s="1459"/>
      <c r="E134" s="1459"/>
      <c r="F134" s="1459"/>
      <c r="G134" s="1459"/>
      <c r="H134" s="1459"/>
      <c r="I134" s="1459"/>
      <c r="J134" s="1460"/>
      <c r="K134" s="835"/>
      <c r="L134" s="835"/>
      <c r="M134" s="835"/>
      <c r="N134" s="835"/>
    </row>
    <row r="135" spans="1:14" s="289" customFormat="1" ht="15.75" outlineLevel="1" x14ac:dyDescent="0.25">
      <c r="A135" s="510" t="s">
        <v>124</v>
      </c>
      <c r="B135" s="1646" t="s">
        <v>2827</v>
      </c>
      <c r="C135" s="1646" t="s">
        <v>1466</v>
      </c>
      <c r="D135" s="1646" t="s">
        <v>1466</v>
      </c>
      <c r="E135" s="291" t="s">
        <v>1476</v>
      </c>
      <c r="F135" s="511" t="s">
        <v>2880</v>
      </c>
      <c r="G135" s="1647" t="s">
        <v>2881</v>
      </c>
      <c r="H135" s="1647"/>
      <c r="I135" s="1647"/>
      <c r="J135" s="501" t="s">
        <v>2882</v>
      </c>
      <c r="K135" s="835"/>
      <c r="L135" s="835"/>
      <c r="M135" s="835"/>
      <c r="N135" s="835"/>
    </row>
    <row r="136" spans="1:14" s="289" customFormat="1" ht="15.75" outlineLevel="1" x14ac:dyDescent="0.25">
      <c r="A136" s="495" t="s">
        <v>2873</v>
      </c>
      <c r="B136" s="1386" t="s">
        <v>2874</v>
      </c>
      <c r="C136" s="1386" t="s">
        <v>1467</v>
      </c>
      <c r="D136" s="1386" t="s">
        <v>1467</v>
      </c>
      <c r="E136" s="296" t="s">
        <v>1476</v>
      </c>
      <c r="F136" s="485" t="s">
        <v>2885</v>
      </c>
      <c r="G136" s="1387" t="s">
        <v>2883</v>
      </c>
      <c r="H136" s="1387"/>
      <c r="I136" s="1387"/>
      <c r="J136" s="297" t="s">
        <v>2882</v>
      </c>
      <c r="K136" s="835"/>
      <c r="L136" s="835"/>
      <c r="M136" s="835"/>
      <c r="N136" s="835"/>
    </row>
    <row r="137" spans="1:14" s="289" customFormat="1" ht="15.75" outlineLevel="1" x14ac:dyDescent="0.25">
      <c r="A137" s="495" t="s">
        <v>2894</v>
      </c>
      <c r="B137" s="1386" t="s">
        <v>2895</v>
      </c>
      <c r="C137" s="1386" t="s">
        <v>1467</v>
      </c>
      <c r="D137" s="1386" t="s">
        <v>1467</v>
      </c>
      <c r="E137" s="296" t="s">
        <v>1476</v>
      </c>
      <c r="F137" s="485" t="s">
        <v>2886</v>
      </c>
      <c r="G137" s="1387" t="s">
        <v>2884</v>
      </c>
      <c r="H137" s="1387"/>
      <c r="I137" s="1387"/>
      <c r="J137" s="297" t="s">
        <v>2882</v>
      </c>
      <c r="K137" s="835"/>
      <c r="L137" s="835"/>
      <c r="M137" s="835"/>
      <c r="N137" s="835"/>
    </row>
    <row r="138" spans="1:14" s="289" customFormat="1" ht="15.75" outlineLevel="1" x14ac:dyDescent="0.25">
      <c r="A138" s="495" t="s">
        <v>2890</v>
      </c>
      <c r="B138" s="1387" t="s">
        <v>2889</v>
      </c>
      <c r="C138" s="1387"/>
      <c r="D138" s="1387"/>
      <c r="E138" s="487" t="s">
        <v>1477</v>
      </c>
      <c r="F138" s="485" t="s">
        <v>2888</v>
      </c>
      <c r="G138" s="1387" t="s">
        <v>2887</v>
      </c>
      <c r="H138" s="1387"/>
      <c r="I138" s="1387"/>
      <c r="J138" s="297" t="s">
        <v>1477</v>
      </c>
      <c r="K138" s="835"/>
      <c r="L138" s="835"/>
      <c r="M138" s="835"/>
      <c r="N138" s="835"/>
    </row>
    <row r="139" spans="1:14" s="289" customFormat="1" ht="15.75" outlineLevel="1" x14ac:dyDescent="0.25">
      <c r="A139" s="495" t="s">
        <v>2875</v>
      </c>
      <c r="B139" s="1386" t="s">
        <v>2876</v>
      </c>
      <c r="C139" s="1386"/>
      <c r="D139" s="1386"/>
      <c r="E139" s="296" t="s">
        <v>157</v>
      </c>
      <c r="F139" s="300" t="s">
        <v>1464</v>
      </c>
      <c r="G139" s="1386" t="s">
        <v>2911</v>
      </c>
      <c r="H139" s="1386" t="s">
        <v>1473</v>
      </c>
      <c r="I139" s="1386" t="s">
        <v>1473</v>
      </c>
      <c r="J139" s="494" t="s">
        <v>1477</v>
      </c>
      <c r="K139" s="835"/>
      <c r="L139" s="835"/>
      <c r="M139" s="835"/>
      <c r="N139" s="835"/>
    </row>
    <row r="140" spans="1:14" s="289" customFormat="1" ht="15.75" outlineLevel="1" x14ac:dyDescent="0.25">
      <c r="A140" s="299" t="s">
        <v>156</v>
      </c>
      <c r="B140" s="1386" t="s">
        <v>2908</v>
      </c>
      <c r="C140" s="1386" t="s">
        <v>1469</v>
      </c>
      <c r="D140" s="1386" t="s">
        <v>1469</v>
      </c>
      <c r="E140" s="296" t="s">
        <v>157</v>
      </c>
      <c r="F140" s="300" t="s">
        <v>158</v>
      </c>
      <c r="G140" s="1387" t="s">
        <v>2912</v>
      </c>
      <c r="H140" s="1387" t="s">
        <v>1474</v>
      </c>
      <c r="I140" s="1387" t="s">
        <v>1474</v>
      </c>
      <c r="J140" s="297" t="s">
        <v>161</v>
      </c>
      <c r="K140" s="835"/>
      <c r="L140" s="835"/>
      <c r="M140" s="835"/>
      <c r="N140" s="835"/>
    </row>
    <row r="141" spans="1:14" s="289" customFormat="1" ht="15.75" outlineLevel="1" x14ac:dyDescent="0.25">
      <c r="A141" s="299" t="s">
        <v>1462</v>
      </c>
      <c r="B141" s="1386" t="s">
        <v>2872</v>
      </c>
      <c r="C141" s="1386" t="s">
        <v>1470</v>
      </c>
      <c r="D141" s="1386" t="s">
        <v>1470</v>
      </c>
      <c r="E141" s="296" t="s">
        <v>157</v>
      </c>
      <c r="F141" s="300" t="s">
        <v>159</v>
      </c>
      <c r="G141" s="1387" t="s">
        <v>2913</v>
      </c>
      <c r="H141" s="1387"/>
      <c r="I141" s="1387"/>
      <c r="J141" s="297" t="s">
        <v>161</v>
      </c>
      <c r="K141" s="835"/>
      <c r="L141" s="835"/>
      <c r="M141" s="835"/>
      <c r="N141" s="835"/>
    </row>
    <row r="142" spans="1:14" s="289" customFormat="1" ht="15.75" outlineLevel="1" x14ac:dyDescent="0.25">
      <c r="A142" s="299" t="s">
        <v>1465</v>
      </c>
      <c r="B142" s="1386" t="s">
        <v>2909</v>
      </c>
      <c r="C142" s="1386" t="s">
        <v>1471</v>
      </c>
      <c r="D142" s="1386" t="s">
        <v>1471</v>
      </c>
      <c r="E142" s="296" t="s">
        <v>1477</v>
      </c>
      <c r="F142" s="300" t="s">
        <v>160</v>
      </c>
      <c r="G142" s="1387" t="s">
        <v>1475</v>
      </c>
      <c r="H142" s="1387"/>
      <c r="I142" s="1387"/>
      <c r="J142" s="297" t="s">
        <v>161</v>
      </c>
      <c r="K142" s="835"/>
      <c r="L142" s="835"/>
      <c r="M142" s="835"/>
      <c r="N142" s="835"/>
    </row>
    <row r="143" spans="1:14" s="289" customFormat="1" ht="16.5" outlineLevel="1" thickBot="1" x14ac:dyDescent="0.3">
      <c r="A143" s="301" t="s">
        <v>1463</v>
      </c>
      <c r="B143" s="1420" t="s">
        <v>2910</v>
      </c>
      <c r="C143" s="1420" t="s">
        <v>1472</v>
      </c>
      <c r="D143" s="1420" t="s">
        <v>1472</v>
      </c>
      <c r="E143" s="302" t="s">
        <v>1477</v>
      </c>
      <c r="F143" s="303" t="s">
        <v>155</v>
      </c>
      <c r="G143" s="1420" t="s">
        <v>2914</v>
      </c>
      <c r="H143" s="1420" t="s">
        <v>1468</v>
      </c>
      <c r="I143" s="1420" t="s">
        <v>1468</v>
      </c>
      <c r="J143" s="508" t="s">
        <v>157</v>
      </c>
      <c r="M143" s="835"/>
      <c r="N143" s="835"/>
    </row>
    <row r="144" spans="1:14" s="289" customFormat="1" ht="16.5" thickBot="1" x14ac:dyDescent="0.3">
      <c r="A144" s="1643" t="s">
        <v>146</v>
      </c>
      <c r="B144" s="1644"/>
      <c r="C144" s="1644"/>
      <c r="D144" s="1644"/>
      <c r="E144" s="1644"/>
      <c r="F144" s="1644"/>
      <c r="G144" s="1644"/>
      <c r="H144" s="1644"/>
      <c r="I144" s="1644"/>
      <c r="J144" s="1645"/>
      <c r="M144" s="835"/>
      <c r="N144" s="835"/>
    </row>
    <row r="145" spans="1:14" s="289" customFormat="1" ht="16.5" thickBot="1" x14ac:dyDescent="0.3">
      <c r="A145" s="1636" t="s">
        <v>2243</v>
      </c>
      <c r="B145" s="1637"/>
      <c r="C145" s="1637"/>
      <c r="D145" s="1637"/>
      <c r="E145" s="1637"/>
      <c r="F145" s="1637"/>
      <c r="G145" s="1637"/>
      <c r="H145" s="1637"/>
      <c r="I145" s="1637"/>
      <c r="J145" s="1638"/>
      <c r="M145" s="835"/>
      <c r="N145" s="835"/>
    </row>
    <row r="146" spans="1:14" s="289" customFormat="1" ht="16.5" outlineLevel="1" thickBot="1" x14ac:dyDescent="0.3">
      <c r="A146" s="1427" t="s">
        <v>2500</v>
      </c>
      <c r="B146" s="1428"/>
      <c r="C146" s="1428"/>
      <c r="D146" s="1428"/>
      <c r="E146" s="1428"/>
      <c r="F146" s="1428"/>
      <c r="G146" s="1428"/>
      <c r="H146" s="1428"/>
      <c r="I146" s="1428"/>
      <c r="J146" s="1429"/>
      <c r="M146" s="835"/>
      <c r="N146" s="835"/>
    </row>
    <row r="147" spans="1:14" s="289" customFormat="1" ht="15.75" outlineLevel="1" x14ac:dyDescent="0.25">
      <c r="A147" s="1639" t="s">
        <v>2244</v>
      </c>
      <c r="B147" s="1640"/>
      <c r="C147" s="1641" t="s">
        <v>2245</v>
      </c>
      <c r="D147" s="1641"/>
      <c r="E147" s="1641"/>
      <c r="F147" s="1642" t="s">
        <v>2246</v>
      </c>
      <c r="G147" s="1642"/>
      <c r="H147" s="1562" t="s">
        <v>2247</v>
      </c>
      <c r="I147" s="1562"/>
      <c r="J147" s="1563"/>
      <c r="L147" s="847"/>
      <c r="M147" s="835"/>
      <c r="N147" s="835"/>
    </row>
    <row r="148" spans="1:14" s="289" customFormat="1" ht="15.75" outlineLevel="1" x14ac:dyDescent="0.25">
      <c r="A148" s="1634" t="s">
        <v>2248</v>
      </c>
      <c r="B148" s="1635"/>
      <c r="C148" s="1633" t="s">
        <v>2249</v>
      </c>
      <c r="D148" s="1633"/>
      <c r="E148" s="1633"/>
      <c r="F148" s="1613" t="s">
        <v>2250</v>
      </c>
      <c r="G148" s="1613"/>
      <c r="H148" s="1382" t="s">
        <v>2251</v>
      </c>
      <c r="I148" s="1382"/>
      <c r="J148" s="1383"/>
      <c r="M148" s="835"/>
      <c r="N148" s="835"/>
    </row>
    <row r="149" spans="1:14" s="289" customFormat="1" ht="15.75" outlineLevel="1" x14ac:dyDescent="0.25">
      <c r="A149" s="1634" t="s">
        <v>2252</v>
      </c>
      <c r="B149" s="1635"/>
      <c r="C149" s="1633" t="s">
        <v>2253</v>
      </c>
      <c r="D149" s="1633"/>
      <c r="E149" s="1633"/>
      <c r="F149" s="1613" t="s">
        <v>2254</v>
      </c>
      <c r="G149" s="1613"/>
      <c r="H149" s="1382" t="s">
        <v>2255</v>
      </c>
      <c r="I149" s="1382"/>
      <c r="J149" s="1383"/>
      <c r="M149" s="835"/>
      <c r="N149" s="835"/>
    </row>
    <row r="150" spans="1:14" s="289" customFormat="1" ht="15.75" outlineLevel="1" x14ac:dyDescent="0.25">
      <c r="A150" s="1634" t="s">
        <v>2256</v>
      </c>
      <c r="B150" s="1635"/>
      <c r="C150" s="1633" t="s">
        <v>2257</v>
      </c>
      <c r="D150" s="1633"/>
      <c r="E150" s="1633"/>
      <c r="F150" s="1613" t="s">
        <v>2258</v>
      </c>
      <c r="G150" s="1613"/>
      <c r="H150" s="1382" t="s">
        <v>2259</v>
      </c>
      <c r="I150" s="1382"/>
      <c r="J150" s="1383"/>
      <c r="M150" s="835"/>
      <c r="N150" s="835"/>
    </row>
    <row r="151" spans="1:14" s="289" customFormat="1" ht="15.75" outlineLevel="1" x14ac:dyDescent="0.25">
      <c r="A151" s="1634" t="s">
        <v>2260</v>
      </c>
      <c r="B151" s="1635"/>
      <c r="C151" s="1633" t="s">
        <v>2261</v>
      </c>
      <c r="D151" s="1633"/>
      <c r="E151" s="1633"/>
      <c r="F151" s="1613" t="s">
        <v>2262</v>
      </c>
      <c r="G151" s="1613"/>
      <c r="H151" s="1382" t="s">
        <v>2263</v>
      </c>
      <c r="I151" s="1382"/>
      <c r="J151" s="1383"/>
      <c r="M151" s="835"/>
      <c r="N151" s="835"/>
    </row>
    <row r="152" spans="1:14" s="289" customFormat="1" ht="15.75" outlineLevel="1" x14ac:dyDescent="0.25">
      <c r="A152" s="1634" t="s">
        <v>2264</v>
      </c>
      <c r="B152" s="1635"/>
      <c r="C152" s="1633" t="s">
        <v>2265</v>
      </c>
      <c r="D152" s="1633"/>
      <c r="E152" s="1633"/>
      <c r="F152" s="1382" t="s">
        <v>2266</v>
      </c>
      <c r="G152" s="1382"/>
      <c r="H152" s="1382" t="s">
        <v>2267</v>
      </c>
      <c r="I152" s="1382"/>
      <c r="J152" s="1383"/>
      <c r="M152" s="835"/>
      <c r="N152" s="835"/>
    </row>
    <row r="153" spans="1:14" s="289" customFormat="1" ht="15.75" outlineLevel="1" x14ac:dyDescent="0.25">
      <c r="A153" s="1634" t="s">
        <v>2268</v>
      </c>
      <c r="B153" s="1635"/>
      <c r="C153" s="1633" t="s">
        <v>2269</v>
      </c>
      <c r="D153" s="1633"/>
      <c r="E153" s="1633"/>
      <c r="F153" s="1382" t="s">
        <v>2270</v>
      </c>
      <c r="G153" s="1382"/>
      <c r="H153" s="1382" t="s">
        <v>2271</v>
      </c>
      <c r="I153" s="1382"/>
      <c r="J153" s="1383"/>
      <c r="M153" s="835"/>
      <c r="N153" s="835"/>
    </row>
    <row r="154" spans="1:14" s="289" customFormat="1" ht="15.75" outlineLevel="1" x14ac:dyDescent="0.25">
      <c r="A154" s="1634" t="s">
        <v>2272</v>
      </c>
      <c r="B154" s="1635"/>
      <c r="C154" s="1633" t="s">
        <v>2273</v>
      </c>
      <c r="D154" s="1633"/>
      <c r="E154" s="1633"/>
      <c r="F154" s="1382" t="s">
        <v>2274</v>
      </c>
      <c r="G154" s="1382"/>
      <c r="H154" s="1382" t="s">
        <v>2275</v>
      </c>
      <c r="I154" s="1382"/>
      <c r="J154" s="1383"/>
      <c r="M154" s="835"/>
      <c r="N154" s="835"/>
    </row>
    <row r="155" spans="1:14" s="289" customFormat="1" ht="15.75" outlineLevel="1" x14ac:dyDescent="0.25">
      <c r="A155" s="1634" t="s">
        <v>2276</v>
      </c>
      <c r="B155" s="1635"/>
      <c r="C155" s="1633" t="s">
        <v>2277</v>
      </c>
      <c r="D155" s="1633"/>
      <c r="E155" s="1633"/>
      <c r="F155" s="1394" t="s">
        <v>2278</v>
      </c>
      <c r="G155" s="1394"/>
      <c r="H155" s="1394" t="s">
        <v>2279</v>
      </c>
      <c r="I155" s="1394"/>
      <c r="J155" s="1549"/>
      <c r="M155" s="835"/>
      <c r="N155" s="835"/>
    </row>
    <row r="156" spans="1:14" s="289" customFormat="1" ht="15.75" outlineLevel="1" x14ac:dyDescent="0.25">
      <c r="A156" s="1634" t="s">
        <v>2981</v>
      </c>
      <c r="B156" s="1635"/>
      <c r="C156" s="1633" t="s">
        <v>2982</v>
      </c>
      <c r="D156" s="1633"/>
      <c r="E156" s="1633"/>
      <c r="F156" s="1394" t="s">
        <v>2988</v>
      </c>
      <c r="G156" s="1394"/>
      <c r="H156" s="1394" t="s">
        <v>2987</v>
      </c>
      <c r="I156" s="1394"/>
      <c r="J156" s="1549"/>
      <c r="M156" s="835"/>
      <c r="N156" s="835"/>
    </row>
    <row r="157" spans="1:14" s="289" customFormat="1" ht="15.75" outlineLevel="1" x14ac:dyDescent="0.25">
      <c r="A157" s="1634" t="s">
        <v>2985</v>
      </c>
      <c r="B157" s="1635"/>
      <c r="C157" s="1633" t="s">
        <v>2983</v>
      </c>
      <c r="D157" s="1633"/>
      <c r="E157" s="1633"/>
      <c r="F157" s="1394" t="s">
        <v>2990</v>
      </c>
      <c r="G157" s="1394"/>
      <c r="H157" s="1394" t="s">
        <v>2989</v>
      </c>
      <c r="I157" s="1394"/>
      <c r="J157" s="1549"/>
      <c r="M157" s="835"/>
      <c r="N157" s="835"/>
    </row>
    <row r="158" spans="1:14" s="289" customFormat="1" ht="15.75" outlineLevel="1" x14ac:dyDescent="0.25">
      <c r="A158" s="1634" t="s">
        <v>2986</v>
      </c>
      <c r="B158" s="1635"/>
      <c r="C158" s="1633" t="s">
        <v>2984</v>
      </c>
      <c r="D158" s="1633"/>
      <c r="E158" s="1633"/>
      <c r="F158" s="1394" t="s">
        <v>2991</v>
      </c>
      <c r="G158" s="1394"/>
      <c r="H158" s="1394" t="s">
        <v>2992</v>
      </c>
      <c r="I158" s="1394"/>
      <c r="J158" s="1549"/>
      <c r="M158" s="835"/>
      <c r="N158" s="835"/>
    </row>
    <row r="159" spans="1:14" s="289" customFormat="1" ht="15.75" outlineLevel="1" x14ac:dyDescent="0.25">
      <c r="A159" s="1608"/>
      <c r="B159" s="1609"/>
      <c r="C159" s="1609"/>
      <c r="D159" s="1609"/>
      <c r="E159" s="1609"/>
      <c r="F159" s="1394" t="s">
        <v>2994</v>
      </c>
      <c r="G159" s="1394"/>
      <c r="H159" s="1394" t="s">
        <v>2993</v>
      </c>
      <c r="I159" s="1394"/>
      <c r="J159" s="1549"/>
      <c r="M159" s="835"/>
      <c r="N159" s="835"/>
    </row>
    <row r="160" spans="1:14" s="289" customFormat="1" ht="15.75" outlineLevel="1" x14ac:dyDescent="0.25">
      <c r="A160" s="1614" t="s">
        <v>2280</v>
      </c>
      <c r="B160" s="1613"/>
      <c r="C160" s="1394" t="s">
        <v>2281</v>
      </c>
      <c r="D160" s="1394"/>
      <c r="E160" s="1394"/>
      <c r="F160" s="1613" t="s">
        <v>2282</v>
      </c>
      <c r="G160" s="1613"/>
      <c r="H160" s="1394" t="s">
        <v>2283</v>
      </c>
      <c r="I160" s="1394"/>
      <c r="J160" s="1549"/>
      <c r="M160" s="835"/>
      <c r="N160" s="835"/>
    </row>
    <row r="161" spans="1:14" s="289" customFormat="1" ht="15.75" outlineLevel="1" x14ac:dyDescent="0.25">
      <c r="A161" s="1614" t="s">
        <v>2284</v>
      </c>
      <c r="B161" s="1613"/>
      <c r="C161" s="1394" t="s">
        <v>2285</v>
      </c>
      <c r="D161" s="1394"/>
      <c r="E161" s="1394"/>
      <c r="F161" s="1613" t="s">
        <v>2977</v>
      </c>
      <c r="G161" s="1613"/>
      <c r="H161" s="1394" t="s">
        <v>2978</v>
      </c>
      <c r="I161" s="1394"/>
      <c r="J161" s="1549"/>
      <c r="M161" s="835"/>
      <c r="N161" s="835"/>
    </row>
    <row r="162" spans="1:14" s="289" customFormat="1" ht="15.75" outlineLevel="1" x14ac:dyDescent="0.25">
      <c r="A162" s="1614" t="s">
        <v>2286</v>
      </c>
      <c r="B162" s="1613"/>
      <c r="C162" s="1394" t="s">
        <v>2287</v>
      </c>
      <c r="D162" s="1394"/>
      <c r="E162" s="1394"/>
      <c r="F162" s="1613" t="s">
        <v>2979</v>
      </c>
      <c r="G162" s="1613"/>
      <c r="H162" s="1394" t="s">
        <v>2980</v>
      </c>
      <c r="I162" s="1394"/>
      <c r="J162" s="1549"/>
      <c r="M162" s="835"/>
      <c r="N162" s="835"/>
    </row>
    <row r="163" spans="1:14" s="289" customFormat="1" ht="16.5" outlineLevel="1" thickBot="1" x14ac:dyDescent="0.3">
      <c r="A163" s="1692" t="s">
        <v>2288</v>
      </c>
      <c r="B163" s="1622"/>
      <c r="C163" s="1395" t="s">
        <v>2289</v>
      </c>
      <c r="D163" s="1395"/>
      <c r="E163" s="1395"/>
      <c r="F163" s="1622" t="s">
        <v>2977</v>
      </c>
      <c r="G163" s="1622"/>
      <c r="H163" s="1395" t="s">
        <v>2978</v>
      </c>
      <c r="I163" s="1395"/>
      <c r="J163" s="1396"/>
      <c r="M163" s="835"/>
      <c r="N163" s="835"/>
    </row>
    <row r="164" spans="1:14" s="289" customFormat="1" ht="16.5" thickBot="1" x14ac:dyDescent="0.3">
      <c r="A164" s="1681" t="s">
        <v>2243</v>
      </c>
      <c r="B164" s="1682"/>
      <c r="C164" s="1682"/>
      <c r="D164" s="1682"/>
      <c r="E164" s="1682"/>
      <c r="F164" s="1682"/>
      <c r="G164" s="1682"/>
      <c r="H164" s="1682"/>
      <c r="I164" s="1682"/>
      <c r="J164" s="1683"/>
      <c r="L164" s="835"/>
      <c r="M164" s="835"/>
      <c r="N164" s="835"/>
    </row>
    <row r="165" spans="1:14" s="289" customFormat="1" ht="16.5" thickBot="1" x14ac:dyDescent="0.3">
      <c r="A165" s="1684" t="s">
        <v>162</v>
      </c>
      <c r="B165" s="1685"/>
      <c r="C165" s="1685"/>
      <c r="D165" s="1685"/>
      <c r="E165" s="1685"/>
      <c r="F165" s="1685"/>
      <c r="G165" s="1685"/>
      <c r="H165" s="1685"/>
      <c r="I165" s="1685"/>
      <c r="J165" s="1686"/>
      <c r="L165" s="835"/>
      <c r="M165" s="835"/>
      <c r="N165" s="835"/>
    </row>
    <row r="166" spans="1:14" s="289" customFormat="1" ht="16.5" outlineLevel="1" thickBot="1" x14ac:dyDescent="0.3">
      <c r="A166" s="1427" t="s">
        <v>2500</v>
      </c>
      <c r="B166" s="1428"/>
      <c r="C166" s="1428"/>
      <c r="D166" s="1428"/>
      <c r="E166" s="1428"/>
      <c r="F166" s="1428"/>
      <c r="G166" s="1428"/>
      <c r="H166" s="1428"/>
      <c r="I166" s="1428"/>
      <c r="J166" s="1429"/>
      <c r="L166" s="835"/>
      <c r="M166" s="835"/>
      <c r="N166" s="835"/>
    </row>
    <row r="167" spans="1:14" s="289" customFormat="1" ht="15.75" outlineLevel="1" x14ac:dyDescent="0.25">
      <c r="A167" s="1687" t="s">
        <v>1835</v>
      </c>
      <c r="B167" s="1688" t="s">
        <v>88</v>
      </c>
      <c r="C167" s="1689" t="s">
        <v>2290</v>
      </c>
      <c r="D167" s="1689" t="s">
        <v>88</v>
      </c>
      <c r="E167" s="1689" t="s">
        <v>88</v>
      </c>
      <c r="F167" s="1642" t="s">
        <v>2999</v>
      </c>
      <c r="G167" s="1642" t="s">
        <v>98</v>
      </c>
      <c r="H167" s="1690" t="s">
        <v>2738</v>
      </c>
      <c r="I167" s="1690" t="s">
        <v>99</v>
      </c>
      <c r="J167" s="1691" t="s">
        <v>99</v>
      </c>
      <c r="L167" s="835"/>
      <c r="M167" s="835"/>
      <c r="N167" s="835"/>
    </row>
    <row r="168" spans="1:14" s="289" customFormat="1" ht="15.75" outlineLevel="1" x14ac:dyDescent="0.25">
      <c r="A168" s="1610" t="s">
        <v>1836</v>
      </c>
      <c r="B168" s="1611" t="s">
        <v>90</v>
      </c>
      <c r="C168" s="1612" t="s">
        <v>2291</v>
      </c>
      <c r="D168" s="1612" t="s">
        <v>90</v>
      </c>
      <c r="E168" s="1612" t="s">
        <v>90</v>
      </c>
      <c r="F168" s="1613" t="s">
        <v>1844</v>
      </c>
      <c r="G168" s="1613" t="s">
        <v>100</v>
      </c>
      <c r="H168" s="1606" t="s">
        <v>2292</v>
      </c>
      <c r="I168" s="1606" t="s">
        <v>101</v>
      </c>
      <c r="J168" s="1607" t="s">
        <v>101</v>
      </c>
      <c r="L168" s="835"/>
      <c r="M168" s="835"/>
      <c r="N168" s="835"/>
    </row>
    <row r="169" spans="1:14" s="289" customFormat="1" ht="15.75" outlineLevel="1" x14ac:dyDescent="0.25">
      <c r="A169" s="1608"/>
      <c r="B169" s="1609"/>
      <c r="C169" s="1609"/>
      <c r="D169" s="1609"/>
      <c r="E169" s="1609"/>
      <c r="F169" s="1606" t="s">
        <v>1845</v>
      </c>
      <c r="G169" s="1606" t="s">
        <v>96</v>
      </c>
      <c r="H169" s="1606" t="s">
        <v>2740</v>
      </c>
      <c r="I169" s="1606" t="s">
        <v>168</v>
      </c>
      <c r="J169" s="1607" t="s">
        <v>168</v>
      </c>
      <c r="L169" s="835"/>
      <c r="M169" s="835"/>
      <c r="N169" s="835"/>
    </row>
    <row r="170" spans="1:14" s="289" customFormat="1" ht="15.75" outlineLevel="1" x14ac:dyDescent="0.25">
      <c r="A170" s="1610" t="s">
        <v>1837</v>
      </c>
      <c r="B170" s="1611" t="s">
        <v>163</v>
      </c>
      <c r="C170" s="1612" t="s">
        <v>2739</v>
      </c>
      <c r="D170" s="1612" t="s">
        <v>163</v>
      </c>
      <c r="E170" s="1612" t="s">
        <v>163</v>
      </c>
      <c r="F170" s="1606" t="s">
        <v>3000</v>
      </c>
      <c r="G170" s="1606" t="s">
        <v>92</v>
      </c>
      <c r="H170" s="1606" t="s">
        <v>2293</v>
      </c>
      <c r="I170" s="1606" t="s">
        <v>93</v>
      </c>
      <c r="J170" s="1607" t="s">
        <v>93</v>
      </c>
      <c r="L170" s="835"/>
      <c r="M170" s="835"/>
      <c r="N170" s="835"/>
    </row>
    <row r="171" spans="1:14" s="289" customFormat="1" ht="15.75" outlineLevel="1" x14ac:dyDescent="0.25">
      <c r="A171" s="1610" t="s">
        <v>1838</v>
      </c>
      <c r="B171" s="1611" t="s">
        <v>164</v>
      </c>
      <c r="C171" s="1612" t="s">
        <v>2741</v>
      </c>
      <c r="D171" s="1612" t="s">
        <v>164</v>
      </c>
      <c r="E171" s="1612" t="s">
        <v>164</v>
      </c>
      <c r="F171" s="1613" t="s">
        <v>1846</v>
      </c>
      <c r="G171" s="1613" t="s">
        <v>102</v>
      </c>
      <c r="H171" s="1606" t="s">
        <v>103</v>
      </c>
      <c r="I171" s="1606" t="s">
        <v>103</v>
      </c>
      <c r="J171" s="1607" t="s">
        <v>103</v>
      </c>
      <c r="L171" s="835"/>
      <c r="M171" s="835"/>
      <c r="N171" s="835"/>
    </row>
    <row r="172" spans="1:14" s="289" customFormat="1" ht="15.75" outlineLevel="1" x14ac:dyDescent="0.25">
      <c r="A172" s="1610" t="s">
        <v>1839</v>
      </c>
      <c r="B172" s="1611" t="s">
        <v>165</v>
      </c>
      <c r="C172" s="1612" t="s">
        <v>3002</v>
      </c>
      <c r="D172" s="1612" t="s">
        <v>165</v>
      </c>
      <c r="E172" s="1612" t="s">
        <v>165</v>
      </c>
      <c r="F172" s="1613" t="s">
        <v>1847</v>
      </c>
      <c r="G172" s="1613" t="s">
        <v>166</v>
      </c>
      <c r="H172" s="1606" t="s">
        <v>104</v>
      </c>
      <c r="I172" s="1606" t="s">
        <v>104</v>
      </c>
      <c r="J172" s="1607" t="s">
        <v>104</v>
      </c>
      <c r="L172" s="835"/>
      <c r="M172" s="835"/>
      <c r="N172" s="835"/>
    </row>
    <row r="173" spans="1:14" s="289" customFormat="1" ht="15.75" outlineLevel="1" x14ac:dyDescent="0.25">
      <c r="A173" s="1614" t="s">
        <v>2995</v>
      </c>
      <c r="B173" s="1613"/>
      <c r="C173" s="1606" t="s">
        <v>2996</v>
      </c>
      <c r="D173" s="1606"/>
      <c r="E173" s="1606"/>
      <c r="F173" s="1613" t="s">
        <v>1848</v>
      </c>
      <c r="G173" s="1613" t="s">
        <v>94</v>
      </c>
      <c r="H173" s="1606" t="s">
        <v>3001</v>
      </c>
      <c r="I173" s="1606" t="s">
        <v>95</v>
      </c>
      <c r="J173" s="1607" t="s">
        <v>95</v>
      </c>
      <c r="L173" s="835"/>
      <c r="M173" s="835"/>
      <c r="N173" s="835"/>
    </row>
    <row r="174" spans="1:14" s="289" customFormat="1" ht="15.75" outlineLevel="1" x14ac:dyDescent="0.25">
      <c r="A174" s="1610" t="s">
        <v>1840</v>
      </c>
      <c r="B174" s="1611" t="s">
        <v>89</v>
      </c>
      <c r="C174" s="1612" t="s">
        <v>1841</v>
      </c>
      <c r="D174" s="1612" t="s">
        <v>89</v>
      </c>
      <c r="E174" s="1612" t="s">
        <v>89</v>
      </c>
      <c r="F174" s="1611" t="s">
        <v>1843</v>
      </c>
      <c r="G174" s="1611" t="s">
        <v>97</v>
      </c>
      <c r="H174" s="1612" t="s">
        <v>2294</v>
      </c>
      <c r="I174" s="1612" t="s">
        <v>97</v>
      </c>
      <c r="J174" s="1618" t="s">
        <v>97</v>
      </c>
      <c r="L174" s="835"/>
      <c r="M174" s="835"/>
      <c r="N174" s="835"/>
    </row>
    <row r="175" spans="1:14" s="289" customFormat="1" ht="15.75" outlineLevel="1" x14ac:dyDescent="0.25">
      <c r="A175" s="1610" t="s">
        <v>2736</v>
      </c>
      <c r="B175" s="1611"/>
      <c r="C175" s="1633" t="s">
        <v>2997</v>
      </c>
      <c r="D175" s="1633"/>
      <c r="E175" s="1633"/>
      <c r="F175" s="1613" t="s">
        <v>2737</v>
      </c>
      <c r="G175" s="1613"/>
      <c r="H175" s="1606" t="s">
        <v>2998</v>
      </c>
      <c r="I175" s="1606"/>
      <c r="J175" s="1607"/>
      <c r="L175" s="835"/>
      <c r="M175" s="835"/>
      <c r="N175" s="835"/>
    </row>
    <row r="176" spans="1:14" s="289" customFormat="1" ht="16.5" outlineLevel="1" thickBot="1" x14ac:dyDescent="0.3">
      <c r="A176" s="1619" t="s">
        <v>1842</v>
      </c>
      <c r="B176" s="1620" t="s">
        <v>91</v>
      </c>
      <c r="C176" s="1621" t="s">
        <v>2735</v>
      </c>
      <c r="D176" s="1621" t="s">
        <v>91</v>
      </c>
      <c r="E176" s="1621" t="s">
        <v>91</v>
      </c>
      <c r="F176" s="1622" t="s">
        <v>1849</v>
      </c>
      <c r="G176" s="1622" t="s">
        <v>167</v>
      </c>
      <c r="H176" s="1623" t="s">
        <v>169</v>
      </c>
      <c r="I176" s="1623" t="s">
        <v>169</v>
      </c>
      <c r="J176" s="1624" t="s">
        <v>169</v>
      </c>
      <c r="L176" s="835"/>
      <c r="M176" s="835"/>
      <c r="N176" s="835"/>
    </row>
    <row r="177" spans="1:14" s="289" customFormat="1" ht="16.5" thickBot="1" x14ac:dyDescent="0.3">
      <c r="A177" s="1615" t="s">
        <v>162</v>
      </c>
      <c r="B177" s="1616"/>
      <c r="C177" s="1616"/>
      <c r="D177" s="1616"/>
      <c r="E177" s="1616"/>
      <c r="F177" s="1616"/>
      <c r="G177" s="1616"/>
      <c r="H177" s="1616"/>
      <c r="I177" s="1616"/>
      <c r="J177" s="1617"/>
      <c r="K177" s="304"/>
      <c r="L177" s="835"/>
      <c r="M177" s="835"/>
      <c r="N177" s="835"/>
    </row>
    <row r="178" spans="1:14" s="289" customFormat="1" ht="16.5" thickBot="1" x14ac:dyDescent="0.3">
      <c r="A178" s="1600" t="s">
        <v>2295</v>
      </c>
      <c r="B178" s="1601"/>
      <c r="C178" s="1601"/>
      <c r="D178" s="1601"/>
      <c r="E178" s="1601"/>
      <c r="F178" s="1601"/>
      <c r="G178" s="1601"/>
      <c r="H178" s="1601"/>
      <c r="I178" s="1601"/>
      <c r="J178" s="1602"/>
    </row>
    <row r="179" spans="1:14" s="289" customFormat="1" ht="16.5" outlineLevel="1" thickBot="1" x14ac:dyDescent="0.3">
      <c r="A179" s="1398" t="s">
        <v>2500</v>
      </c>
      <c r="B179" s="1399"/>
      <c r="C179" s="1399"/>
      <c r="D179" s="1399"/>
      <c r="E179" s="1399"/>
      <c r="F179" s="1399"/>
      <c r="G179" s="1399"/>
      <c r="H179" s="1399"/>
      <c r="I179" s="1399"/>
      <c r="J179" s="1400"/>
    </row>
    <row r="180" spans="1:14" s="289" customFormat="1" ht="16.5" outlineLevel="1" thickBot="1" x14ac:dyDescent="0.3">
      <c r="A180" s="1407" t="s">
        <v>85</v>
      </c>
      <c r="B180" s="1408"/>
      <c r="C180" s="1408"/>
      <c r="D180" s="1408"/>
      <c r="E180" s="1408"/>
      <c r="F180" s="1408"/>
      <c r="G180" s="1408"/>
      <c r="H180" s="1408"/>
      <c r="I180" s="1408"/>
      <c r="J180" s="1409"/>
    </row>
    <row r="181" spans="1:14" s="289" customFormat="1" ht="15.75" outlineLevel="1" x14ac:dyDescent="0.25">
      <c r="A181" s="479" t="s">
        <v>1850</v>
      </c>
      <c r="B181" s="1603" t="s">
        <v>2296</v>
      </c>
      <c r="C181" s="1603"/>
      <c r="D181" s="1603"/>
      <c r="E181" s="1603"/>
      <c r="F181" s="1603"/>
      <c r="G181" s="305" t="s">
        <v>1859</v>
      </c>
      <c r="H181" s="1562" t="s">
        <v>2297</v>
      </c>
      <c r="I181" s="1562"/>
      <c r="J181" s="1563"/>
    </row>
    <row r="182" spans="1:14" s="289" customFormat="1" ht="15.75" outlineLevel="1" x14ac:dyDescent="0.25">
      <c r="A182" s="306" t="s">
        <v>1851</v>
      </c>
      <c r="B182" s="1604" t="s">
        <v>2298</v>
      </c>
      <c r="C182" s="1604"/>
      <c r="D182" s="1604"/>
      <c r="E182" s="1604"/>
      <c r="F182" s="1604"/>
      <c r="G182" s="307" t="s">
        <v>1860</v>
      </c>
      <c r="H182" s="1382" t="s">
        <v>2299</v>
      </c>
      <c r="I182" s="1382"/>
      <c r="J182" s="1383"/>
    </row>
    <row r="183" spans="1:14" s="289" customFormat="1" ht="15.75" outlineLevel="1" x14ac:dyDescent="0.25">
      <c r="A183" s="306" t="s">
        <v>1852</v>
      </c>
      <c r="B183" s="1604" t="s">
        <v>2300</v>
      </c>
      <c r="C183" s="1604"/>
      <c r="D183" s="1604"/>
      <c r="E183" s="1604"/>
      <c r="F183" s="1604"/>
      <c r="G183" s="307" t="s">
        <v>1861</v>
      </c>
      <c r="H183" s="1382" t="s">
        <v>2301</v>
      </c>
      <c r="I183" s="1382"/>
      <c r="J183" s="1383"/>
      <c r="N183" s="308"/>
    </row>
    <row r="184" spans="1:14" s="289" customFormat="1" ht="15.75" outlineLevel="1" x14ac:dyDescent="0.25">
      <c r="A184" s="306" t="s">
        <v>1853</v>
      </c>
      <c r="B184" s="1604" t="s">
        <v>2302</v>
      </c>
      <c r="C184" s="1604"/>
      <c r="D184" s="1604"/>
      <c r="E184" s="1604"/>
      <c r="F184" s="1604"/>
      <c r="G184" s="307" t="s">
        <v>1862</v>
      </c>
      <c r="H184" s="1382" t="s">
        <v>2303</v>
      </c>
      <c r="I184" s="1382"/>
      <c r="J184" s="1383"/>
      <c r="K184" s="835"/>
      <c r="L184" s="835"/>
      <c r="M184" s="835"/>
      <c r="N184" s="835"/>
    </row>
    <row r="185" spans="1:14" s="289" customFormat="1" ht="15.75" outlineLevel="1" x14ac:dyDescent="0.25">
      <c r="A185" s="306" t="s">
        <v>1854</v>
      </c>
      <c r="B185" s="1604" t="s">
        <v>2304</v>
      </c>
      <c r="C185" s="1604"/>
      <c r="D185" s="1604"/>
      <c r="E185" s="1604"/>
      <c r="F185" s="1604"/>
      <c r="G185" s="307" t="s">
        <v>1863</v>
      </c>
      <c r="H185" s="1382" t="s">
        <v>2305</v>
      </c>
      <c r="I185" s="1382"/>
      <c r="J185" s="1383"/>
      <c r="K185" s="835"/>
      <c r="L185" s="835"/>
      <c r="M185" s="835"/>
      <c r="N185" s="835"/>
    </row>
    <row r="186" spans="1:14" s="289" customFormat="1" ht="15.75" outlineLevel="1" x14ac:dyDescent="0.25">
      <c r="A186" s="306" t="s">
        <v>1855</v>
      </c>
      <c r="B186" s="1382" t="s">
        <v>2306</v>
      </c>
      <c r="C186" s="1382"/>
      <c r="D186" s="1382"/>
      <c r="E186" s="1382"/>
      <c r="F186" s="1382"/>
      <c r="G186" s="307" t="s">
        <v>2307</v>
      </c>
      <c r="H186" s="1382" t="s">
        <v>2308</v>
      </c>
      <c r="I186" s="1382"/>
      <c r="J186" s="1383"/>
      <c r="K186" s="835"/>
      <c r="L186" s="835"/>
      <c r="M186" s="835"/>
      <c r="N186" s="835"/>
    </row>
    <row r="187" spans="1:14" s="289" customFormat="1" ht="15.75" outlineLevel="1" x14ac:dyDescent="0.25">
      <c r="A187" s="306" t="s">
        <v>1857</v>
      </c>
      <c r="B187" s="1382" t="s">
        <v>2311</v>
      </c>
      <c r="C187" s="1382"/>
      <c r="D187" s="1382"/>
      <c r="E187" s="1382"/>
      <c r="F187" s="1382"/>
      <c r="G187" s="307" t="s">
        <v>2309</v>
      </c>
      <c r="H187" s="1382" t="s">
        <v>2310</v>
      </c>
      <c r="I187" s="1382"/>
      <c r="J187" s="1383"/>
      <c r="K187" s="835"/>
      <c r="L187" s="835"/>
      <c r="M187" s="835"/>
      <c r="N187" s="835"/>
    </row>
    <row r="188" spans="1:14" s="289" customFormat="1" ht="15.75" outlineLevel="1" x14ac:dyDescent="0.25">
      <c r="A188" s="306" t="s">
        <v>1856</v>
      </c>
      <c r="B188" s="1604" t="s">
        <v>3003</v>
      </c>
      <c r="C188" s="1604"/>
      <c r="D188" s="1604"/>
      <c r="E188" s="1604"/>
      <c r="F188" s="1604"/>
      <c r="G188" s="307" t="s">
        <v>2312</v>
      </c>
      <c r="H188" s="1382" t="s">
        <v>2313</v>
      </c>
      <c r="I188" s="1382"/>
      <c r="J188" s="1383"/>
      <c r="K188" s="835"/>
      <c r="L188" s="835"/>
      <c r="M188" s="835"/>
      <c r="N188" s="835"/>
    </row>
    <row r="189" spans="1:14" s="289" customFormat="1" ht="16.5" outlineLevel="1" thickBot="1" x14ac:dyDescent="0.3">
      <c r="A189" s="512" t="s">
        <v>1858</v>
      </c>
      <c r="B189" s="1384" t="s">
        <v>2316</v>
      </c>
      <c r="C189" s="1384"/>
      <c r="D189" s="1384"/>
      <c r="E189" s="1384"/>
      <c r="F189" s="1384"/>
      <c r="G189" s="514" t="s">
        <v>2314</v>
      </c>
      <c r="H189" s="1384" t="s">
        <v>2315</v>
      </c>
      <c r="I189" s="1384"/>
      <c r="J189" s="1385"/>
      <c r="K189" s="835"/>
      <c r="L189" s="835"/>
      <c r="M189" s="835"/>
      <c r="N189" s="835"/>
    </row>
    <row r="190" spans="1:14" s="289" customFormat="1" ht="16.5" outlineLevel="1" thickBot="1" x14ac:dyDescent="0.3">
      <c r="A190" s="1458" t="s">
        <v>86</v>
      </c>
      <c r="B190" s="1459"/>
      <c r="C190" s="1459"/>
      <c r="D190" s="1459"/>
      <c r="E190" s="1459"/>
      <c r="F190" s="1459"/>
      <c r="G190" s="1459"/>
      <c r="H190" s="1459"/>
      <c r="I190" s="1459"/>
      <c r="J190" s="1460"/>
      <c r="K190" s="835"/>
      <c r="L190" s="835"/>
      <c r="M190" s="835"/>
      <c r="N190" s="835"/>
    </row>
    <row r="191" spans="1:14" s="289" customFormat="1" ht="15.75" outlineLevel="1" x14ac:dyDescent="0.25">
      <c r="A191" s="515" t="s">
        <v>3004</v>
      </c>
      <c r="B191" s="1631" t="s">
        <v>3005</v>
      </c>
      <c r="C191" s="1631"/>
      <c r="D191" s="1631"/>
      <c r="E191" s="1631"/>
      <c r="F191" s="1631"/>
      <c r="G191" s="513" t="s">
        <v>3008</v>
      </c>
      <c r="H191" s="1533" t="s">
        <v>3009</v>
      </c>
      <c r="I191" s="1533"/>
      <c r="J191" s="1534"/>
      <c r="K191" s="835"/>
      <c r="L191" s="835"/>
      <c r="M191" s="835"/>
      <c r="N191" s="835"/>
    </row>
    <row r="192" spans="1:14" s="289" customFormat="1" ht="16.5" outlineLevel="1" thickBot="1" x14ac:dyDescent="0.3">
      <c r="A192" s="309" t="s">
        <v>3006</v>
      </c>
      <c r="B192" s="1632" t="s">
        <v>3007</v>
      </c>
      <c r="C192" s="1632"/>
      <c r="D192" s="1632"/>
      <c r="E192" s="1632"/>
      <c r="F192" s="1632"/>
      <c r="G192" s="516" t="s">
        <v>3010</v>
      </c>
      <c r="H192" s="1577" t="s">
        <v>3011</v>
      </c>
      <c r="I192" s="1577"/>
      <c r="J192" s="1578"/>
      <c r="K192" s="835"/>
      <c r="L192" s="835"/>
      <c r="M192" s="835"/>
      <c r="N192" s="835"/>
    </row>
    <row r="193" spans="1:14" s="289" customFormat="1" ht="16.5" thickBot="1" x14ac:dyDescent="0.3">
      <c r="A193" s="1628" t="s">
        <v>2295</v>
      </c>
      <c r="B193" s="1629"/>
      <c r="C193" s="1629"/>
      <c r="D193" s="1629"/>
      <c r="E193" s="1629"/>
      <c r="F193" s="1629"/>
      <c r="G193" s="1629"/>
      <c r="H193" s="1629"/>
      <c r="I193" s="1629"/>
      <c r="J193" s="1630"/>
      <c r="K193" s="835"/>
      <c r="L193" s="835"/>
      <c r="M193" s="835"/>
      <c r="N193" s="835"/>
    </row>
    <row r="194" spans="1:14" s="289" customFormat="1" ht="16.5" thickBot="1" x14ac:dyDescent="0.3">
      <c r="A194" s="1567" t="s">
        <v>171</v>
      </c>
      <c r="B194" s="1568"/>
      <c r="C194" s="1568"/>
      <c r="D194" s="1568"/>
      <c r="E194" s="1568"/>
      <c r="F194" s="1568"/>
      <c r="G194" s="1568"/>
      <c r="H194" s="1568"/>
      <c r="I194" s="1568"/>
      <c r="J194" s="1569"/>
      <c r="K194" s="835"/>
      <c r="L194" s="835"/>
      <c r="M194" s="835"/>
      <c r="N194" s="835"/>
    </row>
    <row r="195" spans="1:14" s="289" customFormat="1" ht="16.5" outlineLevel="1" thickBot="1" x14ac:dyDescent="0.3">
      <c r="A195" s="1398" t="s">
        <v>2500</v>
      </c>
      <c r="B195" s="1399"/>
      <c r="C195" s="1399"/>
      <c r="D195" s="1399"/>
      <c r="E195" s="1399"/>
      <c r="F195" s="1399"/>
      <c r="G195" s="1399"/>
      <c r="H195" s="1399"/>
      <c r="I195" s="1399"/>
      <c r="J195" s="1400"/>
      <c r="K195" s="835"/>
      <c r="L195" s="835"/>
      <c r="M195" s="835"/>
      <c r="N195" s="835"/>
    </row>
    <row r="196" spans="1:14" s="289" customFormat="1" ht="16.5" outlineLevel="1" thickBot="1" x14ac:dyDescent="0.3">
      <c r="A196" s="1471" t="s">
        <v>236</v>
      </c>
      <c r="B196" s="1472"/>
      <c r="C196" s="1472"/>
      <c r="D196" s="1472"/>
      <c r="E196" s="1472"/>
      <c r="F196" s="1472"/>
      <c r="G196" s="1472"/>
      <c r="H196" s="1472"/>
      <c r="I196" s="1472"/>
      <c r="J196" s="1473"/>
      <c r="K196" s="835"/>
      <c r="L196" s="835"/>
      <c r="M196" s="835"/>
      <c r="N196" s="835"/>
    </row>
    <row r="197" spans="1:14" s="289" customFormat="1" ht="16.5" outlineLevel="1" thickBot="1" x14ac:dyDescent="0.3">
      <c r="A197" s="1567" t="s">
        <v>85</v>
      </c>
      <c r="B197" s="1568"/>
      <c r="C197" s="1568"/>
      <c r="D197" s="1568"/>
      <c r="E197" s="1568"/>
      <c r="F197" s="1568"/>
      <c r="G197" s="1568"/>
      <c r="H197" s="1568"/>
      <c r="I197" s="1568"/>
      <c r="J197" s="1569"/>
      <c r="K197" s="835"/>
      <c r="L197" s="835"/>
      <c r="M197" s="835"/>
      <c r="N197" s="835"/>
    </row>
    <row r="198" spans="1:14" s="289" customFormat="1" ht="15.75" outlineLevel="1" x14ac:dyDescent="0.25">
      <c r="A198" s="579" t="s">
        <v>172</v>
      </c>
      <c r="B198" s="1562" t="s">
        <v>237</v>
      </c>
      <c r="C198" s="1562" t="s">
        <v>237</v>
      </c>
      <c r="D198" s="1562" t="s">
        <v>237</v>
      </c>
      <c r="E198" s="1562" t="s">
        <v>237</v>
      </c>
      <c r="F198" s="723" t="s">
        <v>173</v>
      </c>
      <c r="G198" s="1562" t="s">
        <v>238</v>
      </c>
      <c r="H198" s="1562" t="s">
        <v>238</v>
      </c>
      <c r="I198" s="1562" t="s">
        <v>238</v>
      </c>
      <c r="J198" s="1563" t="s">
        <v>238</v>
      </c>
      <c r="K198" s="835"/>
      <c r="L198" s="835"/>
      <c r="M198" s="835"/>
      <c r="N198" s="835"/>
    </row>
    <row r="199" spans="1:14" s="289" customFormat="1" ht="15.75" outlineLevel="1" x14ac:dyDescent="0.25">
      <c r="A199" s="580" t="s">
        <v>176</v>
      </c>
      <c r="B199" s="1382" t="s">
        <v>240</v>
      </c>
      <c r="C199" s="1382" t="s">
        <v>240</v>
      </c>
      <c r="D199" s="1382" t="s">
        <v>240</v>
      </c>
      <c r="E199" s="1382" t="s">
        <v>240</v>
      </c>
      <c r="F199" s="725" t="s">
        <v>213</v>
      </c>
      <c r="G199" s="1379" t="s">
        <v>275</v>
      </c>
      <c r="H199" s="1380"/>
      <c r="I199" s="1380"/>
      <c r="J199" s="1605"/>
      <c r="K199" s="835"/>
      <c r="L199" s="835"/>
      <c r="M199" s="835"/>
      <c r="N199" s="835"/>
    </row>
    <row r="200" spans="1:14" s="289" customFormat="1" ht="15.75" outlineLevel="1" x14ac:dyDescent="0.25">
      <c r="A200" s="580" t="s">
        <v>177</v>
      </c>
      <c r="B200" s="1382" t="s">
        <v>241</v>
      </c>
      <c r="C200" s="1382" t="s">
        <v>241</v>
      </c>
      <c r="D200" s="1382" t="s">
        <v>241</v>
      </c>
      <c r="E200" s="1382" t="s">
        <v>241</v>
      </c>
      <c r="F200" s="725" t="s">
        <v>214</v>
      </c>
      <c r="G200" s="1379" t="s">
        <v>276</v>
      </c>
      <c r="H200" s="1380"/>
      <c r="I200" s="1380"/>
      <c r="J200" s="1605"/>
      <c r="K200" s="835"/>
      <c r="L200" s="835"/>
      <c r="M200" s="835"/>
      <c r="N200" s="835"/>
    </row>
    <row r="201" spans="1:14" s="289" customFormat="1" ht="15.75" outlineLevel="1" x14ac:dyDescent="0.25">
      <c r="A201" s="580" t="s">
        <v>178</v>
      </c>
      <c r="B201" s="1382" t="s">
        <v>242</v>
      </c>
      <c r="C201" s="1382" t="s">
        <v>242</v>
      </c>
      <c r="D201" s="1382" t="s">
        <v>242</v>
      </c>
      <c r="E201" s="1382" t="s">
        <v>242</v>
      </c>
      <c r="F201" s="725" t="s">
        <v>215</v>
      </c>
      <c r="G201" s="1379" t="s">
        <v>277</v>
      </c>
      <c r="H201" s="1380"/>
      <c r="I201" s="1380"/>
      <c r="J201" s="1605"/>
      <c r="K201" s="835"/>
      <c r="L201" s="835"/>
      <c r="M201" s="835"/>
      <c r="N201" s="835"/>
    </row>
    <row r="202" spans="1:14" s="289" customFormat="1" ht="15.75" outlineLevel="1" x14ac:dyDescent="0.25">
      <c r="A202" s="580" t="s">
        <v>179</v>
      </c>
      <c r="B202" s="1382" t="s">
        <v>243</v>
      </c>
      <c r="C202" s="1382" t="s">
        <v>243</v>
      </c>
      <c r="D202" s="1382" t="s">
        <v>243</v>
      </c>
      <c r="E202" s="1382" t="s">
        <v>243</v>
      </c>
      <c r="F202" s="725" t="s">
        <v>216</v>
      </c>
      <c r="G202" s="1379" t="s">
        <v>278</v>
      </c>
      <c r="H202" s="1380"/>
      <c r="I202" s="1380"/>
      <c r="J202" s="1605"/>
      <c r="K202" s="835"/>
      <c r="L202" s="835"/>
      <c r="M202" s="835"/>
      <c r="N202" s="835"/>
    </row>
    <row r="203" spans="1:14" s="289" customFormat="1" ht="15.75" outlineLevel="1" x14ac:dyDescent="0.25">
      <c r="A203" s="580" t="s">
        <v>180</v>
      </c>
      <c r="B203" s="1382" t="s">
        <v>244</v>
      </c>
      <c r="C203" s="1382" t="s">
        <v>244</v>
      </c>
      <c r="D203" s="1382" t="s">
        <v>244</v>
      </c>
      <c r="E203" s="1382" t="s">
        <v>244</v>
      </c>
      <c r="F203" s="725" t="s">
        <v>217</v>
      </c>
      <c r="G203" s="1379" t="s">
        <v>279</v>
      </c>
      <c r="H203" s="1380"/>
      <c r="I203" s="1380"/>
      <c r="J203" s="1605"/>
      <c r="K203" s="835"/>
      <c r="L203" s="835"/>
      <c r="M203" s="835"/>
      <c r="N203" s="835"/>
    </row>
    <row r="204" spans="1:14" s="289" customFormat="1" ht="15.75" outlineLevel="1" x14ac:dyDescent="0.25">
      <c r="A204" s="580" t="s">
        <v>181</v>
      </c>
      <c r="B204" s="1382" t="s">
        <v>245</v>
      </c>
      <c r="C204" s="1382" t="s">
        <v>245</v>
      </c>
      <c r="D204" s="1382" t="s">
        <v>245</v>
      </c>
      <c r="E204" s="1382" t="s">
        <v>245</v>
      </c>
      <c r="F204" s="725" t="s">
        <v>218</v>
      </c>
      <c r="G204" s="1379" t="s">
        <v>280</v>
      </c>
      <c r="H204" s="1380"/>
      <c r="I204" s="1380"/>
      <c r="J204" s="1605"/>
      <c r="K204" s="835"/>
      <c r="L204" s="835"/>
      <c r="M204" s="835"/>
      <c r="N204" s="835"/>
    </row>
    <row r="205" spans="1:14" s="289" customFormat="1" ht="15.75" outlineLevel="1" x14ac:dyDescent="0.25">
      <c r="A205" s="580" t="s">
        <v>182</v>
      </c>
      <c r="B205" s="1382" t="s">
        <v>246</v>
      </c>
      <c r="C205" s="1382" t="s">
        <v>246</v>
      </c>
      <c r="D205" s="1382" t="s">
        <v>246</v>
      </c>
      <c r="E205" s="1382" t="s">
        <v>246</v>
      </c>
      <c r="F205" s="725" t="s">
        <v>219</v>
      </c>
      <c r="G205" s="1379" t="s">
        <v>281</v>
      </c>
      <c r="H205" s="1380"/>
      <c r="I205" s="1380"/>
      <c r="J205" s="1605"/>
      <c r="K205" s="835"/>
      <c r="L205" s="835"/>
      <c r="M205" s="835"/>
      <c r="N205" s="835"/>
    </row>
    <row r="206" spans="1:14" s="289" customFormat="1" ht="15.75" outlineLevel="1" x14ac:dyDescent="0.25">
      <c r="A206" s="580" t="s">
        <v>183</v>
      </c>
      <c r="B206" s="1382" t="s">
        <v>247</v>
      </c>
      <c r="C206" s="1382" t="s">
        <v>247</v>
      </c>
      <c r="D206" s="1382" t="s">
        <v>247</v>
      </c>
      <c r="E206" s="1382" t="s">
        <v>247</v>
      </c>
      <c r="F206" s="577" t="s">
        <v>220</v>
      </c>
      <c r="G206" s="1379" t="s">
        <v>282</v>
      </c>
      <c r="H206" s="1380"/>
      <c r="I206" s="1380"/>
      <c r="J206" s="1605"/>
      <c r="K206" s="835"/>
      <c r="L206" s="835"/>
      <c r="M206" s="835"/>
      <c r="N206" s="835"/>
    </row>
    <row r="207" spans="1:14" s="289" customFormat="1" ht="15.75" outlineLevel="1" x14ac:dyDescent="0.25">
      <c r="A207" s="580" t="s">
        <v>184</v>
      </c>
      <c r="B207" s="1382" t="s">
        <v>247</v>
      </c>
      <c r="C207" s="1382" t="s">
        <v>247</v>
      </c>
      <c r="D207" s="1382" t="s">
        <v>247</v>
      </c>
      <c r="E207" s="1382" t="s">
        <v>247</v>
      </c>
      <c r="F207" s="725" t="s">
        <v>221</v>
      </c>
      <c r="G207" s="1379" t="s">
        <v>269</v>
      </c>
      <c r="H207" s="1380"/>
      <c r="I207" s="1380"/>
      <c r="J207" s="1605"/>
      <c r="K207" s="835"/>
      <c r="L207" s="835"/>
      <c r="M207" s="835"/>
      <c r="N207" s="835"/>
    </row>
    <row r="208" spans="1:14" s="289" customFormat="1" ht="15.75" outlineLevel="1" x14ac:dyDescent="0.25">
      <c r="A208" s="580" t="s">
        <v>185</v>
      </c>
      <c r="B208" s="1382" t="s">
        <v>248</v>
      </c>
      <c r="C208" s="1382" t="s">
        <v>248</v>
      </c>
      <c r="D208" s="1382" t="s">
        <v>248</v>
      </c>
      <c r="E208" s="1382" t="s">
        <v>248</v>
      </c>
      <c r="F208" s="725" t="s">
        <v>222</v>
      </c>
      <c r="G208" s="1379" t="s">
        <v>283</v>
      </c>
      <c r="H208" s="1380"/>
      <c r="I208" s="1380"/>
      <c r="J208" s="1605"/>
      <c r="K208" s="835"/>
      <c r="L208" s="835"/>
      <c r="M208" s="835"/>
      <c r="N208" s="835"/>
    </row>
    <row r="209" spans="1:14" s="289" customFormat="1" ht="15.75" outlineLevel="1" x14ac:dyDescent="0.25">
      <c r="A209" s="580" t="s">
        <v>186</v>
      </c>
      <c r="B209" s="1382" t="s">
        <v>249</v>
      </c>
      <c r="C209" s="1382" t="s">
        <v>249</v>
      </c>
      <c r="D209" s="1382" t="s">
        <v>249</v>
      </c>
      <c r="E209" s="1382" t="s">
        <v>249</v>
      </c>
      <c r="F209" s="725" t="s">
        <v>223</v>
      </c>
      <c r="G209" s="1379" t="s">
        <v>284</v>
      </c>
      <c r="H209" s="1380" t="s">
        <v>284</v>
      </c>
      <c r="I209" s="1380" t="s">
        <v>284</v>
      </c>
      <c r="J209" s="1605" t="s">
        <v>284</v>
      </c>
      <c r="K209" s="835"/>
      <c r="L209" s="835"/>
      <c r="M209" s="835"/>
      <c r="N209" s="835"/>
    </row>
    <row r="210" spans="1:14" s="289" customFormat="1" ht="15.75" outlineLevel="1" x14ac:dyDescent="0.25">
      <c r="A210" s="580" t="s">
        <v>187</v>
      </c>
      <c r="B210" s="1382" t="s">
        <v>250</v>
      </c>
      <c r="C210" s="1382" t="s">
        <v>250</v>
      </c>
      <c r="D210" s="1382" t="s">
        <v>250</v>
      </c>
      <c r="E210" s="1382" t="s">
        <v>250</v>
      </c>
      <c r="F210" s="725" t="s">
        <v>224</v>
      </c>
      <c r="G210" s="1379" t="s">
        <v>285</v>
      </c>
      <c r="H210" s="1380"/>
      <c r="I210" s="1380"/>
      <c r="J210" s="1605"/>
      <c r="K210" s="835"/>
      <c r="L210" s="835"/>
      <c r="M210" s="835"/>
      <c r="N210" s="835"/>
    </row>
    <row r="211" spans="1:14" s="289" customFormat="1" ht="15.75" outlineLevel="1" x14ac:dyDescent="0.25">
      <c r="A211" s="580" t="s">
        <v>188</v>
      </c>
      <c r="B211" s="1382" t="s">
        <v>251</v>
      </c>
      <c r="C211" s="1382" t="s">
        <v>251</v>
      </c>
      <c r="D211" s="1382" t="s">
        <v>251</v>
      </c>
      <c r="E211" s="1382" t="s">
        <v>251</v>
      </c>
      <c r="F211" s="577" t="s">
        <v>225</v>
      </c>
      <c r="G211" s="1379" t="s">
        <v>286</v>
      </c>
      <c r="H211" s="1380"/>
      <c r="I211" s="1380"/>
      <c r="J211" s="1605"/>
      <c r="K211" s="835"/>
      <c r="L211" s="835"/>
      <c r="M211" s="835"/>
      <c r="N211" s="835"/>
    </row>
    <row r="212" spans="1:14" s="289" customFormat="1" ht="15.75" outlineLevel="1" x14ac:dyDescent="0.25">
      <c r="A212" s="580" t="s">
        <v>189</v>
      </c>
      <c r="B212" s="1382" t="s">
        <v>252</v>
      </c>
      <c r="C212" s="1382" t="s">
        <v>252</v>
      </c>
      <c r="D212" s="1382" t="s">
        <v>252</v>
      </c>
      <c r="E212" s="1382" t="s">
        <v>252</v>
      </c>
      <c r="F212" s="725" t="s">
        <v>226</v>
      </c>
      <c r="G212" s="1379" t="s">
        <v>287</v>
      </c>
      <c r="H212" s="1380"/>
      <c r="I212" s="1380"/>
      <c r="J212" s="1605"/>
      <c r="K212" s="835"/>
      <c r="L212" s="835"/>
      <c r="M212" s="835"/>
      <c r="N212" s="835"/>
    </row>
    <row r="213" spans="1:14" s="289" customFormat="1" ht="15.75" outlineLevel="1" x14ac:dyDescent="0.25">
      <c r="A213" s="581" t="s">
        <v>190</v>
      </c>
      <c r="B213" s="1382" t="s">
        <v>253</v>
      </c>
      <c r="C213" s="1382" t="s">
        <v>253</v>
      </c>
      <c r="D213" s="1382" t="s">
        <v>253</v>
      </c>
      <c r="E213" s="1382" t="s">
        <v>253</v>
      </c>
      <c r="F213" s="577" t="s">
        <v>227</v>
      </c>
      <c r="G213" s="1379" t="s">
        <v>288</v>
      </c>
      <c r="H213" s="1380"/>
      <c r="I213" s="1380"/>
      <c r="J213" s="1605"/>
      <c r="K213" s="835"/>
      <c r="L213" s="835"/>
      <c r="M213" s="835"/>
      <c r="N213" s="835"/>
    </row>
    <row r="214" spans="1:14" s="289" customFormat="1" ht="15.75" outlineLevel="1" x14ac:dyDescent="0.25">
      <c r="A214" s="580" t="s">
        <v>191</v>
      </c>
      <c r="B214" s="1382" t="s">
        <v>254</v>
      </c>
      <c r="C214" s="1382" t="s">
        <v>254</v>
      </c>
      <c r="D214" s="1382" t="s">
        <v>254</v>
      </c>
      <c r="E214" s="1382" t="s">
        <v>254</v>
      </c>
      <c r="F214" s="725" t="s">
        <v>228</v>
      </c>
      <c r="G214" s="1379" t="s">
        <v>289</v>
      </c>
      <c r="H214" s="1380"/>
      <c r="I214" s="1380"/>
      <c r="J214" s="1605"/>
      <c r="K214" s="835"/>
      <c r="L214" s="835"/>
      <c r="M214" s="835"/>
      <c r="N214" s="835"/>
    </row>
    <row r="215" spans="1:14" s="289" customFormat="1" ht="15.75" outlineLevel="1" x14ac:dyDescent="0.25">
      <c r="A215" s="580" t="s">
        <v>192</v>
      </c>
      <c r="B215" s="1382" t="s">
        <v>255</v>
      </c>
      <c r="C215" s="1382" t="s">
        <v>255</v>
      </c>
      <c r="D215" s="1382" t="s">
        <v>255</v>
      </c>
      <c r="E215" s="1382" t="s">
        <v>255</v>
      </c>
      <c r="F215" s="577" t="s">
        <v>229</v>
      </c>
      <c r="G215" s="1379" t="s">
        <v>290</v>
      </c>
      <c r="H215" s="1380"/>
      <c r="I215" s="1380"/>
      <c r="J215" s="1605"/>
      <c r="K215" s="835"/>
      <c r="L215" s="835"/>
      <c r="M215" s="835"/>
      <c r="N215" s="835"/>
    </row>
    <row r="216" spans="1:14" s="289" customFormat="1" ht="15.75" outlineLevel="1" x14ac:dyDescent="0.25">
      <c r="A216" s="580" t="s">
        <v>193</v>
      </c>
      <c r="B216" s="1382" t="s">
        <v>256</v>
      </c>
      <c r="C216" s="1382" t="s">
        <v>256</v>
      </c>
      <c r="D216" s="1382" t="s">
        <v>256</v>
      </c>
      <c r="E216" s="1382" t="s">
        <v>256</v>
      </c>
      <c r="F216" s="725" t="s">
        <v>230</v>
      </c>
      <c r="G216" s="1379" t="s">
        <v>291</v>
      </c>
      <c r="H216" s="1380"/>
      <c r="I216" s="1380"/>
      <c r="J216" s="1605"/>
      <c r="K216" s="835"/>
      <c r="L216" s="835"/>
      <c r="M216" s="835"/>
      <c r="N216" s="835"/>
    </row>
    <row r="217" spans="1:14" s="289" customFormat="1" ht="15.75" outlineLevel="1" x14ac:dyDescent="0.25">
      <c r="A217" s="580" t="s">
        <v>194</v>
      </c>
      <c r="B217" s="1382" t="s">
        <v>257</v>
      </c>
      <c r="C217" s="1382" t="s">
        <v>257</v>
      </c>
      <c r="D217" s="1382" t="s">
        <v>257</v>
      </c>
      <c r="E217" s="1382" t="s">
        <v>257</v>
      </c>
      <c r="F217" s="577" t="s">
        <v>231</v>
      </c>
      <c r="G217" s="1379" t="s">
        <v>292</v>
      </c>
      <c r="H217" s="1380"/>
      <c r="I217" s="1380"/>
      <c r="J217" s="1605"/>
      <c r="K217" s="835"/>
      <c r="L217" s="835"/>
      <c r="M217" s="835"/>
      <c r="N217" s="835"/>
    </row>
    <row r="218" spans="1:14" s="289" customFormat="1" ht="15.75" outlineLevel="1" x14ac:dyDescent="0.25">
      <c r="A218" s="580" t="s">
        <v>195</v>
      </c>
      <c r="B218" s="1382" t="s">
        <v>258</v>
      </c>
      <c r="C218" s="1382" t="s">
        <v>258</v>
      </c>
      <c r="D218" s="1382" t="s">
        <v>258</v>
      </c>
      <c r="E218" s="1382" t="s">
        <v>258</v>
      </c>
      <c r="F218" s="725" t="s">
        <v>232</v>
      </c>
      <c r="G218" s="1379" t="s">
        <v>293</v>
      </c>
      <c r="H218" s="1380"/>
      <c r="I218" s="1380"/>
      <c r="J218" s="1605"/>
      <c r="K218" s="835"/>
      <c r="L218" s="835"/>
      <c r="M218" s="835"/>
      <c r="N218" s="835"/>
    </row>
    <row r="219" spans="1:14" s="289" customFormat="1" ht="15.75" outlineLevel="1" x14ac:dyDescent="0.25">
      <c r="A219" s="580" t="s">
        <v>196</v>
      </c>
      <c r="B219" s="1382" t="s">
        <v>259</v>
      </c>
      <c r="C219" s="1382" t="s">
        <v>259</v>
      </c>
      <c r="D219" s="1382" t="s">
        <v>259</v>
      </c>
      <c r="E219" s="1382" t="s">
        <v>259</v>
      </c>
      <c r="F219" s="577" t="s">
        <v>233</v>
      </c>
      <c r="G219" s="1379" t="s">
        <v>294</v>
      </c>
      <c r="H219" s="1380"/>
      <c r="I219" s="1380"/>
      <c r="J219" s="1605"/>
      <c r="K219" s="835"/>
      <c r="L219" s="835"/>
      <c r="M219" s="835"/>
      <c r="N219" s="835"/>
    </row>
    <row r="220" spans="1:14" s="289" customFormat="1" ht="15.75" outlineLevel="1" x14ac:dyDescent="0.25">
      <c r="A220" s="580" t="s">
        <v>197</v>
      </c>
      <c r="B220" s="1382" t="s">
        <v>260</v>
      </c>
      <c r="C220" s="1382" t="s">
        <v>260</v>
      </c>
      <c r="D220" s="1382" t="s">
        <v>260</v>
      </c>
      <c r="E220" s="1382" t="s">
        <v>260</v>
      </c>
      <c r="F220" s="725" t="s">
        <v>234</v>
      </c>
      <c r="G220" s="1379" t="s">
        <v>295</v>
      </c>
      <c r="H220" s="1380"/>
      <c r="I220" s="1380"/>
      <c r="J220" s="1605"/>
      <c r="K220" s="835"/>
      <c r="L220" s="835"/>
      <c r="M220" s="835"/>
      <c r="N220" s="835"/>
    </row>
    <row r="221" spans="1:14" s="289" customFormat="1" ht="15.75" outlineLevel="1" x14ac:dyDescent="0.25">
      <c r="A221" s="580" t="s">
        <v>201</v>
      </c>
      <c r="B221" s="1382" t="s">
        <v>263</v>
      </c>
      <c r="C221" s="1382" t="s">
        <v>263</v>
      </c>
      <c r="D221" s="1382" t="s">
        <v>263</v>
      </c>
      <c r="E221" s="1382" t="s">
        <v>263</v>
      </c>
      <c r="F221" s="578" t="s">
        <v>235</v>
      </c>
      <c r="G221" s="1384" t="s">
        <v>296</v>
      </c>
      <c r="H221" s="1384" t="s">
        <v>296</v>
      </c>
      <c r="I221" s="1384" t="s">
        <v>296</v>
      </c>
      <c r="J221" s="1385" t="s">
        <v>296</v>
      </c>
      <c r="K221" s="835"/>
      <c r="L221" s="835"/>
      <c r="M221" s="835"/>
      <c r="N221" s="835"/>
    </row>
    <row r="222" spans="1:14" s="289" customFormat="1" ht="15.75" outlineLevel="1" x14ac:dyDescent="0.25">
      <c r="A222" s="580" t="s">
        <v>210</v>
      </c>
      <c r="B222" s="1382" t="s">
        <v>272</v>
      </c>
      <c r="C222" s="1382" t="s">
        <v>272</v>
      </c>
      <c r="D222" s="1382" t="s">
        <v>272</v>
      </c>
      <c r="E222" s="1379" t="s">
        <v>272</v>
      </c>
      <c r="F222" s="725" t="s">
        <v>212</v>
      </c>
      <c r="G222" s="1379" t="s">
        <v>274</v>
      </c>
      <c r="H222" s="1380"/>
      <c r="I222" s="1380"/>
      <c r="J222" s="1605"/>
      <c r="K222" s="835"/>
      <c r="L222" s="835"/>
      <c r="M222" s="835"/>
      <c r="N222" s="835"/>
    </row>
    <row r="223" spans="1:14" s="289" customFormat="1" ht="15.75" outlineLevel="1" x14ac:dyDescent="0.25">
      <c r="A223" s="582" t="s">
        <v>211</v>
      </c>
      <c r="B223" s="1533" t="s">
        <v>273</v>
      </c>
      <c r="C223" s="1533" t="s">
        <v>273</v>
      </c>
      <c r="D223" s="1533" t="s">
        <v>273</v>
      </c>
      <c r="E223" s="1533" t="s">
        <v>273</v>
      </c>
      <c r="F223" s="725" t="s">
        <v>208</v>
      </c>
      <c r="G223" s="1382" t="s">
        <v>270</v>
      </c>
      <c r="H223" s="1382" t="s">
        <v>270</v>
      </c>
      <c r="I223" s="1382" t="s">
        <v>270</v>
      </c>
      <c r="J223" s="1383" t="s">
        <v>270</v>
      </c>
      <c r="K223" s="835"/>
      <c r="L223" s="835"/>
      <c r="M223" s="835"/>
      <c r="N223" s="835"/>
    </row>
    <row r="224" spans="1:14" s="289" customFormat="1" ht="15.75" outlineLevel="1" x14ac:dyDescent="0.25">
      <c r="A224" s="580" t="s">
        <v>202</v>
      </c>
      <c r="B224" s="1382" t="s">
        <v>264</v>
      </c>
      <c r="C224" s="1382" t="s">
        <v>264</v>
      </c>
      <c r="D224" s="1382" t="s">
        <v>264</v>
      </c>
      <c r="E224" s="1382" t="s">
        <v>264</v>
      </c>
      <c r="F224" s="725" t="s">
        <v>209</v>
      </c>
      <c r="G224" s="1382" t="s">
        <v>271</v>
      </c>
      <c r="H224" s="1382" t="s">
        <v>271</v>
      </c>
      <c r="I224" s="1382" t="s">
        <v>271</v>
      </c>
      <c r="J224" s="1383" t="s">
        <v>271</v>
      </c>
      <c r="K224" s="835"/>
      <c r="L224" s="835"/>
      <c r="M224" s="835"/>
      <c r="N224" s="835"/>
    </row>
    <row r="225" spans="1:14" s="289" customFormat="1" ht="15.75" outlineLevel="1" x14ac:dyDescent="0.25">
      <c r="A225" s="580" t="s">
        <v>203</v>
      </c>
      <c r="B225" s="1382" t="s">
        <v>265</v>
      </c>
      <c r="C225" s="1382" t="s">
        <v>265</v>
      </c>
      <c r="D225" s="1382" t="s">
        <v>265</v>
      </c>
      <c r="E225" s="1382" t="s">
        <v>265</v>
      </c>
      <c r="F225" s="725" t="s">
        <v>3661</v>
      </c>
      <c r="G225" s="1382" t="s">
        <v>3662</v>
      </c>
      <c r="H225" s="1382" t="s">
        <v>271</v>
      </c>
      <c r="I225" s="1382" t="s">
        <v>271</v>
      </c>
      <c r="J225" s="1383" t="s">
        <v>271</v>
      </c>
      <c r="K225" s="835"/>
      <c r="L225" s="835"/>
      <c r="M225" s="835"/>
      <c r="N225" s="835"/>
    </row>
    <row r="226" spans="1:14" s="289" customFormat="1" ht="15.75" outlineLevel="1" x14ac:dyDescent="0.25">
      <c r="A226" s="580" t="s">
        <v>204</v>
      </c>
      <c r="B226" s="1382" t="s">
        <v>266</v>
      </c>
      <c r="C226" s="1382" t="s">
        <v>266</v>
      </c>
      <c r="D226" s="1382" t="s">
        <v>266</v>
      </c>
      <c r="E226" s="1382" t="s">
        <v>266</v>
      </c>
      <c r="F226" s="725" t="s">
        <v>206</v>
      </c>
      <c r="G226" s="1382" t="s">
        <v>268</v>
      </c>
      <c r="H226" s="1382" t="s">
        <v>268</v>
      </c>
      <c r="I226" s="1382" t="s">
        <v>268</v>
      </c>
      <c r="J226" s="1383" t="s">
        <v>268</v>
      </c>
      <c r="K226" s="835"/>
      <c r="L226" s="835"/>
      <c r="M226" s="835"/>
      <c r="N226" s="835"/>
    </row>
    <row r="227" spans="1:14" s="289" customFormat="1" ht="16.5" outlineLevel="1" thickBot="1" x14ac:dyDescent="0.3">
      <c r="A227" s="583" t="s">
        <v>205</v>
      </c>
      <c r="B227" s="1577" t="s">
        <v>267</v>
      </c>
      <c r="C227" s="1577" t="s">
        <v>267</v>
      </c>
      <c r="D227" s="1577" t="s">
        <v>267</v>
      </c>
      <c r="E227" s="1577" t="s">
        <v>267</v>
      </c>
      <c r="F227" s="706" t="s">
        <v>207</v>
      </c>
      <c r="G227" s="1577" t="s">
        <v>269</v>
      </c>
      <c r="H227" s="1577" t="s">
        <v>269</v>
      </c>
      <c r="I227" s="1577" t="s">
        <v>269</v>
      </c>
      <c r="J227" s="1578" t="s">
        <v>269</v>
      </c>
      <c r="K227" s="835"/>
      <c r="L227" s="835"/>
      <c r="M227" s="835"/>
      <c r="N227" s="835"/>
    </row>
    <row r="228" spans="1:14" s="289" customFormat="1" ht="16.5" customHeight="1" outlineLevel="1" thickBot="1" x14ac:dyDescent="0.3">
      <c r="A228" s="1567" t="s">
        <v>86</v>
      </c>
      <c r="B228" s="1568"/>
      <c r="C228" s="1568"/>
      <c r="D228" s="1568"/>
      <c r="E228" s="1568"/>
      <c r="F228" s="1568"/>
      <c r="G228" s="1568"/>
      <c r="H228" s="1568"/>
      <c r="I228" s="1568"/>
      <c r="J228" s="1569"/>
      <c r="K228" s="835"/>
      <c r="L228" s="835"/>
      <c r="M228" s="835"/>
      <c r="N228" s="835"/>
    </row>
    <row r="229" spans="1:14" s="289" customFormat="1" ht="15.75" outlineLevel="1" x14ac:dyDescent="0.25">
      <c r="A229" s="1595" t="s">
        <v>174</v>
      </c>
      <c r="B229" s="1596"/>
      <c r="C229" s="1597" t="s">
        <v>239</v>
      </c>
      <c r="D229" s="1598"/>
      <c r="E229" s="1599"/>
      <c r="F229" s="723" t="s">
        <v>198</v>
      </c>
      <c r="G229" s="1562" t="s">
        <v>261</v>
      </c>
      <c r="H229" s="1562" t="s">
        <v>261</v>
      </c>
      <c r="I229" s="1562" t="s">
        <v>261</v>
      </c>
      <c r="J229" s="1563" t="s">
        <v>261</v>
      </c>
      <c r="K229" s="835"/>
      <c r="L229" s="835"/>
      <c r="M229" s="835"/>
      <c r="N229" s="835"/>
    </row>
    <row r="230" spans="1:14" s="289" customFormat="1" ht="15.75" outlineLevel="1" x14ac:dyDescent="0.25">
      <c r="A230" s="724" t="s">
        <v>175</v>
      </c>
      <c r="B230" s="1382" t="s">
        <v>239</v>
      </c>
      <c r="C230" s="1382" t="s">
        <v>239</v>
      </c>
      <c r="D230" s="1382" t="s">
        <v>239</v>
      </c>
      <c r="E230" s="1382" t="s">
        <v>239</v>
      </c>
      <c r="F230" s="725" t="s">
        <v>199</v>
      </c>
      <c r="G230" s="1382" t="s">
        <v>262</v>
      </c>
      <c r="H230" s="1382" t="s">
        <v>262</v>
      </c>
      <c r="I230" s="1382" t="s">
        <v>262</v>
      </c>
      <c r="J230" s="1383" t="s">
        <v>262</v>
      </c>
      <c r="K230" s="835"/>
      <c r="L230" s="835"/>
      <c r="M230" s="835"/>
      <c r="N230" s="835"/>
    </row>
    <row r="231" spans="1:14" s="289" customFormat="1" ht="16.5" outlineLevel="1" thickBot="1" x14ac:dyDescent="0.3">
      <c r="A231" s="584" t="s">
        <v>3658</v>
      </c>
      <c r="B231" s="1384" t="s">
        <v>668</v>
      </c>
      <c r="C231" s="1384" t="s">
        <v>239</v>
      </c>
      <c r="D231" s="1384" t="s">
        <v>239</v>
      </c>
      <c r="E231" s="1384" t="s">
        <v>239</v>
      </c>
      <c r="F231" s="310" t="s">
        <v>200</v>
      </c>
      <c r="G231" s="1384" t="s">
        <v>261</v>
      </c>
      <c r="H231" s="1384" t="s">
        <v>261</v>
      </c>
      <c r="I231" s="1384" t="s">
        <v>261</v>
      </c>
      <c r="J231" s="1385" t="s">
        <v>261</v>
      </c>
      <c r="K231" s="835"/>
      <c r="L231" s="835"/>
      <c r="M231" s="835"/>
      <c r="N231" s="835"/>
    </row>
    <row r="232" spans="1:14" s="289" customFormat="1" ht="16.5" outlineLevel="1" thickBot="1" x14ac:dyDescent="0.3">
      <c r="A232" s="1471" t="s">
        <v>87</v>
      </c>
      <c r="B232" s="1472"/>
      <c r="C232" s="1472"/>
      <c r="D232" s="1472"/>
      <c r="E232" s="1472"/>
      <c r="F232" s="1472"/>
      <c r="G232" s="1472"/>
      <c r="H232" s="1472"/>
      <c r="I232" s="1472"/>
      <c r="J232" s="1473"/>
      <c r="K232" s="835"/>
      <c r="L232" s="835"/>
      <c r="M232" s="835"/>
      <c r="N232" s="835"/>
    </row>
    <row r="233" spans="1:14" s="289" customFormat="1" ht="16.5" outlineLevel="1" thickBot="1" x14ac:dyDescent="0.3">
      <c r="A233" s="1590" t="s">
        <v>3660</v>
      </c>
      <c r="B233" s="1591"/>
      <c r="C233" s="1592" t="s">
        <v>3659</v>
      </c>
      <c r="D233" s="1592"/>
      <c r="E233" s="1592"/>
      <c r="F233" s="1591"/>
      <c r="G233" s="1591"/>
      <c r="H233" s="1591"/>
      <c r="I233" s="1591"/>
      <c r="J233" s="1593"/>
      <c r="K233" s="835"/>
      <c r="L233" s="835"/>
      <c r="M233" s="835"/>
      <c r="N233" s="835"/>
    </row>
    <row r="234" spans="1:14" s="289" customFormat="1" ht="16.5" outlineLevel="1" thickBot="1" x14ac:dyDescent="0.3">
      <c r="A234" s="1424" t="s">
        <v>2500</v>
      </c>
      <c r="B234" s="1425"/>
      <c r="C234" s="1425"/>
      <c r="D234" s="1425"/>
      <c r="E234" s="1425"/>
      <c r="F234" s="1425"/>
      <c r="G234" s="1425"/>
      <c r="H234" s="1425"/>
      <c r="I234" s="1425"/>
      <c r="J234" s="1426"/>
      <c r="K234" s="835"/>
      <c r="L234" s="835"/>
      <c r="M234" s="835"/>
      <c r="N234" s="835"/>
    </row>
    <row r="235" spans="1:14" s="289" customFormat="1" ht="16.5" outlineLevel="1" thickBot="1" x14ac:dyDescent="0.3">
      <c r="A235" s="1471" t="s">
        <v>297</v>
      </c>
      <c r="B235" s="1472"/>
      <c r="C235" s="1472"/>
      <c r="D235" s="1472"/>
      <c r="E235" s="1472"/>
      <c r="F235" s="1472"/>
      <c r="G235" s="1472"/>
      <c r="H235" s="1472"/>
      <c r="I235" s="1472"/>
      <c r="J235" s="1473"/>
      <c r="K235" s="835"/>
      <c r="L235" s="835"/>
      <c r="M235" s="835"/>
      <c r="N235" s="835"/>
    </row>
    <row r="236" spans="1:14" s="289" customFormat="1" ht="16.5" outlineLevel="1" thickBot="1" x14ac:dyDescent="0.3">
      <c r="A236" s="1466" t="s">
        <v>85</v>
      </c>
      <c r="B236" s="1467"/>
      <c r="C236" s="1467"/>
      <c r="D236" s="1467"/>
      <c r="E236" s="1467"/>
      <c r="F236" s="1467"/>
      <c r="G236" s="1467"/>
      <c r="H236" s="1467"/>
      <c r="I236" s="1467"/>
      <c r="J236" s="1468"/>
      <c r="K236" s="835"/>
      <c r="L236" s="835"/>
      <c r="M236" s="835"/>
      <c r="N236" s="835"/>
    </row>
    <row r="237" spans="1:14" s="289" customFormat="1" ht="15.75" outlineLevel="1" x14ac:dyDescent="0.25">
      <c r="A237" s="579" t="s">
        <v>438</v>
      </c>
      <c r="B237" s="1562" t="s">
        <v>484</v>
      </c>
      <c r="C237" s="1562" t="s">
        <v>484</v>
      </c>
      <c r="D237" s="1562" t="s">
        <v>484</v>
      </c>
      <c r="E237" s="1562" t="s">
        <v>484</v>
      </c>
      <c r="F237" s="723" t="s">
        <v>346</v>
      </c>
      <c r="G237" s="1562" t="s">
        <v>404</v>
      </c>
      <c r="H237" s="1562" t="s">
        <v>404</v>
      </c>
      <c r="I237" s="1562" t="s">
        <v>404</v>
      </c>
      <c r="J237" s="1563" t="s">
        <v>404</v>
      </c>
      <c r="K237" s="835"/>
      <c r="L237" s="835"/>
      <c r="M237" s="835"/>
      <c r="N237" s="835"/>
    </row>
    <row r="238" spans="1:14" s="289" customFormat="1" ht="15.75" outlineLevel="1" x14ac:dyDescent="0.25">
      <c r="A238" s="580" t="s">
        <v>537</v>
      </c>
      <c r="B238" s="1382" t="s">
        <v>609</v>
      </c>
      <c r="C238" s="1382" t="s">
        <v>609</v>
      </c>
      <c r="D238" s="1382" t="s">
        <v>609</v>
      </c>
      <c r="E238" s="1382" t="s">
        <v>609</v>
      </c>
      <c r="F238" s="725" t="s">
        <v>347</v>
      </c>
      <c r="G238" s="1382" t="s">
        <v>405</v>
      </c>
      <c r="H238" s="1382" t="s">
        <v>405</v>
      </c>
      <c r="I238" s="1382" t="s">
        <v>405</v>
      </c>
      <c r="J238" s="1383" t="s">
        <v>405</v>
      </c>
      <c r="K238" s="835"/>
      <c r="L238" s="835"/>
      <c r="M238" s="835"/>
      <c r="N238" s="835"/>
    </row>
    <row r="239" spans="1:14" s="289" customFormat="1" ht="15.75" outlineLevel="1" x14ac:dyDescent="0.25">
      <c r="A239" s="580" t="s">
        <v>538</v>
      </c>
      <c r="B239" s="1382" t="s">
        <v>610</v>
      </c>
      <c r="C239" s="1382" t="s">
        <v>610</v>
      </c>
      <c r="D239" s="1382" t="s">
        <v>610</v>
      </c>
      <c r="E239" s="1382" t="s">
        <v>610</v>
      </c>
      <c r="F239" s="725" t="s">
        <v>348</v>
      </c>
      <c r="G239" s="1382" t="s">
        <v>405</v>
      </c>
      <c r="H239" s="1382" t="s">
        <v>405</v>
      </c>
      <c r="I239" s="1382" t="s">
        <v>405</v>
      </c>
      <c r="J239" s="1383" t="s">
        <v>405</v>
      </c>
      <c r="K239" s="835"/>
      <c r="L239" s="835"/>
      <c r="M239" s="835"/>
      <c r="N239" s="835"/>
    </row>
    <row r="240" spans="1:14" s="289" customFormat="1" ht="15.75" outlineLevel="1" x14ac:dyDescent="0.25">
      <c r="A240" s="580" t="s">
        <v>481</v>
      </c>
      <c r="B240" s="1382" t="s">
        <v>3672</v>
      </c>
      <c r="C240" s="1382" t="s">
        <v>527</v>
      </c>
      <c r="D240" s="1382" t="s">
        <v>527</v>
      </c>
      <c r="E240" s="1382" t="s">
        <v>527</v>
      </c>
      <c r="F240" s="725" t="s">
        <v>483</v>
      </c>
      <c r="G240" s="1382" t="s">
        <v>3674</v>
      </c>
      <c r="H240" s="1382" t="s">
        <v>529</v>
      </c>
      <c r="I240" s="1382" t="s">
        <v>529</v>
      </c>
      <c r="J240" s="1383" t="s">
        <v>529</v>
      </c>
      <c r="K240" s="835"/>
      <c r="L240" s="835"/>
      <c r="M240" s="835"/>
      <c r="N240" s="835"/>
    </row>
    <row r="241" spans="1:14" s="289" customFormat="1" ht="16.5" outlineLevel="1" thickBot="1" x14ac:dyDescent="0.3">
      <c r="A241" s="583" t="s">
        <v>482</v>
      </c>
      <c r="B241" s="1577" t="s">
        <v>3673</v>
      </c>
      <c r="C241" s="1577" t="s">
        <v>528</v>
      </c>
      <c r="D241" s="1577" t="s">
        <v>528</v>
      </c>
      <c r="E241" s="1577" t="s">
        <v>528</v>
      </c>
      <c r="F241" s="1423"/>
      <c r="G241" s="1423"/>
      <c r="H241" s="1423"/>
      <c r="I241" s="1423"/>
      <c r="J241" s="1594"/>
      <c r="K241" s="835"/>
      <c r="L241" s="835"/>
      <c r="M241" s="835"/>
      <c r="N241" s="835"/>
    </row>
    <row r="242" spans="1:14" s="289" customFormat="1" ht="16.5" outlineLevel="1" thickBot="1" x14ac:dyDescent="0.3">
      <c r="A242" s="1587" t="s">
        <v>150</v>
      </c>
      <c r="B242" s="1588"/>
      <c r="C242" s="1588"/>
      <c r="D242" s="1588"/>
      <c r="E242" s="1588"/>
      <c r="F242" s="1588"/>
      <c r="G242" s="1588"/>
      <c r="H242" s="1588"/>
      <c r="I242" s="1588"/>
      <c r="J242" s="1589"/>
      <c r="K242" s="835"/>
      <c r="L242" s="835"/>
      <c r="M242" s="835"/>
      <c r="N242" s="835"/>
    </row>
    <row r="243" spans="1:14" s="289" customFormat="1" ht="15.75" outlineLevel="1" x14ac:dyDescent="0.25">
      <c r="A243" s="722" t="s">
        <v>298</v>
      </c>
      <c r="B243" s="1562" t="s">
        <v>370</v>
      </c>
      <c r="C243" s="1562" t="s">
        <v>370</v>
      </c>
      <c r="D243" s="1562" t="s">
        <v>370</v>
      </c>
      <c r="E243" s="1562" t="s">
        <v>370</v>
      </c>
      <c r="F243" s="598" t="s">
        <v>334</v>
      </c>
      <c r="G243" s="1562" t="s">
        <v>400</v>
      </c>
      <c r="H243" s="1562" t="s">
        <v>400</v>
      </c>
      <c r="I243" s="1562" t="s">
        <v>400</v>
      </c>
      <c r="J243" s="1563" t="s">
        <v>400</v>
      </c>
      <c r="K243" s="835"/>
      <c r="L243" s="835"/>
      <c r="M243" s="835"/>
      <c r="N243" s="835"/>
    </row>
    <row r="244" spans="1:14" s="289" customFormat="1" ht="15.75" outlineLevel="1" x14ac:dyDescent="0.25">
      <c r="A244" s="724" t="s">
        <v>299</v>
      </c>
      <c r="B244" s="1382" t="s">
        <v>371</v>
      </c>
      <c r="C244" s="1382" t="s">
        <v>371</v>
      </c>
      <c r="D244" s="1382" t="s">
        <v>371</v>
      </c>
      <c r="E244" s="1382" t="s">
        <v>371</v>
      </c>
      <c r="F244" s="312" t="s">
        <v>335</v>
      </c>
      <c r="G244" s="1382" t="s">
        <v>429</v>
      </c>
      <c r="H244" s="1382" t="s">
        <v>429</v>
      </c>
      <c r="I244" s="1382" t="s">
        <v>429</v>
      </c>
      <c r="J244" s="1383" t="s">
        <v>429</v>
      </c>
      <c r="K244" s="835"/>
      <c r="L244" s="835"/>
      <c r="M244" s="835"/>
      <c r="N244" s="835"/>
    </row>
    <row r="245" spans="1:14" s="289" customFormat="1" ht="15.75" outlineLevel="1" x14ac:dyDescent="0.25">
      <c r="A245" s="724" t="s">
        <v>300</v>
      </c>
      <c r="B245" s="1382" t="s">
        <v>372</v>
      </c>
      <c r="C245" s="1382" t="s">
        <v>372</v>
      </c>
      <c r="D245" s="1382" t="s">
        <v>372</v>
      </c>
      <c r="E245" s="1382" t="s">
        <v>372</v>
      </c>
      <c r="F245" s="312" t="s">
        <v>336</v>
      </c>
      <c r="G245" s="1382" t="s">
        <v>430</v>
      </c>
      <c r="H245" s="1382" t="s">
        <v>430</v>
      </c>
      <c r="I245" s="1382" t="s">
        <v>430</v>
      </c>
      <c r="J245" s="1383" t="s">
        <v>430</v>
      </c>
      <c r="K245" s="835"/>
      <c r="L245" s="835"/>
      <c r="M245" s="835"/>
      <c r="N245" s="835"/>
    </row>
    <row r="246" spans="1:14" s="289" customFormat="1" ht="15.75" outlineLevel="1" x14ac:dyDescent="0.25">
      <c r="A246" s="724" t="s">
        <v>301</v>
      </c>
      <c r="B246" s="1379" t="s">
        <v>372</v>
      </c>
      <c r="C246" s="1380" t="s">
        <v>372</v>
      </c>
      <c r="D246" s="1380" t="s">
        <v>372</v>
      </c>
      <c r="E246" s="1381" t="s">
        <v>372</v>
      </c>
      <c r="F246" s="312" t="s">
        <v>337</v>
      </c>
      <c r="G246" s="1382" t="s">
        <v>431</v>
      </c>
      <c r="H246" s="1382" t="s">
        <v>431</v>
      </c>
      <c r="I246" s="1382" t="s">
        <v>431</v>
      </c>
      <c r="J246" s="1383" t="s">
        <v>431</v>
      </c>
      <c r="K246" s="835"/>
      <c r="L246" s="835"/>
      <c r="M246" s="835"/>
      <c r="N246" s="835"/>
    </row>
    <row r="247" spans="1:14" s="289" customFormat="1" ht="15.75" outlineLevel="1" x14ac:dyDescent="0.25">
      <c r="A247" s="724" t="s">
        <v>302</v>
      </c>
      <c r="B247" s="1379" t="s">
        <v>373</v>
      </c>
      <c r="C247" s="1380" t="s">
        <v>373</v>
      </c>
      <c r="D247" s="1380" t="s">
        <v>373</v>
      </c>
      <c r="E247" s="1381" t="s">
        <v>373</v>
      </c>
      <c r="F247" s="312" t="s">
        <v>338</v>
      </c>
      <c r="G247" s="1382" t="s">
        <v>401</v>
      </c>
      <c r="H247" s="1382" t="s">
        <v>401</v>
      </c>
      <c r="I247" s="1382" t="s">
        <v>401</v>
      </c>
      <c r="J247" s="1383" t="s">
        <v>401</v>
      </c>
      <c r="K247" s="835"/>
      <c r="L247" s="835"/>
      <c r="M247" s="835"/>
      <c r="N247" s="835"/>
    </row>
    <row r="248" spans="1:14" s="289" customFormat="1" ht="15.75" outlineLevel="1" x14ac:dyDescent="0.25">
      <c r="A248" s="724" t="s">
        <v>303</v>
      </c>
      <c r="B248" s="1379" t="s">
        <v>374</v>
      </c>
      <c r="C248" s="1380" t="s">
        <v>374</v>
      </c>
      <c r="D248" s="1380" t="s">
        <v>374</v>
      </c>
      <c r="E248" s="1381" t="s">
        <v>374</v>
      </c>
      <c r="F248" s="312" t="s">
        <v>339</v>
      </c>
      <c r="G248" s="1382" t="s">
        <v>3663</v>
      </c>
      <c r="H248" s="1382" t="s">
        <v>432</v>
      </c>
      <c r="I248" s="1382" t="s">
        <v>432</v>
      </c>
      <c r="J248" s="1383" t="s">
        <v>432</v>
      </c>
      <c r="K248" s="835"/>
      <c r="L248" s="835"/>
      <c r="M248" s="835"/>
      <c r="N248" s="835"/>
    </row>
    <row r="249" spans="1:14" s="289" customFormat="1" ht="15.75" outlineLevel="1" x14ac:dyDescent="0.25">
      <c r="A249" s="724" t="s">
        <v>304</v>
      </c>
      <c r="B249" s="1379" t="s">
        <v>372</v>
      </c>
      <c r="C249" s="1380" t="s">
        <v>372</v>
      </c>
      <c r="D249" s="1380" t="s">
        <v>372</v>
      </c>
      <c r="E249" s="1381" t="s">
        <v>372</v>
      </c>
      <c r="F249" s="725" t="s">
        <v>454</v>
      </c>
      <c r="G249" s="1382" t="s">
        <v>513</v>
      </c>
      <c r="H249" s="1382" t="s">
        <v>513</v>
      </c>
      <c r="I249" s="1382" t="s">
        <v>513</v>
      </c>
      <c r="J249" s="1383" t="s">
        <v>513</v>
      </c>
      <c r="K249" s="835"/>
      <c r="L249" s="835"/>
      <c r="M249" s="835"/>
      <c r="N249" s="835"/>
    </row>
    <row r="250" spans="1:14" s="289" customFormat="1" ht="15.75" outlineLevel="1" x14ac:dyDescent="0.25">
      <c r="A250" s="724" t="s">
        <v>305</v>
      </c>
      <c r="B250" s="1379" t="s">
        <v>372</v>
      </c>
      <c r="C250" s="1380" t="s">
        <v>372</v>
      </c>
      <c r="D250" s="1380" t="s">
        <v>372</v>
      </c>
      <c r="E250" s="1381" t="s">
        <v>372</v>
      </c>
      <c r="F250" s="312" t="s">
        <v>341</v>
      </c>
      <c r="G250" s="1382" t="s">
        <v>3665</v>
      </c>
      <c r="H250" s="1382" t="s">
        <v>434</v>
      </c>
      <c r="I250" s="1382" t="s">
        <v>434</v>
      </c>
      <c r="J250" s="1383" t="s">
        <v>434</v>
      </c>
      <c r="K250" s="835"/>
      <c r="L250" s="835"/>
      <c r="M250" s="835"/>
      <c r="N250" s="835"/>
    </row>
    <row r="251" spans="1:14" s="289" customFormat="1" ht="15.75" outlineLevel="1" x14ac:dyDescent="0.25">
      <c r="A251" s="724" t="s">
        <v>306</v>
      </c>
      <c r="B251" s="1379" t="s">
        <v>375</v>
      </c>
      <c r="C251" s="1380" t="s">
        <v>375</v>
      </c>
      <c r="D251" s="1380" t="s">
        <v>375</v>
      </c>
      <c r="E251" s="1381" t="s">
        <v>375</v>
      </c>
      <c r="F251" s="312" t="s">
        <v>342</v>
      </c>
      <c r="G251" s="1382" t="s">
        <v>3666</v>
      </c>
      <c r="H251" s="1382" t="s">
        <v>435</v>
      </c>
      <c r="I251" s="1382" t="s">
        <v>435</v>
      </c>
      <c r="J251" s="1383" t="s">
        <v>435</v>
      </c>
      <c r="K251" s="835"/>
      <c r="L251" s="835"/>
      <c r="M251" s="835"/>
      <c r="N251" s="835"/>
    </row>
    <row r="252" spans="1:14" s="289" customFormat="1" ht="15.75" outlineLevel="1" x14ac:dyDescent="0.25">
      <c r="A252" s="724" t="s">
        <v>307</v>
      </c>
      <c r="B252" s="1379" t="s">
        <v>376</v>
      </c>
      <c r="C252" s="1380" t="s">
        <v>376</v>
      </c>
      <c r="D252" s="1380" t="s">
        <v>376</v>
      </c>
      <c r="E252" s="1381" t="s">
        <v>376</v>
      </c>
      <c r="F252" s="312" t="s">
        <v>343</v>
      </c>
      <c r="G252" s="1382" t="s">
        <v>3667</v>
      </c>
      <c r="H252" s="1382" t="s">
        <v>436</v>
      </c>
      <c r="I252" s="1382" t="s">
        <v>436</v>
      </c>
      <c r="J252" s="1383" t="s">
        <v>436</v>
      </c>
      <c r="K252" s="835"/>
      <c r="L252" s="835"/>
      <c r="M252" s="835"/>
      <c r="N252" s="835"/>
    </row>
    <row r="253" spans="1:14" s="289" customFormat="1" ht="15.75" outlineLevel="1" x14ac:dyDescent="0.25">
      <c r="A253" s="724" t="s">
        <v>308</v>
      </c>
      <c r="B253" s="1379" t="s">
        <v>377</v>
      </c>
      <c r="C253" s="1380" t="s">
        <v>377</v>
      </c>
      <c r="D253" s="1380" t="s">
        <v>377</v>
      </c>
      <c r="E253" s="1381" t="s">
        <v>377</v>
      </c>
      <c r="F253" s="312" t="s">
        <v>344</v>
      </c>
      <c r="G253" s="1382" t="s">
        <v>402</v>
      </c>
      <c r="H253" s="1382" t="s">
        <v>402</v>
      </c>
      <c r="I253" s="1382" t="s">
        <v>402</v>
      </c>
      <c r="J253" s="1383" t="s">
        <v>402</v>
      </c>
      <c r="K253" s="835"/>
      <c r="L253" s="835"/>
      <c r="M253" s="835"/>
      <c r="N253" s="835"/>
    </row>
    <row r="254" spans="1:14" s="289" customFormat="1" ht="15.75" outlineLevel="1" x14ac:dyDescent="0.25">
      <c r="A254" s="724" t="s">
        <v>309</v>
      </c>
      <c r="B254" s="1379" t="s">
        <v>378</v>
      </c>
      <c r="C254" s="1380" t="s">
        <v>378</v>
      </c>
      <c r="D254" s="1380" t="s">
        <v>378</v>
      </c>
      <c r="E254" s="1381" t="s">
        <v>378</v>
      </c>
      <c r="F254" s="312" t="s">
        <v>345</v>
      </c>
      <c r="G254" s="1382" t="s">
        <v>403</v>
      </c>
      <c r="H254" s="1382" t="s">
        <v>403</v>
      </c>
      <c r="I254" s="1382" t="s">
        <v>403</v>
      </c>
      <c r="J254" s="1383" t="s">
        <v>403</v>
      </c>
      <c r="K254" s="835"/>
      <c r="L254" s="835"/>
      <c r="M254" s="835"/>
      <c r="N254" s="835"/>
    </row>
    <row r="255" spans="1:14" s="289" customFormat="1" ht="15.75" outlineLevel="1" x14ac:dyDescent="0.25">
      <c r="A255" s="724" t="s">
        <v>310</v>
      </c>
      <c r="B255" s="1379" t="s">
        <v>427</v>
      </c>
      <c r="C255" s="1380" t="s">
        <v>427</v>
      </c>
      <c r="D255" s="1380" t="s">
        <v>427</v>
      </c>
      <c r="E255" s="1381" t="s">
        <v>427</v>
      </c>
      <c r="F255" s="310" t="s">
        <v>455</v>
      </c>
      <c r="G255" s="1384" t="s">
        <v>514</v>
      </c>
      <c r="H255" s="1384" t="s">
        <v>514</v>
      </c>
      <c r="I255" s="1384" t="s">
        <v>514</v>
      </c>
      <c r="J255" s="1385" t="s">
        <v>514</v>
      </c>
      <c r="K255" s="835"/>
      <c r="L255" s="835"/>
      <c r="M255" s="835"/>
      <c r="N255" s="835"/>
    </row>
    <row r="256" spans="1:14" s="289" customFormat="1" ht="15.75" outlineLevel="1" x14ac:dyDescent="0.25">
      <c r="A256" s="724" t="s">
        <v>311</v>
      </c>
      <c r="B256" s="1379" t="s">
        <v>379</v>
      </c>
      <c r="C256" s="1380" t="s">
        <v>379</v>
      </c>
      <c r="D256" s="1380" t="s">
        <v>379</v>
      </c>
      <c r="E256" s="1381" t="s">
        <v>379</v>
      </c>
      <c r="F256" s="312" t="s">
        <v>349</v>
      </c>
      <c r="G256" s="1382" t="s">
        <v>406</v>
      </c>
      <c r="H256" s="1382" t="s">
        <v>406</v>
      </c>
      <c r="I256" s="1382" t="s">
        <v>406</v>
      </c>
      <c r="J256" s="1383" t="s">
        <v>406</v>
      </c>
      <c r="K256" s="835"/>
      <c r="L256" s="835"/>
      <c r="M256" s="835"/>
      <c r="N256" s="835"/>
    </row>
    <row r="257" spans="1:14" s="289" customFormat="1" ht="15.75" outlineLevel="1" x14ac:dyDescent="0.25">
      <c r="A257" s="724" t="s">
        <v>312</v>
      </c>
      <c r="B257" s="1379" t="s">
        <v>380</v>
      </c>
      <c r="C257" s="1380" t="s">
        <v>380</v>
      </c>
      <c r="D257" s="1380" t="s">
        <v>380</v>
      </c>
      <c r="E257" s="1381" t="s">
        <v>380</v>
      </c>
      <c r="F257" s="312" t="s">
        <v>350</v>
      </c>
      <c r="G257" s="1382" t="s">
        <v>407</v>
      </c>
      <c r="H257" s="1382" t="s">
        <v>407</v>
      </c>
      <c r="I257" s="1382" t="s">
        <v>407</v>
      </c>
      <c r="J257" s="1383" t="s">
        <v>407</v>
      </c>
      <c r="K257" s="835"/>
      <c r="L257" s="835"/>
      <c r="M257" s="835"/>
      <c r="N257" s="835"/>
    </row>
    <row r="258" spans="1:14" s="289" customFormat="1" ht="15.75" outlineLevel="1" x14ac:dyDescent="0.25">
      <c r="A258" s="724" t="s">
        <v>313</v>
      </c>
      <c r="B258" s="1379" t="s">
        <v>381</v>
      </c>
      <c r="C258" s="1380" t="s">
        <v>381</v>
      </c>
      <c r="D258" s="1380" t="s">
        <v>381</v>
      </c>
      <c r="E258" s="1381" t="s">
        <v>381</v>
      </c>
      <c r="F258" s="312" t="s">
        <v>351</v>
      </c>
      <c r="G258" s="1382" t="s">
        <v>408</v>
      </c>
      <c r="H258" s="1382" t="s">
        <v>408</v>
      </c>
      <c r="I258" s="1382" t="s">
        <v>408</v>
      </c>
      <c r="J258" s="1383" t="s">
        <v>408</v>
      </c>
      <c r="K258" s="835"/>
      <c r="L258" s="835"/>
      <c r="M258" s="835"/>
      <c r="N258" s="835"/>
    </row>
    <row r="259" spans="1:14" s="289" customFormat="1" ht="15.75" outlineLevel="1" x14ac:dyDescent="0.25">
      <c r="A259" s="724" t="s">
        <v>314</v>
      </c>
      <c r="B259" s="1379" t="s">
        <v>382</v>
      </c>
      <c r="C259" s="1380" t="s">
        <v>382</v>
      </c>
      <c r="D259" s="1380" t="s">
        <v>382</v>
      </c>
      <c r="E259" s="1381" t="s">
        <v>382</v>
      </c>
      <c r="F259" s="312" t="s">
        <v>352</v>
      </c>
      <c r="G259" s="1382" t="s">
        <v>409</v>
      </c>
      <c r="H259" s="1382" t="s">
        <v>409</v>
      </c>
      <c r="I259" s="1382" t="s">
        <v>409</v>
      </c>
      <c r="J259" s="1383" t="s">
        <v>409</v>
      </c>
      <c r="K259" s="835"/>
      <c r="L259" s="835"/>
      <c r="M259" s="835"/>
      <c r="N259" s="835"/>
    </row>
    <row r="260" spans="1:14" s="289" customFormat="1" ht="15.75" outlineLevel="1" x14ac:dyDescent="0.25">
      <c r="A260" s="724" t="s">
        <v>315</v>
      </c>
      <c r="B260" s="1379" t="s">
        <v>383</v>
      </c>
      <c r="C260" s="1380" t="s">
        <v>383</v>
      </c>
      <c r="D260" s="1380" t="s">
        <v>383</v>
      </c>
      <c r="E260" s="1381" t="s">
        <v>383</v>
      </c>
      <c r="F260" s="312" t="s">
        <v>353</v>
      </c>
      <c r="G260" s="1382" t="s">
        <v>410</v>
      </c>
      <c r="H260" s="1382" t="s">
        <v>410</v>
      </c>
      <c r="I260" s="1382" t="s">
        <v>410</v>
      </c>
      <c r="J260" s="1383" t="s">
        <v>410</v>
      </c>
      <c r="K260" s="835"/>
      <c r="L260" s="835"/>
      <c r="M260" s="835"/>
      <c r="N260" s="835"/>
    </row>
    <row r="261" spans="1:14" s="289" customFormat="1" ht="15.75" outlineLevel="1" x14ac:dyDescent="0.25">
      <c r="A261" s="724" t="s">
        <v>316</v>
      </c>
      <c r="B261" s="1379" t="s">
        <v>428</v>
      </c>
      <c r="C261" s="1380" t="s">
        <v>428</v>
      </c>
      <c r="D261" s="1380" t="s">
        <v>428</v>
      </c>
      <c r="E261" s="1381" t="s">
        <v>428</v>
      </c>
      <c r="F261" s="312" t="s">
        <v>354</v>
      </c>
      <c r="G261" s="1382" t="s">
        <v>411</v>
      </c>
      <c r="H261" s="1382" t="s">
        <v>411</v>
      </c>
      <c r="I261" s="1382" t="s">
        <v>411</v>
      </c>
      <c r="J261" s="1383" t="s">
        <v>411</v>
      </c>
      <c r="K261" s="835"/>
      <c r="L261" s="835"/>
      <c r="M261" s="835"/>
      <c r="N261" s="835"/>
    </row>
    <row r="262" spans="1:14" s="289" customFormat="1" ht="15.75" outlineLevel="1" x14ac:dyDescent="0.25">
      <c r="A262" s="724" t="s">
        <v>333</v>
      </c>
      <c r="B262" s="1382" t="s">
        <v>399</v>
      </c>
      <c r="C262" s="1382" t="s">
        <v>399</v>
      </c>
      <c r="D262" s="1382" t="s">
        <v>399</v>
      </c>
      <c r="E262" s="1382" t="s">
        <v>399</v>
      </c>
      <c r="F262" s="312" t="s">
        <v>355</v>
      </c>
      <c r="G262" s="1382" t="s">
        <v>412</v>
      </c>
      <c r="H262" s="1382" t="s">
        <v>412</v>
      </c>
      <c r="I262" s="1382" t="s">
        <v>412</v>
      </c>
      <c r="J262" s="1383" t="s">
        <v>412</v>
      </c>
      <c r="K262" s="835"/>
      <c r="L262" s="835"/>
      <c r="M262" s="835"/>
      <c r="N262" s="835"/>
    </row>
    <row r="263" spans="1:14" s="289" customFormat="1" ht="15.75" outlineLevel="1" x14ac:dyDescent="0.25">
      <c r="A263" s="724" t="s">
        <v>317</v>
      </c>
      <c r="B263" s="1379" t="s">
        <v>384</v>
      </c>
      <c r="C263" s="1380" t="s">
        <v>384</v>
      </c>
      <c r="D263" s="1380" t="s">
        <v>384</v>
      </c>
      <c r="E263" s="1381" t="s">
        <v>384</v>
      </c>
      <c r="F263" s="312" t="s">
        <v>356</v>
      </c>
      <c r="G263" s="1382" t="s">
        <v>413</v>
      </c>
      <c r="H263" s="1382" t="s">
        <v>413</v>
      </c>
      <c r="I263" s="1382" t="s">
        <v>413</v>
      </c>
      <c r="J263" s="1383" t="s">
        <v>413</v>
      </c>
      <c r="K263" s="835"/>
      <c r="L263" s="835"/>
      <c r="M263" s="835"/>
      <c r="N263" s="835"/>
    </row>
    <row r="264" spans="1:14" s="289" customFormat="1" ht="15.75" outlineLevel="1" x14ac:dyDescent="0.25">
      <c r="A264" s="724" t="s">
        <v>318</v>
      </c>
      <c r="B264" s="1379" t="s">
        <v>374</v>
      </c>
      <c r="C264" s="1380" t="s">
        <v>374</v>
      </c>
      <c r="D264" s="1380" t="s">
        <v>374</v>
      </c>
      <c r="E264" s="1381" t="s">
        <v>374</v>
      </c>
      <c r="F264" s="312" t="s">
        <v>357</v>
      </c>
      <c r="G264" s="1382" t="s">
        <v>414</v>
      </c>
      <c r="H264" s="1382" t="s">
        <v>414</v>
      </c>
      <c r="I264" s="1382" t="s">
        <v>414</v>
      </c>
      <c r="J264" s="1383" t="s">
        <v>414</v>
      </c>
      <c r="K264" s="835"/>
      <c r="L264" s="835"/>
      <c r="M264" s="835"/>
      <c r="N264" s="835"/>
    </row>
    <row r="265" spans="1:14" s="289" customFormat="1" ht="15.75" outlineLevel="1" x14ac:dyDescent="0.25">
      <c r="A265" s="724" t="s">
        <v>319</v>
      </c>
      <c r="B265" s="1379" t="s">
        <v>385</v>
      </c>
      <c r="C265" s="1380" t="s">
        <v>385</v>
      </c>
      <c r="D265" s="1380" t="s">
        <v>385</v>
      </c>
      <c r="E265" s="1381" t="s">
        <v>385</v>
      </c>
      <c r="F265" s="312" t="s">
        <v>358</v>
      </c>
      <c r="G265" s="1382" t="s">
        <v>415</v>
      </c>
      <c r="H265" s="1382" t="s">
        <v>415</v>
      </c>
      <c r="I265" s="1382" t="s">
        <v>415</v>
      </c>
      <c r="J265" s="1383" t="s">
        <v>415</v>
      </c>
      <c r="K265" s="835"/>
      <c r="L265" s="835"/>
      <c r="M265" s="835"/>
      <c r="N265" s="835"/>
    </row>
    <row r="266" spans="1:14" s="289" customFormat="1" ht="15.75" outlineLevel="1" x14ac:dyDescent="0.25">
      <c r="A266" s="724" t="s">
        <v>320</v>
      </c>
      <c r="B266" s="1379" t="s">
        <v>386</v>
      </c>
      <c r="C266" s="1380" t="s">
        <v>386</v>
      </c>
      <c r="D266" s="1380" t="s">
        <v>386</v>
      </c>
      <c r="E266" s="1381" t="s">
        <v>386</v>
      </c>
      <c r="F266" s="312" t="s">
        <v>359</v>
      </c>
      <c r="G266" s="1382" t="s">
        <v>416</v>
      </c>
      <c r="H266" s="1382" t="s">
        <v>416</v>
      </c>
      <c r="I266" s="1382" t="s">
        <v>416</v>
      </c>
      <c r="J266" s="1383" t="s">
        <v>416</v>
      </c>
      <c r="K266" s="835"/>
      <c r="L266" s="835"/>
      <c r="M266" s="835"/>
      <c r="N266" s="835"/>
    </row>
    <row r="267" spans="1:14" s="289" customFormat="1" ht="15.75" outlineLevel="1" x14ac:dyDescent="0.25">
      <c r="A267" s="724" t="s">
        <v>321</v>
      </c>
      <c r="B267" s="1379" t="s">
        <v>387</v>
      </c>
      <c r="C267" s="1380" t="s">
        <v>387</v>
      </c>
      <c r="D267" s="1380" t="s">
        <v>387</v>
      </c>
      <c r="E267" s="1381" t="s">
        <v>387</v>
      </c>
      <c r="F267" s="312" t="s">
        <v>360</v>
      </c>
      <c r="G267" s="1382" t="s">
        <v>417</v>
      </c>
      <c r="H267" s="1382" t="s">
        <v>417</v>
      </c>
      <c r="I267" s="1382" t="s">
        <v>417</v>
      </c>
      <c r="J267" s="1383" t="s">
        <v>417</v>
      </c>
      <c r="K267" s="835"/>
      <c r="L267" s="835"/>
      <c r="M267" s="835"/>
      <c r="N267" s="835"/>
    </row>
    <row r="268" spans="1:14" s="289" customFormat="1" ht="15.75" outlineLevel="1" x14ac:dyDescent="0.25">
      <c r="A268" s="724" t="s">
        <v>322</v>
      </c>
      <c r="B268" s="1379" t="s">
        <v>388</v>
      </c>
      <c r="C268" s="1380" t="s">
        <v>388</v>
      </c>
      <c r="D268" s="1380" t="s">
        <v>388</v>
      </c>
      <c r="E268" s="1381" t="s">
        <v>388</v>
      </c>
      <c r="F268" s="312" t="s">
        <v>1317</v>
      </c>
      <c r="G268" s="1382" t="s">
        <v>1318</v>
      </c>
      <c r="H268" s="1382" t="s">
        <v>417</v>
      </c>
      <c r="I268" s="1382" t="s">
        <v>417</v>
      </c>
      <c r="J268" s="1383" t="s">
        <v>417</v>
      </c>
      <c r="K268" s="835"/>
      <c r="L268" s="835"/>
      <c r="M268" s="835"/>
      <c r="N268" s="835"/>
    </row>
    <row r="269" spans="1:14" s="289" customFormat="1" ht="15.75" outlineLevel="1" x14ac:dyDescent="0.25">
      <c r="A269" s="557" t="s">
        <v>340</v>
      </c>
      <c r="B269" s="1382" t="s">
        <v>3664</v>
      </c>
      <c r="C269" s="1382" t="s">
        <v>433</v>
      </c>
      <c r="D269" s="1382" t="s">
        <v>433</v>
      </c>
      <c r="E269" s="1382" t="s">
        <v>433</v>
      </c>
      <c r="F269" s="312" t="s">
        <v>361</v>
      </c>
      <c r="G269" s="1382" t="s">
        <v>418</v>
      </c>
      <c r="H269" s="1382" t="s">
        <v>418</v>
      </c>
      <c r="I269" s="1382" t="s">
        <v>418</v>
      </c>
      <c r="J269" s="1383" t="s">
        <v>418</v>
      </c>
      <c r="K269" s="835"/>
      <c r="L269" s="835"/>
      <c r="M269" s="835"/>
      <c r="N269" s="835"/>
    </row>
    <row r="270" spans="1:14" s="289" customFormat="1" ht="15.75" outlineLevel="1" x14ac:dyDescent="0.25">
      <c r="A270" s="724" t="s">
        <v>323</v>
      </c>
      <c r="B270" s="1379" t="s">
        <v>389</v>
      </c>
      <c r="C270" s="1380" t="s">
        <v>389</v>
      </c>
      <c r="D270" s="1380" t="s">
        <v>389</v>
      </c>
      <c r="E270" s="1381" t="s">
        <v>389</v>
      </c>
      <c r="F270" s="312" t="s">
        <v>362</v>
      </c>
      <c r="G270" s="1382" t="s">
        <v>419</v>
      </c>
      <c r="H270" s="1382" t="s">
        <v>419</v>
      </c>
      <c r="I270" s="1382" t="s">
        <v>419</v>
      </c>
      <c r="J270" s="1383" t="s">
        <v>419</v>
      </c>
      <c r="K270" s="835"/>
      <c r="L270" s="835"/>
      <c r="M270" s="835"/>
      <c r="N270" s="835"/>
    </row>
    <row r="271" spans="1:14" s="289" customFormat="1" ht="15.75" outlineLevel="1" x14ac:dyDescent="0.25">
      <c r="A271" s="724" t="s">
        <v>324</v>
      </c>
      <c r="B271" s="1379" t="s">
        <v>390</v>
      </c>
      <c r="C271" s="1380" t="s">
        <v>390</v>
      </c>
      <c r="D271" s="1380" t="s">
        <v>390</v>
      </c>
      <c r="E271" s="1381" t="s">
        <v>390</v>
      </c>
      <c r="F271" s="312" t="s">
        <v>363</v>
      </c>
      <c r="G271" s="1382" t="s">
        <v>420</v>
      </c>
      <c r="H271" s="1382" t="s">
        <v>420</v>
      </c>
      <c r="I271" s="1382" t="s">
        <v>420</v>
      </c>
      <c r="J271" s="1383" t="s">
        <v>420</v>
      </c>
      <c r="K271" s="835"/>
      <c r="L271" s="835"/>
      <c r="M271" s="835"/>
      <c r="N271" s="835"/>
    </row>
    <row r="272" spans="1:14" s="289" customFormat="1" ht="15.75" outlineLevel="1" x14ac:dyDescent="0.25">
      <c r="A272" s="724" t="s">
        <v>325</v>
      </c>
      <c r="B272" s="1382" t="s">
        <v>391</v>
      </c>
      <c r="C272" s="1382" t="s">
        <v>391</v>
      </c>
      <c r="D272" s="1382" t="s">
        <v>391</v>
      </c>
      <c r="E272" s="1382" t="s">
        <v>391</v>
      </c>
      <c r="F272" s="725" t="s">
        <v>364</v>
      </c>
      <c r="G272" s="1382" t="s">
        <v>421</v>
      </c>
      <c r="H272" s="1382" t="s">
        <v>421</v>
      </c>
      <c r="I272" s="1382" t="s">
        <v>421</v>
      </c>
      <c r="J272" s="1382" t="s">
        <v>421</v>
      </c>
      <c r="K272" s="835"/>
      <c r="L272" s="835"/>
      <c r="M272" s="835"/>
      <c r="N272" s="835"/>
    </row>
    <row r="273" spans="1:14" s="289" customFormat="1" ht="15.75" outlineLevel="1" x14ac:dyDescent="0.25">
      <c r="A273" s="724" t="s">
        <v>326</v>
      </c>
      <c r="B273" s="1382" t="s">
        <v>392</v>
      </c>
      <c r="C273" s="1382" t="s">
        <v>392</v>
      </c>
      <c r="D273" s="1382" t="s">
        <v>392</v>
      </c>
      <c r="E273" s="1382" t="s">
        <v>392</v>
      </c>
      <c r="F273" s="725" t="s">
        <v>365</v>
      </c>
      <c r="G273" s="1382" t="s">
        <v>422</v>
      </c>
      <c r="H273" s="1382" t="s">
        <v>422</v>
      </c>
      <c r="I273" s="1382" t="s">
        <v>422</v>
      </c>
      <c r="J273" s="1382" t="s">
        <v>422</v>
      </c>
      <c r="K273" s="835"/>
      <c r="L273" s="835"/>
      <c r="M273" s="835"/>
      <c r="N273" s="835"/>
    </row>
    <row r="274" spans="1:14" s="289" customFormat="1" ht="15.75" outlineLevel="1" x14ac:dyDescent="0.25">
      <c r="A274" s="724" t="s">
        <v>327</v>
      </c>
      <c r="B274" s="1382" t="s">
        <v>393</v>
      </c>
      <c r="C274" s="1382" t="s">
        <v>393</v>
      </c>
      <c r="D274" s="1382" t="s">
        <v>393</v>
      </c>
      <c r="E274" s="1382" t="s">
        <v>393</v>
      </c>
      <c r="F274" s="725" t="s">
        <v>366</v>
      </c>
      <c r="G274" s="1382" t="s">
        <v>423</v>
      </c>
      <c r="H274" s="1382" t="s">
        <v>423</v>
      </c>
      <c r="I274" s="1382" t="s">
        <v>423</v>
      </c>
      <c r="J274" s="1382" t="s">
        <v>423</v>
      </c>
      <c r="K274" s="835"/>
      <c r="L274" s="835"/>
      <c r="M274" s="835"/>
      <c r="N274" s="835"/>
    </row>
    <row r="275" spans="1:14" s="289" customFormat="1" ht="15.75" outlineLevel="1" x14ac:dyDescent="0.25">
      <c r="A275" s="724" t="s">
        <v>328</v>
      </c>
      <c r="B275" s="1382" t="s">
        <v>394</v>
      </c>
      <c r="C275" s="1382" t="s">
        <v>394</v>
      </c>
      <c r="D275" s="1382" t="s">
        <v>394</v>
      </c>
      <c r="E275" s="1382" t="s">
        <v>394</v>
      </c>
      <c r="F275" s="725" t="s">
        <v>453</v>
      </c>
      <c r="G275" s="1382" t="s">
        <v>512</v>
      </c>
      <c r="H275" s="1382" t="s">
        <v>512</v>
      </c>
      <c r="I275" s="1382" t="s">
        <v>512</v>
      </c>
      <c r="J275" s="1382" t="s">
        <v>512</v>
      </c>
      <c r="K275" s="835"/>
      <c r="L275" s="835"/>
      <c r="M275" s="835"/>
      <c r="N275" s="835"/>
    </row>
    <row r="276" spans="1:14" s="289" customFormat="1" ht="15.75" outlineLevel="1" x14ac:dyDescent="0.25">
      <c r="A276" s="724" t="s">
        <v>329</v>
      </c>
      <c r="B276" s="1382" t="s">
        <v>395</v>
      </c>
      <c r="C276" s="1382" t="s">
        <v>395</v>
      </c>
      <c r="D276" s="1382" t="s">
        <v>395</v>
      </c>
      <c r="E276" s="1382" t="s">
        <v>395</v>
      </c>
      <c r="F276" s="725" t="s">
        <v>367</v>
      </c>
      <c r="G276" s="1382" t="s">
        <v>424</v>
      </c>
      <c r="H276" s="1382" t="s">
        <v>424</v>
      </c>
      <c r="I276" s="1382" t="s">
        <v>424</v>
      </c>
      <c r="J276" s="1382" t="s">
        <v>424</v>
      </c>
      <c r="K276" s="835"/>
      <c r="L276" s="835"/>
      <c r="M276" s="835"/>
      <c r="N276" s="835"/>
    </row>
    <row r="277" spans="1:14" s="289" customFormat="1" ht="15.75" outlineLevel="1" x14ac:dyDescent="0.25">
      <c r="A277" s="584" t="s">
        <v>330</v>
      </c>
      <c r="B277" s="1584" t="s">
        <v>396</v>
      </c>
      <c r="C277" s="1585" t="s">
        <v>396</v>
      </c>
      <c r="D277" s="1585" t="s">
        <v>396</v>
      </c>
      <c r="E277" s="1586" t="s">
        <v>396</v>
      </c>
      <c r="F277" s="312" t="s">
        <v>368</v>
      </c>
      <c r="G277" s="1382" t="s">
        <v>425</v>
      </c>
      <c r="H277" s="1382" t="s">
        <v>425</v>
      </c>
      <c r="I277" s="1382" t="s">
        <v>425</v>
      </c>
      <c r="J277" s="1383" t="s">
        <v>425</v>
      </c>
      <c r="K277" s="835"/>
      <c r="L277" s="835"/>
      <c r="M277" s="835"/>
      <c r="N277" s="835"/>
    </row>
    <row r="278" spans="1:14" s="289" customFormat="1" ht="16.5" outlineLevel="1" thickBot="1" x14ac:dyDescent="0.3">
      <c r="A278" s="599" t="s">
        <v>369</v>
      </c>
      <c r="B278" s="1384" t="s">
        <v>426</v>
      </c>
      <c r="C278" s="1384" t="s">
        <v>426</v>
      </c>
      <c r="D278" s="1384" t="s">
        <v>426</v>
      </c>
      <c r="E278" s="1384" t="s">
        <v>426</v>
      </c>
      <c r="F278" s="311" t="s">
        <v>452</v>
      </c>
      <c r="G278" s="1533" t="s">
        <v>511</v>
      </c>
      <c r="H278" s="1533" t="s">
        <v>511</v>
      </c>
      <c r="I278" s="1533" t="s">
        <v>511</v>
      </c>
      <c r="J278" s="1534" t="s">
        <v>511</v>
      </c>
      <c r="K278" s="835"/>
      <c r="L278" s="835"/>
      <c r="M278" s="835"/>
      <c r="N278" s="835"/>
    </row>
    <row r="279" spans="1:14" s="289" customFormat="1" ht="16.5" customHeight="1" outlineLevel="1" thickBot="1" x14ac:dyDescent="0.3">
      <c r="A279" s="1567" t="s">
        <v>1319</v>
      </c>
      <c r="B279" s="1568"/>
      <c r="C279" s="1568"/>
      <c r="D279" s="1568"/>
      <c r="E279" s="1568"/>
      <c r="F279" s="1568"/>
      <c r="G279" s="1568"/>
      <c r="H279" s="1568"/>
      <c r="I279" s="1568"/>
      <c r="J279" s="1569"/>
      <c r="K279" s="835"/>
      <c r="L279" s="835"/>
      <c r="M279" s="835"/>
      <c r="N279" s="835"/>
    </row>
    <row r="280" spans="1:14" s="289" customFormat="1" ht="16.5" outlineLevel="1" thickBot="1" x14ac:dyDescent="0.3">
      <c r="A280" s="600" t="s">
        <v>331</v>
      </c>
      <c r="B280" s="1582" t="s">
        <v>397</v>
      </c>
      <c r="C280" s="1582" t="s">
        <v>397</v>
      </c>
      <c r="D280" s="1582" t="s">
        <v>397</v>
      </c>
      <c r="E280" s="1582" t="s">
        <v>397</v>
      </c>
      <c r="F280" s="601" t="s">
        <v>332</v>
      </c>
      <c r="G280" s="1582" t="s">
        <v>398</v>
      </c>
      <c r="H280" s="1582" t="s">
        <v>398</v>
      </c>
      <c r="I280" s="1582" t="s">
        <v>398</v>
      </c>
      <c r="J280" s="1583" t="s">
        <v>398</v>
      </c>
      <c r="K280" s="835"/>
      <c r="L280" s="835"/>
      <c r="M280" s="835"/>
      <c r="N280" s="835"/>
    </row>
    <row r="281" spans="1:14" s="289" customFormat="1" ht="16.5" outlineLevel="1" thickBot="1" x14ac:dyDescent="0.3">
      <c r="A281" s="1398" t="s">
        <v>2500</v>
      </c>
      <c r="B281" s="1399"/>
      <c r="C281" s="1399"/>
      <c r="D281" s="1399"/>
      <c r="E281" s="1399"/>
      <c r="F281" s="1399"/>
      <c r="G281" s="1399"/>
      <c r="H281" s="1399"/>
      <c r="I281" s="1399"/>
      <c r="J281" s="1400"/>
      <c r="K281" s="835"/>
      <c r="L281" s="835"/>
      <c r="M281" s="835"/>
      <c r="N281" s="835"/>
    </row>
    <row r="282" spans="1:14" s="289" customFormat="1" ht="16.5" outlineLevel="1" thickBot="1" x14ac:dyDescent="0.3">
      <c r="A282" s="1471" t="s">
        <v>437</v>
      </c>
      <c r="B282" s="1472"/>
      <c r="C282" s="1472"/>
      <c r="D282" s="1472"/>
      <c r="E282" s="1472"/>
      <c r="F282" s="1472"/>
      <c r="G282" s="1472"/>
      <c r="H282" s="1472"/>
      <c r="I282" s="1472"/>
      <c r="J282" s="1473"/>
      <c r="K282" s="835"/>
      <c r="L282" s="835"/>
      <c r="M282" s="835"/>
      <c r="N282" s="835"/>
    </row>
    <row r="283" spans="1:14" s="289" customFormat="1" ht="16.5" outlineLevel="1" thickBot="1" x14ac:dyDescent="0.3">
      <c r="A283" s="1567" t="s">
        <v>85</v>
      </c>
      <c r="B283" s="1568"/>
      <c r="C283" s="1568"/>
      <c r="D283" s="1568"/>
      <c r="E283" s="1568"/>
      <c r="F283" s="1568"/>
      <c r="G283" s="1568"/>
      <c r="H283" s="1568"/>
      <c r="I283" s="1568"/>
      <c r="J283" s="1569"/>
      <c r="K283" s="835"/>
      <c r="L283" s="835"/>
      <c r="M283" s="835"/>
      <c r="N283" s="835"/>
    </row>
    <row r="284" spans="1:14" s="289" customFormat="1" ht="15.75" outlineLevel="1" x14ac:dyDescent="0.25">
      <c r="A284" s="722" t="s">
        <v>439</v>
      </c>
      <c r="B284" s="1562" t="s">
        <v>485</v>
      </c>
      <c r="C284" s="1562" t="s">
        <v>485</v>
      </c>
      <c r="D284" s="1562" t="s">
        <v>485</v>
      </c>
      <c r="E284" s="1562" t="s">
        <v>485</v>
      </c>
      <c r="F284" s="723" t="s">
        <v>446</v>
      </c>
      <c r="G284" s="1562" t="s">
        <v>491</v>
      </c>
      <c r="H284" s="1562" t="s">
        <v>491</v>
      </c>
      <c r="I284" s="1562" t="s">
        <v>491</v>
      </c>
      <c r="J284" s="1563" t="s">
        <v>491</v>
      </c>
      <c r="K284" s="835"/>
      <c r="L284" s="835"/>
      <c r="M284" s="835"/>
      <c r="N284" s="835"/>
    </row>
    <row r="285" spans="1:14" s="289" customFormat="1" ht="15.75" outlineLevel="1" x14ac:dyDescent="0.25">
      <c r="A285" s="724" t="s">
        <v>440</v>
      </c>
      <c r="B285" s="1382" t="s">
        <v>486</v>
      </c>
      <c r="C285" s="1382" t="s">
        <v>486</v>
      </c>
      <c r="D285" s="1382" t="s">
        <v>486</v>
      </c>
      <c r="E285" s="1382" t="s">
        <v>486</v>
      </c>
      <c r="F285" s="725" t="s">
        <v>447</v>
      </c>
      <c r="G285" s="1382" t="s">
        <v>492</v>
      </c>
      <c r="H285" s="1382" t="s">
        <v>492</v>
      </c>
      <c r="I285" s="1382" t="s">
        <v>492</v>
      </c>
      <c r="J285" s="1383" t="s">
        <v>492</v>
      </c>
      <c r="K285" s="835"/>
      <c r="L285" s="835"/>
      <c r="M285" s="835"/>
      <c r="N285" s="835"/>
    </row>
    <row r="286" spans="1:14" s="289" customFormat="1" ht="15.75" outlineLevel="1" x14ac:dyDescent="0.25">
      <c r="A286" s="724" t="s">
        <v>441</v>
      </c>
      <c r="B286" s="1382" t="s">
        <v>487</v>
      </c>
      <c r="C286" s="1382" t="s">
        <v>487</v>
      </c>
      <c r="D286" s="1382" t="s">
        <v>487</v>
      </c>
      <c r="E286" s="1382" t="s">
        <v>487</v>
      </c>
      <c r="F286" s="725" t="s">
        <v>448</v>
      </c>
      <c r="G286" s="1382" t="s">
        <v>493</v>
      </c>
      <c r="H286" s="1382" t="s">
        <v>493</v>
      </c>
      <c r="I286" s="1382" t="s">
        <v>493</v>
      </c>
      <c r="J286" s="1383" t="s">
        <v>493</v>
      </c>
      <c r="K286" s="835"/>
      <c r="L286" s="835"/>
      <c r="M286" s="835"/>
      <c r="N286" s="835"/>
    </row>
    <row r="287" spans="1:14" s="289" customFormat="1" ht="15.75" outlineLevel="1" x14ac:dyDescent="0.25">
      <c r="A287" s="724" t="s">
        <v>442</v>
      </c>
      <c r="B287" s="1382" t="s">
        <v>488</v>
      </c>
      <c r="C287" s="1382" t="s">
        <v>488</v>
      </c>
      <c r="D287" s="1382" t="s">
        <v>488</v>
      </c>
      <c r="E287" s="1382" t="s">
        <v>488</v>
      </c>
      <c r="F287" s="725" t="s">
        <v>449</v>
      </c>
      <c r="G287" s="1382" t="s">
        <v>494</v>
      </c>
      <c r="H287" s="1382" t="s">
        <v>494</v>
      </c>
      <c r="I287" s="1382" t="s">
        <v>494</v>
      </c>
      <c r="J287" s="1383" t="s">
        <v>494</v>
      </c>
      <c r="K287" s="835"/>
      <c r="L287" s="835"/>
      <c r="M287" s="835"/>
      <c r="N287" s="835"/>
    </row>
    <row r="288" spans="1:14" s="289" customFormat="1" ht="15.75" outlineLevel="1" x14ac:dyDescent="0.25">
      <c r="A288" s="724" t="s">
        <v>443</v>
      </c>
      <c r="B288" s="1382" t="s">
        <v>489</v>
      </c>
      <c r="C288" s="1382" t="s">
        <v>489</v>
      </c>
      <c r="D288" s="1382" t="s">
        <v>489</v>
      </c>
      <c r="E288" s="1382" t="s">
        <v>489</v>
      </c>
      <c r="F288" s="725" t="s">
        <v>450</v>
      </c>
      <c r="G288" s="1382" t="s">
        <v>495</v>
      </c>
      <c r="H288" s="1382" t="s">
        <v>495</v>
      </c>
      <c r="I288" s="1382" t="s">
        <v>495</v>
      </c>
      <c r="J288" s="1383" t="s">
        <v>495</v>
      </c>
      <c r="K288" s="835"/>
      <c r="L288" s="835"/>
      <c r="M288" s="835"/>
      <c r="N288" s="835"/>
    </row>
    <row r="289" spans="1:14" s="289" customFormat="1" ht="15.75" outlineLevel="1" x14ac:dyDescent="0.25">
      <c r="A289" s="724" t="s">
        <v>444</v>
      </c>
      <c r="B289" s="1382" t="s">
        <v>510</v>
      </c>
      <c r="C289" s="1382" t="s">
        <v>510</v>
      </c>
      <c r="D289" s="1382" t="s">
        <v>510</v>
      </c>
      <c r="E289" s="1382" t="s">
        <v>510</v>
      </c>
      <c r="F289" s="725" t="s">
        <v>451</v>
      </c>
      <c r="G289" s="1382" t="s">
        <v>496</v>
      </c>
      <c r="H289" s="1382" t="s">
        <v>496</v>
      </c>
      <c r="I289" s="1382" t="s">
        <v>496</v>
      </c>
      <c r="J289" s="1383" t="s">
        <v>496</v>
      </c>
      <c r="K289" s="835"/>
      <c r="L289" s="835"/>
      <c r="M289" s="835"/>
      <c r="N289" s="835"/>
    </row>
    <row r="290" spans="1:14" s="289" customFormat="1" ht="16.5" outlineLevel="1" thickBot="1" x14ac:dyDescent="0.3">
      <c r="A290" s="705" t="s">
        <v>445</v>
      </c>
      <c r="B290" s="1577" t="s">
        <v>490</v>
      </c>
      <c r="C290" s="1577" t="s">
        <v>490</v>
      </c>
      <c r="D290" s="1577" t="s">
        <v>490</v>
      </c>
      <c r="E290" s="1577" t="s">
        <v>490</v>
      </c>
      <c r="F290" s="602"/>
      <c r="G290" s="602"/>
      <c r="H290" s="602"/>
      <c r="I290" s="602"/>
      <c r="J290" s="603"/>
      <c r="K290" s="835"/>
      <c r="L290" s="835"/>
      <c r="M290" s="835"/>
      <c r="N290" s="835"/>
    </row>
    <row r="291" spans="1:14" s="289" customFormat="1" ht="16.5" customHeight="1" outlineLevel="1" thickBot="1" x14ac:dyDescent="0.3">
      <c r="A291" s="1579" t="s">
        <v>86</v>
      </c>
      <c r="B291" s="1580"/>
      <c r="C291" s="1580"/>
      <c r="D291" s="1580"/>
      <c r="E291" s="1580"/>
      <c r="F291" s="1580"/>
      <c r="G291" s="1580"/>
      <c r="H291" s="1580"/>
      <c r="I291" s="1580"/>
      <c r="J291" s="1581"/>
      <c r="K291" s="835"/>
      <c r="L291" s="835"/>
      <c r="M291" s="835"/>
      <c r="N291" s="835"/>
    </row>
    <row r="292" spans="1:14" s="289" customFormat="1" ht="15.75" outlineLevel="1" x14ac:dyDescent="0.25">
      <c r="A292" s="722" t="s">
        <v>456</v>
      </c>
      <c r="B292" s="1562" t="s">
        <v>497</v>
      </c>
      <c r="C292" s="1562" t="s">
        <v>497</v>
      </c>
      <c r="D292" s="1562" t="s">
        <v>497</v>
      </c>
      <c r="E292" s="1562" t="s">
        <v>497</v>
      </c>
      <c r="F292" s="723" t="s">
        <v>466</v>
      </c>
      <c r="G292" s="1562" t="s">
        <v>503</v>
      </c>
      <c r="H292" s="1562" t="s">
        <v>503</v>
      </c>
      <c r="I292" s="1562" t="s">
        <v>503</v>
      </c>
      <c r="J292" s="1563" t="s">
        <v>503</v>
      </c>
      <c r="K292" s="835"/>
      <c r="L292" s="835"/>
      <c r="M292" s="835"/>
      <c r="N292" s="835"/>
    </row>
    <row r="293" spans="1:14" s="289" customFormat="1" ht="15.75" outlineLevel="1" x14ac:dyDescent="0.25">
      <c r="A293" s="724" t="s">
        <v>457</v>
      </c>
      <c r="B293" s="1382" t="s">
        <v>515</v>
      </c>
      <c r="C293" s="1382" t="s">
        <v>515</v>
      </c>
      <c r="D293" s="1382" t="s">
        <v>515</v>
      </c>
      <c r="E293" s="1382" t="s">
        <v>515</v>
      </c>
      <c r="F293" s="725" t="s">
        <v>467</v>
      </c>
      <c r="G293" s="1382" t="s">
        <v>504</v>
      </c>
      <c r="H293" s="1382" t="s">
        <v>504</v>
      </c>
      <c r="I293" s="1382" t="s">
        <v>504</v>
      </c>
      <c r="J293" s="1383" t="s">
        <v>504</v>
      </c>
      <c r="K293" s="835"/>
      <c r="L293" s="835"/>
      <c r="M293" s="835"/>
      <c r="N293" s="835"/>
    </row>
    <row r="294" spans="1:14" s="289" customFormat="1" ht="15.75" outlineLevel="1" x14ac:dyDescent="0.25">
      <c r="A294" s="724" t="s">
        <v>458</v>
      </c>
      <c r="B294" s="1382" t="s">
        <v>516</v>
      </c>
      <c r="C294" s="1382" t="s">
        <v>516</v>
      </c>
      <c r="D294" s="1382" t="s">
        <v>516</v>
      </c>
      <c r="E294" s="1382" t="s">
        <v>516</v>
      </c>
      <c r="F294" s="725" t="s">
        <v>468</v>
      </c>
      <c r="G294" s="1382" t="s">
        <v>505</v>
      </c>
      <c r="H294" s="1382" t="s">
        <v>505</v>
      </c>
      <c r="I294" s="1382" t="s">
        <v>505</v>
      </c>
      <c r="J294" s="1383" t="s">
        <v>505</v>
      </c>
      <c r="K294" s="835"/>
      <c r="L294" s="835"/>
      <c r="M294" s="835"/>
      <c r="N294" s="835"/>
    </row>
    <row r="295" spans="1:14" s="289" customFormat="1" ht="15.75" outlineLevel="1" x14ac:dyDescent="0.25">
      <c r="A295" s="724" t="s">
        <v>459</v>
      </c>
      <c r="B295" s="1382" t="s">
        <v>517</v>
      </c>
      <c r="C295" s="1382" t="s">
        <v>517</v>
      </c>
      <c r="D295" s="1382" t="s">
        <v>517</v>
      </c>
      <c r="E295" s="1382" t="s">
        <v>517</v>
      </c>
      <c r="F295" s="725" t="s">
        <v>469</v>
      </c>
      <c r="G295" s="1382" t="s">
        <v>506</v>
      </c>
      <c r="H295" s="1382" t="s">
        <v>506</v>
      </c>
      <c r="I295" s="1382" t="s">
        <v>506</v>
      </c>
      <c r="J295" s="1383" t="s">
        <v>506</v>
      </c>
      <c r="K295" s="835"/>
      <c r="L295" s="835"/>
      <c r="M295" s="835"/>
      <c r="N295" s="835"/>
    </row>
    <row r="296" spans="1:14" s="289" customFormat="1" ht="15.75" outlineLevel="1" x14ac:dyDescent="0.25">
      <c r="A296" s="724" t="s">
        <v>460</v>
      </c>
      <c r="B296" s="1382" t="s">
        <v>518</v>
      </c>
      <c r="C296" s="1382" t="s">
        <v>518</v>
      </c>
      <c r="D296" s="1382" t="s">
        <v>518</v>
      </c>
      <c r="E296" s="1382" t="s">
        <v>518</v>
      </c>
      <c r="F296" s="725" t="s">
        <v>470</v>
      </c>
      <c r="G296" s="1382" t="s">
        <v>507</v>
      </c>
      <c r="H296" s="1382" t="s">
        <v>507</v>
      </c>
      <c r="I296" s="1382" t="s">
        <v>507</v>
      </c>
      <c r="J296" s="1383" t="s">
        <v>507</v>
      </c>
      <c r="K296" s="835"/>
      <c r="L296" s="835"/>
      <c r="M296" s="835"/>
      <c r="N296" s="835"/>
    </row>
    <row r="297" spans="1:14" s="289" customFormat="1" ht="15.75" outlineLevel="1" x14ac:dyDescent="0.25">
      <c r="A297" s="724" t="s">
        <v>461</v>
      </c>
      <c r="B297" s="1382" t="s">
        <v>498</v>
      </c>
      <c r="C297" s="1382" t="s">
        <v>498</v>
      </c>
      <c r="D297" s="1382" t="s">
        <v>498</v>
      </c>
      <c r="E297" s="1382" t="s">
        <v>498</v>
      </c>
      <c r="F297" s="725" t="s">
        <v>471</v>
      </c>
      <c r="G297" s="1382" t="s">
        <v>508</v>
      </c>
      <c r="H297" s="1382" t="s">
        <v>508</v>
      </c>
      <c r="I297" s="1382" t="s">
        <v>508</v>
      </c>
      <c r="J297" s="1383" t="s">
        <v>508</v>
      </c>
      <c r="K297" s="835"/>
      <c r="L297" s="835"/>
      <c r="M297" s="835"/>
      <c r="N297" s="835"/>
    </row>
    <row r="298" spans="1:14" s="289" customFormat="1" ht="15.75" outlineLevel="1" x14ac:dyDescent="0.25">
      <c r="A298" s="724" t="s">
        <v>462</v>
      </c>
      <c r="B298" s="1382" t="s">
        <v>499</v>
      </c>
      <c r="C298" s="1382" t="s">
        <v>499</v>
      </c>
      <c r="D298" s="1382" t="s">
        <v>499</v>
      </c>
      <c r="E298" s="1382" t="s">
        <v>499</v>
      </c>
      <c r="F298" s="725" t="s">
        <v>472</v>
      </c>
      <c r="G298" s="1382" t="s">
        <v>509</v>
      </c>
      <c r="H298" s="1382" t="s">
        <v>509</v>
      </c>
      <c r="I298" s="1382" t="s">
        <v>509</v>
      </c>
      <c r="J298" s="1383" t="s">
        <v>509</v>
      </c>
      <c r="K298" s="835"/>
      <c r="L298" s="835"/>
      <c r="M298" s="835"/>
      <c r="N298" s="835"/>
    </row>
    <row r="299" spans="1:14" s="289" customFormat="1" ht="15.75" outlineLevel="1" x14ac:dyDescent="0.25">
      <c r="A299" s="724" t="s">
        <v>463</v>
      </c>
      <c r="B299" s="1382" t="s">
        <v>500</v>
      </c>
      <c r="C299" s="1382" t="s">
        <v>500</v>
      </c>
      <c r="D299" s="1382" t="s">
        <v>500</v>
      </c>
      <c r="E299" s="1382" t="s">
        <v>500</v>
      </c>
      <c r="F299" s="725" t="s">
        <v>473</v>
      </c>
      <c r="G299" s="1382" t="s">
        <v>3675</v>
      </c>
      <c r="H299" s="1382" t="s">
        <v>519</v>
      </c>
      <c r="I299" s="1382" t="s">
        <v>519</v>
      </c>
      <c r="J299" s="1383" t="s">
        <v>519</v>
      </c>
      <c r="K299" s="835"/>
      <c r="L299" s="835"/>
      <c r="M299" s="835"/>
      <c r="N299" s="835"/>
    </row>
    <row r="300" spans="1:14" s="289" customFormat="1" ht="15.75" outlineLevel="1" x14ac:dyDescent="0.25">
      <c r="A300" s="724" t="s">
        <v>464</v>
      </c>
      <c r="B300" s="1382" t="s">
        <v>501</v>
      </c>
      <c r="C300" s="1382" t="s">
        <v>501</v>
      </c>
      <c r="D300" s="1382" t="s">
        <v>501</v>
      </c>
      <c r="E300" s="1382" t="s">
        <v>501</v>
      </c>
      <c r="F300" s="725" t="s">
        <v>474</v>
      </c>
      <c r="G300" s="1382" t="s">
        <v>3676</v>
      </c>
      <c r="H300" s="1382" t="s">
        <v>520</v>
      </c>
      <c r="I300" s="1382" t="s">
        <v>520</v>
      </c>
      <c r="J300" s="1383" t="s">
        <v>520</v>
      </c>
      <c r="K300" s="835"/>
      <c r="L300" s="835"/>
      <c r="M300" s="835"/>
      <c r="N300" s="835"/>
    </row>
    <row r="301" spans="1:14" s="289" customFormat="1" ht="15.75" outlineLevel="1" x14ac:dyDescent="0.25">
      <c r="A301" s="724" t="s">
        <v>465</v>
      </c>
      <c r="B301" s="1382" t="s">
        <v>502</v>
      </c>
      <c r="C301" s="1382" t="s">
        <v>502</v>
      </c>
      <c r="D301" s="1382" t="s">
        <v>502</v>
      </c>
      <c r="E301" s="1382" t="s">
        <v>502</v>
      </c>
      <c r="F301" s="725" t="s">
        <v>475</v>
      </c>
      <c r="G301" s="1382" t="s">
        <v>3677</v>
      </c>
      <c r="H301" s="1382" t="s">
        <v>521</v>
      </c>
      <c r="I301" s="1382" t="s">
        <v>521</v>
      </c>
      <c r="J301" s="1383" t="s">
        <v>521</v>
      </c>
      <c r="K301" s="835"/>
      <c r="L301" s="835"/>
      <c r="M301" s="835"/>
      <c r="N301" s="835"/>
    </row>
    <row r="302" spans="1:14" s="289" customFormat="1" ht="15.75" outlineLevel="1" x14ac:dyDescent="0.25">
      <c r="A302" s="724" t="s">
        <v>3694</v>
      </c>
      <c r="B302" s="1382" t="s">
        <v>3693</v>
      </c>
      <c r="C302" s="1382"/>
      <c r="D302" s="1382"/>
      <c r="E302" s="1382"/>
      <c r="F302" s="725" t="s">
        <v>476</v>
      </c>
      <c r="G302" s="1382" t="s">
        <v>3678</v>
      </c>
      <c r="H302" s="1382" t="s">
        <v>522</v>
      </c>
      <c r="I302" s="1382" t="s">
        <v>522</v>
      </c>
      <c r="J302" s="1383" t="s">
        <v>522</v>
      </c>
      <c r="K302" s="835"/>
      <c r="L302" s="835"/>
      <c r="M302" s="835"/>
      <c r="N302" s="835"/>
    </row>
    <row r="303" spans="1:14" s="289" customFormat="1" ht="15.75" outlineLevel="1" x14ac:dyDescent="0.25">
      <c r="A303" s="724" t="s">
        <v>3695</v>
      </c>
      <c r="B303" s="1382" t="s">
        <v>3696</v>
      </c>
      <c r="C303" s="1382"/>
      <c r="D303" s="1382"/>
      <c r="E303" s="1382"/>
      <c r="F303" s="725" t="s">
        <v>477</v>
      </c>
      <c r="G303" s="1382" t="s">
        <v>3679</v>
      </c>
      <c r="H303" s="1382" t="s">
        <v>523</v>
      </c>
      <c r="I303" s="1382" t="s">
        <v>523</v>
      </c>
      <c r="J303" s="1383" t="s">
        <v>523</v>
      </c>
      <c r="K303" s="835"/>
      <c r="L303" s="835"/>
      <c r="M303" s="835"/>
      <c r="N303" s="835"/>
    </row>
    <row r="304" spans="1:14" s="289" customFormat="1" ht="15.75" outlineLevel="1" x14ac:dyDescent="0.25">
      <c r="A304" s="724" t="s">
        <v>3697</v>
      </c>
      <c r="B304" s="1382" t="s">
        <v>3698</v>
      </c>
      <c r="C304" s="1382"/>
      <c r="D304" s="1382"/>
      <c r="E304" s="1382"/>
      <c r="F304" s="725" t="s">
        <v>478</v>
      </c>
      <c r="G304" s="1382" t="s">
        <v>3680</v>
      </c>
      <c r="H304" s="1382" t="s">
        <v>524</v>
      </c>
      <c r="I304" s="1382" t="s">
        <v>524</v>
      </c>
      <c r="J304" s="1383" t="s">
        <v>524</v>
      </c>
      <c r="K304" s="835"/>
      <c r="L304" s="835"/>
      <c r="M304" s="835"/>
      <c r="N304" s="835"/>
    </row>
    <row r="305" spans="1:14" s="289" customFormat="1" ht="15.75" outlineLevel="1" x14ac:dyDescent="0.25">
      <c r="A305" s="724" t="s">
        <v>3700</v>
      </c>
      <c r="B305" s="1382" t="s">
        <v>3699</v>
      </c>
      <c r="C305" s="1382"/>
      <c r="D305" s="1382"/>
      <c r="E305" s="1382"/>
      <c r="F305" s="725" t="s">
        <v>479</v>
      </c>
      <c r="G305" s="1382" t="s">
        <v>3681</v>
      </c>
      <c r="H305" s="1382" t="s">
        <v>525</v>
      </c>
      <c r="I305" s="1382" t="s">
        <v>525</v>
      </c>
      <c r="J305" s="1383" t="s">
        <v>525</v>
      </c>
      <c r="K305" s="835"/>
      <c r="L305" s="835"/>
      <c r="M305" s="835"/>
      <c r="N305" s="835"/>
    </row>
    <row r="306" spans="1:14" s="289" customFormat="1" ht="15.75" outlineLevel="1" x14ac:dyDescent="0.25">
      <c r="A306" s="724" t="s">
        <v>3701</v>
      </c>
      <c r="B306" s="1382" t="s">
        <v>3702</v>
      </c>
      <c r="C306" s="1382"/>
      <c r="D306" s="1382"/>
      <c r="E306" s="1382"/>
      <c r="F306" s="725" t="s">
        <v>480</v>
      </c>
      <c r="G306" s="1382" t="s">
        <v>3682</v>
      </c>
      <c r="H306" s="1382" t="s">
        <v>526</v>
      </c>
      <c r="I306" s="1382" t="s">
        <v>526</v>
      </c>
      <c r="J306" s="1383" t="s">
        <v>526</v>
      </c>
      <c r="K306" s="835"/>
      <c r="L306" s="835"/>
      <c r="M306" s="835"/>
      <c r="N306" s="835"/>
    </row>
    <row r="307" spans="1:14" s="289" customFormat="1" ht="15.75" outlineLevel="1" x14ac:dyDescent="0.25">
      <c r="A307" s="724" t="s">
        <v>3703</v>
      </c>
      <c r="B307" s="1382" t="s">
        <v>3704</v>
      </c>
      <c r="C307" s="1382"/>
      <c r="D307" s="1382"/>
      <c r="E307" s="1382"/>
      <c r="F307" s="725" t="s">
        <v>3711</v>
      </c>
      <c r="G307" s="1382" t="s">
        <v>3712</v>
      </c>
      <c r="H307" s="1382"/>
      <c r="I307" s="1382"/>
      <c r="J307" s="1383"/>
      <c r="K307" s="835"/>
      <c r="L307" s="835"/>
      <c r="M307" s="835"/>
      <c r="N307" s="835"/>
    </row>
    <row r="308" spans="1:14" s="289" customFormat="1" ht="15.75" outlineLevel="1" x14ac:dyDescent="0.25">
      <c r="A308" s="724" t="s">
        <v>3715</v>
      </c>
      <c r="B308" s="1382" t="s">
        <v>3716</v>
      </c>
      <c r="C308" s="1382"/>
      <c r="D308" s="1382"/>
      <c r="E308" s="1382"/>
      <c r="F308" s="725" t="s">
        <v>3713</v>
      </c>
      <c r="G308" s="1382" t="s">
        <v>3714</v>
      </c>
      <c r="H308" s="1382"/>
      <c r="I308" s="1382"/>
      <c r="J308" s="1383"/>
      <c r="K308" s="835"/>
      <c r="L308" s="835"/>
      <c r="M308" s="835"/>
      <c r="N308" s="835"/>
    </row>
    <row r="309" spans="1:14" s="289" customFormat="1" ht="16.5" outlineLevel="1" thickBot="1" x14ac:dyDescent="0.3">
      <c r="A309" s="1422"/>
      <c r="B309" s="1423"/>
      <c r="C309" s="1423"/>
      <c r="D309" s="1423"/>
      <c r="E309" s="1423"/>
      <c r="F309" s="706" t="s">
        <v>3723</v>
      </c>
      <c r="G309" s="1577" t="s">
        <v>3724</v>
      </c>
      <c r="H309" s="1577"/>
      <c r="I309" s="1577"/>
      <c r="J309" s="1578"/>
      <c r="K309" s="835"/>
      <c r="L309" s="835"/>
      <c r="M309" s="835"/>
      <c r="N309" s="835"/>
    </row>
    <row r="310" spans="1:14" s="289" customFormat="1" ht="16.5" outlineLevel="1" thickBot="1" x14ac:dyDescent="0.3">
      <c r="A310" s="1579" t="s">
        <v>87</v>
      </c>
      <c r="B310" s="1580"/>
      <c r="C310" s="1580"/>
      <c r="D310" s="1580"/>
      <c r="E310" s="1580"/>
      <c r="F310" s="1580"/>
      <c r="G310" s="1580"/>
      <c r="H310" s="1580"/>
      <c r="I310" s="1580"/>
      <c r="J310" s="1581"/>
      <c r="K310" s="835"/>
      <c r="L310" s="835"/>
      <c r="M310" s="835"/>
      <c r="N310" s="835"/>
    </row>
    <row r="311" spans="1:14" s="289" customFormat="1" ht="15.75" outlineLevel="1" x14ac:dyDescent="0.25">
      <c r="A311" s="722" t="s">
        <v>3683</v>
      </c>
      <c r="B311" s="1562" t="s">
        <v>3684</v>
      </c>
      <c r="C311" s="1562"/>
      <c r="D311" s="1562"/>
      <c r="E311" s="1562"/>
      <c r="F311" s="723" t="s">
        <v>3705</v>
      </c>
      <c r="G311" s="1562" t="s">
        <v>3706</v>
      </c>
      <c r="H311" s="1562"/>
      <c r="I311" s="1562"/>
      <c r="J311" s="1563"/>
      <c r="K311" s="835"/>
      <c r="L311" s="835"/>
      <c r="M311" s="835"/>
      <c r="N311" s="835"/>
    </row>
    <row r="312" spans="1:14" s="289" customFormat="1" ht="15.75" outlineLevel="1" x14ac:dyDescent="0.25">
      <c r="A312" s="724" t="s">
        <v>3685</v>
      </c>
      <c r="B312" s="1382" t="s">
        <v>3686</v>
      </c>
      <c r="C312" s="1382"/>
      <c r="D312" s="1382"/>
      <c r="E312" s="1382"/>
      <c r="F312" s="725" t="s">
        <v>3707</v>
      </c>
      <c r="G312" s="1382" t="s">
        <v>3708</v>
      </c>
      <c r="H312" s="1382"/>
      <c r="I312" s="1382"/>
      <c r="J312" s="1383"/>
      <c r="K312" s="835"/>
      <c r="L312" s="835"/>
      <c r="M312" s="835"/>
      <c r="N312" s="835"/>
    </row>
    <row r="313" spans="1:14" s="289" customFormat="1" ht="15.75" outlineLevel="1" x14ac:dyDescent="0.25">
      <c r="A313" s="724" t="s">
        <v>3719</v>
      </c>
      <c r="B313" s="1382" t="s">
        <v>3720</v>
      </c>
      <c r="C313" s="1382"/>
      <c r="D313" s="1382"/>
      <c r="E313" s="1382"/>
      <c r="F313" s="725" t="s">
        <v>3710</v>
      </c>
      <c r="G313" s="1382" t="s">
        <v>3709</v>
      </c>
      <c r="H313" s="1382"/>
      <c r="I313" s="1382"/>
      <c r="J313" s="1383"/>
      <c r="K313" s="835"/>
      <c r="L313" s="835"/>
      <c r="M313" s="835"/>
      <c r="N313" s="835"/>
    </row>
    <row r="314" spans="1:14" s="289" customFormat="1" ht="16.5" outlineLevel="1" thickBot="1" x14ac:dyDescent="0.3">
      <c r="A314" s="705" t="s">
        <v>3721</v>
      </c>
      <c r="B314" s="1577" t="s">
        <v>3722</v>
      </c>
      <c r="C314" s="1577"/>
      <c r="D314" s="1577"/>
      <c r="E314" s="1577"/>
      <c r="F314" s="706" t="s">
        <v>3717</v>
      </c>
      <c r="G314" s="1577" t="s">
        <v>3718</v>
      </c>
      <c r="H314" s="1577"/>
      <c r="I314" s="1577"/>
      <c r="J314" s="1578"/>
      <c r="K314" s="835"/>
      <c r="L314" s="835"/>
      <c r="M314" s="835"/>
      <c r="N314" s="835"/>
    </row>
    <row r="315" spans="1:14" s="289" customFormat="1" ht="16.5" outlineLevel="1" thickBot="1" x14ac:dyDescent="0.3">
      <c r="A315" s="1424" t="s">
        <v>2500</v>
      </c>
      <c r="B315" s="1425"/>
      <c r="C315" s="1425"/>
      <c r="D315" s="1425"/>
      <c r="E315" s="1425"/>
      <c r="F315" s="1425"/>
      <c r="G315" s="1425"/>
      <c r="H315" s="1425"/>
      <c r="I315" s="1425"/>
      <c r="J315" s="1426"/>
      <c r="K315" s="835"/>
      <c r="L315" s="835"/>
      <c r="M315" s="835"/>
      <c r="N315" s="835"/>
    </row>
    <row r="316" spans="1:14" s="289" customFormat="1" ht="16.5" outlineLevel="1" thickBot="1" x14ac:dyDescent="0.3">
      <c r="A316" s="1471" t="s">
        <v>530</v>
      </c>
      <c r="B316" s="1472"/>
      <c r="C316" s="1472"/>
      <c r="D316" s="1472"/>
      <c r="E316" s="1472"/>
      <c r="F316" s="1472"/>
      <c r="G316" s="1472"/>
      <c r="H316" s="1472"/>
      <c r="I316" s="1472"/>
      <c r="J316" s="1473"/>
      <c r="K316" s="835"/>
      <c r="L316" s="835"/>
      <c r="M316" s="835"/>
      <c r="N316" s="835"/>
    </row>
    <row r="317" spans="1:14" s="289" customFormat="1" ht="16.5" outlineLevel="1" thickBot="1" x14ac:dyDescent="0.3">
      <c r="A317" s="1567" t="s">
        <v>1316</v>
      </c>
      <c r="B317" s="1568"/>
      <c r="C317" s="1568"/>
      <c r="D317" s="1568"/>
      <c r="E317" s="1568"/>
      <c r="F317" s="1568"/>
      <c r="G317" s="1568"/>
      <c r="H317" s="1568"/>
      <c r="I317" s="1568"/>
      <c r="J317" s="1569"/>
      <c r="K317" s="835"/>
      <c r="L317" s="835"/>
      <c r="M317" s="835"/>
      <c r="N317" s="835"/>
    </row>
    <row r="318" spans="1:14" s="289" customFormat="1" ht="15.75" outlineLevel="1" x14ac:dyDescent="0.25">
      <c r="A318" s="722" t="s">
        <v>532</v>
      </c>
      <c r="B318" s="1562" t="s">
        <v>604</v>
      </c>
      <c r="C318" s="1562" t="s">
        <v>604</v>
      </c>
      <c r="D318" s="1562" t="s">
        <v>604</v>
      </c>
      <c r="E318" s="1562" t="s">
        <v>604</v>
      </c>
      <c r="F318" s="598" t="s">
        <v>580</v>
      </c>
      <c r="G318" s="1562" t="s">
        <v>648</v>
      </c>
      <c r="H318" s="1562" t="s">
        <v>648</v>
      </c>
      <c r="I318" s="1562" t="s">
        <v>648</v>
      </c>
      <c r="J318" s="1563" t="s">
        <v>648</v>
      </c>
      <c r="K318" s="835"/>
      <c r="L318" s="835"/>
      <c r="M318" s="835"/>
      <c r="N318" s="835"/>
    </row>
    <row r="319" spans="1:14" s="289" customFormat="1" ht="15.75" outlineLevel="1" x14ac:dyDescent="0.25">
      <c r="A319" s="724" t="s">
        <v>536</v>
      </c>
      <c r="B319" s="1382" t="s">
        <v>608</v>
      </c>
      <c r="C319" s="1382" t="s">
        <v>608</v>
      </c>
      <c r="D319" s="1382" t="s">
        <v>608</v>
      </c>
      <c r="E319" s="1382" t="s">
        <v>608</v>
      </c>
      <c r="F319" s="725" t="s">
        <v>542</v>
      </c>
      <c r="G319" s="1382" t="s">
        <v>614</v>
      </c>
      <c r="H319" s="1382" t="s">
        <v>614</v>
      </c>
      <c r="I319" s="1382" t="s">
        <v>614</v>
      </c>
      <c r="J319" s="1383" t="s">
        <v>614</v>
      </c>
      <c r="K319" s="835"/>
      <c r="L319" s="835"/>
      <c r="M319" s="835"/>
      <c r="N319" s="835"/>
    </row>
    <row r="320" spans="1:14" s="289" customFormat="1" ht="15.75" outlineLevel="1" x14ac:dyDescent="0.25">
      <c r="A320" s="724" t="s">
        <v>539</v>
      </c>
      <c r="B320" s="1382" t="s">
        <v>611</v>
      </c>
      <c r="C320" s="1382" t="s">
        <v>611</v>
      </c>
      <c r="D320" s="1382" t="s">
        <v>611</v>
      </c>
      <c r="E320" s="1382" t="s">
        <v>611</v>
      </c>
      <c r="F320" s="312" t="s">
        <v>594</v>
      </c>
      <c r="G320" s="1382" t="s">
        <v>660</v>
      </c>
      <c r="H320" s="1382" t="s">
        <v>660</v>
      </c>
      <c r="I320" s="1382" t="s">
        <v>660</v>
      </c>
      <c r="J320" s="1383" t="s">
        <v>660</v>
      </c>
      <c r="K320" s="835"/>
      <c r="L320" s="835"/>
      <c r="M320" s="835"/>
      <c r="N320" s="835"/>
    </row>
    <row r="321" spans="1:14" s="289" customFormat="1" ht="15.75" outlineLevel="1" x14ac:dyDescent="0.25">
      <c r="A321" s="724" t="s">
        <v>540</v>
      </c>
      <c r="B321" s="1382" t="s">
        <v>612</v>
      </c>
      <c r="C321" s="1382" t="s">
        <v>612</v>
      </c>
      <c r="D321" s="1382" t="s">
        <v>612</v>
      </c>
      <c r="E321" s="1382" t="s">
        <v>612</v>
      </c>
      <c r="F321" s="312" t="s">
        <v>595</v>
      </c>
      <c r="G321" s="1382" t="s">
        <v>661</v>
      </c>
      <c r="H321" s="1382" t="s">
        <v>661</v>
      </c>
      <c r="I321" s="1382" t="s">
        <v>661</v>
      </c>
      <c r="J321" s="1383" t="s">
        <v>661</v>
      </c>
      <c r="K321" s="835"/>
      <c r="L321" s="835"/>
      <c r="M321" s="835"/>
      <c r="N321" s="835"/>
    </row>
    <row r="322" spans="1:14" s="289" customFormat="1" ht="15.75" outlineLevel="1" x14ac:dyDescent="0.25">
      <c r="A322" s="724" t="s">
        <v>541</v>
      </c>
      <c r="B322" s="1382" t="s">
        <v>613</v>
      </c>
      <c r="C322" s="1382" t="s">
        <v>613</v>
      </c>
      <c r="D322" s="1382" t="s">
        <v>613</v>
      </c>
      <c r="E322" s="1382" t="s">
        <v>613</v>
      </c>
      <c r="F322" s="605" t="s">
        <v>602</v>
      </c>
      <c r="G322" s="1384" t="s">
        <v>3691</v>
      </c>
      <c r="H322" s="1384" t="s">
        <v>666</v>
      </c>
      <c r="I322" s="1384" t="s">
        <v>666</v>
      </c>
      <c r="J322" s="1385" t="s">
        <v>666</v>
      </c>
      <c r="K322" s="835"/>
      <c r="L322" s="835"/>
      <c r="M322" s="835"/>
      <c r="N322" s="835"/>
    </row>
    <row r="323" spans="1:14" s="289" customFormat="1" ht="15.75" outlineLevel="1" x14ac:dyDescent="0.25">
      <c r="A323" s="724" t="s">
        <v>544</v>
      </c>
      <c r="B323" s="1382" t="s">
        <v>616</v>
      </c>
      <c r="C323" s="1382" t="s">
        <v>616</v>
      </c>
      <c r="D323" s="1382" t="s">
        <v>616</v>
      </c>
      <c r="E323" s="1382" t="s">
        <v>616</v>
      </c>
      <c r="F323" s="725" t="s">
        <v>552</v>
      </c>
      <c r="G323" s="1382" t="s">
        <v>623</v>
      </c>
      <c r="H323" s="1382" t="s">
        <v>623</v>
      </c>
      <c r="I323" s="1382" t="s">
        <v>623</v>
      </c>
      <c r="J323" s="1383" t="s">
        <v>623</v>
      </c>
      <c r="K323" s="835"/>
      <c r="L323" s="835"/>
      <c r="M323" s="835"/>
      <c r="N323" s="835"/>
    </row>
    <row r="324" spans="1:14" s="289" customFormat="1" ht="15.75" outlineLevel="1" x14ac:dyDescent="0.25">
      <c r="A324" s="724" t="s">
        <v>547</v>
      </c>
      <c r="B324" s="1382" t="s">
        <v>619</v>
      </c>
      <c r="C324" s="1382" t="s">
        <v>619</v>
      </c>
      <c r="D324" s="1382" t="s">
        <v>619</v>
      </c>
      <c r="E324" s="1382" t="s">
        <v>619</v>
      </c>
      <c r="F324" s="725" t="s">
        <v>553</v>
      </c>
      <c r="G324" s="1382" t="s">
        <v>624</v>
      </c>
      <c r="H324" s="1382" t="s">
        <v>624</v>
      </c>
      <c r="I324" s="1382" t="s">
        <v>624</v>
      </c>
      <c r="J324" s="1383" t="s">
        <v>624</v>
      </c>
      <c r="K324" s="835"/>
      <c r="L324" s="835"/>
      <c r="M324" s="835"/>
      <c r="N324" s="835"/>
    </row>
    <row r="325" spans="1:14" s="289" customFormat="1" ht="15.75" outlineLevel="1" x14ac:dyDescent="0.25">
      <c r="A325" s="724" t="s">
        <v>548</v>
      </c>
      <c r="B325" s="1382" t="s">
        <v>620</v>
      </c>
      <c r="C325" s="1382" t="s">
        <v>620</v>
      </c>
      <c r="D325" s="1382" t="s">
        <v>620</v>
      </c>
      <c r="E325" s="1382" t="s">
        <v>620</v>
      </c>
      <c r="F325" s="725" t="s">
        <v>554</v>
      </c>
      <c r="G325" s="1382" t="s">
        <v>625</v>
      </c>
      <c r="H325" s="1382" t="s">
        <v>625</v>
      </c>
      <c r="I325" s="1382" t="s">
        <v>625</v>
      </c>
      <c r="J325" s="1383" t="s">
        <v>625</v>
      </c>
      <c r="K325" s="835"/>
      <c r="L325" s="835"/>
      <c r="M325" s="835"/>
      <c r="N325" s="835"/>
    </row>
    <row r="326" spans="1:14" s="289" customFormat="1" ht="15.75" outlineLevel="1" x14ac:dyDescent="0.25">
      <c r="A326" s="724" t="s">
        <v>549</v>
      </c>
      <c r="B326" s="1382" t="s">
        <v>621</v>
      </c>
      <c r="C326" s="1382" t="s">
        <v>621</v>
      </c>
      <c r="D326" s="1382" t="s">
        <v>621</v>
      </c>
      <c r="E326" s="1382" t="s">
        <v>621</v>
      </c>
      <c r="F326" s="725" t="s">
        <v>555</v>
      </c>
      <c r="G326" s="1382" t="s">
        <v>626</v>
      </c>
      <c r="H326" s="1382" t="s">
        <v>626</v>
      </c>
      <c r="I326" s="1382" t="s">
        <v>626</v>
      </c>
      <c r="J326" s="1383" t="s">
        <v>626</v>
      </c>
      <c r="K326" s="835"/>
      <c r="L326" s="835"/>
      <c r="M326" s="835"/>
      <c r="N326" s="835"/>
    </row>
    <row r="327" spans="1:14" s="289" customFormat="1" ht="15.75" outlineLevel="1" x14ac:dyDescent="0.25">
      <c r="A327" s="724" t="s">
        <v>550</v>
      </c>
      <c r="B327" s="1382" t="s">
        <v>106</v>
      </c>
      <c r="C327" s="1382" t="s">
        <v>106</v>
      </c>
      <c r="D327" s="1382" t="s">
        <v>106</v>
      </c>
      <c r="E327" s="1382" t="s">
        <v>106</v>
      </c>
      <c r="F327" s="725" t="s">
        <v>556</v>
      </c>
      <c r="G327" s="1382" t="s">
        <v>627</v>
      </c>
      <c r="H327" s="1382" t="s">
        <v>627</v>
      </c>
      <c r="I327" s="1382" t="s">
        <v>627</v>
      </c>
      <c r="J327" s="1383" t="s">
        <v>627</v>
      </c>
      <c r="K327" s="835"/>
      <c r="L327" s="835"/>
      <c r="M327" s="835"/>
      <c r="N327" s="835"/>
    </row>
    <row r="328" spans="1:14" s="289" customFormat="1" ht="15.75" outlineLevel="1" x14ac:dyDescent="0.25">
      <c r="A328" s="724" t="s">
        <v>551</v>
      </c>
      <c r="B328" s="1382" t="s">
        <v>622</v>
      </c>
      <c r="C328" s="1382" t="s">
        <v>622</v>
      </c>
      <c r="D328" s="1382" t="s">
        <v>622</v>
      </c>
      <c r="E328" s="1379" t="s">
        <v>622</v>
      </c>
      <c r="F328" s="725" t="s">
        <v>557</v>
      </c>
      <c r="G328" s="1382" t="s">
        <v>628</v>
      </c>
      <c r="H328" s="1382" t="s">
        <v>628</v>
      </c>
      <c r="I328" s="1382" t="s">
        <v>628</v>
      </c>
      <c r="J328" s="1383" t="s">
        <v>628</v>
      </c>
      <c r="K328" s="835"/>
      <c r="L328" s="835"/>
      <c r="M328" s="835"/>
      <c r="N328" s="835"/>
    </row>
    <row r="329" spans="1:14" s="289" customFormat="1" ht="15.75" outlineLevel="1" x14ac:dyDescent="0.25">
      <c r="A329" s="724" t="s">
        <v>562</v>
      </c>
      <c r="B329" s="1382" t="s">
        <v>633</v>
      </c>
      <c r="C329" s="1382" t="s">
        <v>633</v>
      </c>
      <c r="D329" s="1382" t="s">
        <v>633</v>
      </c>
      <c r="E329" s="1382" t="s">
        <v>633</v>
      </c>
      <c r="F329" s="725" t="s">
        <v>559</v>
      </c>
      <c r="G329" s="1382" t="s">
        <v>630</v>
      </c>
      <c r="H329" s="1382" t="s">
        <v>630</v>
      </c>
      <c r="I329" s="1382" t="s">
        <v>630</v>
      </c>
      <c r="J329" s="1383" t="s">
        <v>630</v>
      </c>
      <c r="K329" s="835"/>
      <c r="L329" s="835"/>
      <c r="M329" s="835"/>
      <c r="N329" s="835"/>
    </row>
    <row r="330" spans="1:14" s="289" customFormat="1" ht="15.75" outlineLevel="1" x14ac:dyDescent="0.25">
      <c r="A330" s="724" t="s">
        <v>563</v>
      </c>
      <c r="B330" s="1382" t="s">
        <v>634</v>
      </c>
      <c r="C330" s="1382" t="s">
        <v>634</v>
      </c>
      <c r="D330" s="1382" t="s">
        <v>634</v>
      </c>
      <c r="E330" s="1382" t="s">
        <v>634</v>
      </c>
      <c r="F330" s="312" t="s">
        <v>571</v>
      </c>
      <c r="G330" s="1382" t="s">
        <v>642</v>
      </c>
      <c r="H330" s="1382" t="s">
        <v>642</v>
      </c>
      <c r="I330" s="1382" t="s">
        <v>642</v>
      </c>
      <c r="J330" s="1383" t="s">
        <v>642</v>
      </c>
      <c r="K330" s="835"/>
      <c r="L330" s="835"/>
      <c r="M330" s="835"/>
      <c r="N330" s="835"/>
    </row>
    <row r="331" spans="1:14" s="289" customFormat="1" ht="15.75" outlineLevel="1" x14ac:dyDescent="0.25">
      <c r="A331" s="724" t="s">
        <v>564</v>
      </c>
      <c r="B331" s="1382" t="s">
        <v>635</v>
      </c>
      <c r="C331" s="1382" t="s">
        <v>635</v>
      </c>
      <c r="D331" s="1382" t="s">
        <v>635</v>
      </c>
      <c r="E331" s="1382" t="s">
        <v>635</v>
      </c>
      <c r="F331" s="312" t="s">
        <v>573</v>
      </c>
      <c r="G331" s="1382" t="s">
        <v>644</v>
      </c>
      <c r="H331" s="1382" t="s">
        <v>644</v>
      </c>
      <c r="I331" s="1382" t="s">
        <v>644</v>
      </c>
      <c r="J331" s="1383" t="s">
        <v>644</v>
      </c>
      <c r="K331" s="835"/>
      <c r="L331" s="835"/>
      <c r="M331" s="835"/>
      <c r="N331" s="835"/>
    </row>
    <row r="332" spans="1:14" s="289" customFormat="1" ht="15.75" outlineLevel="1" x14ac:dyDescent="0.25">
      <c r="A332" s="557" t="s">
        <v>565</v>
      </c>
      <c r="B332" s="1382" t="s">
        <v>636</v>
      </c>
      <c r="C332" s="1382" t="s">
        <v>636</v>
      </c>
      <c r="D332" s="1382" t="s">
        <v>636</v>
      </c>
      <c r="E332" s="1382" t="s">
        <v>636</v>
      </c>
      <c r="F332" s="312" t="s">
        <v>574</v>
      </c>
      <c r="G332" s="1382" t="s">
        <v>645</v>
      </c>
      <c r="H332" s="1382" t="s">
        <v>645</v>
      </c>
      <c r="I332" s="1382" t="s">
        <v>645</v>
      </c>
      <c r="J332" s="1383" t="s">
        <v>645</v>
      </c>
      <c r="K332" s="835"/>
      <c r="L332" s="835"/>
      <c r="M332" s="835"/>
      <c r="N332" s="835"/>
    </row>
    <row r="333" spans="1:14" s="289" customFormat="1" ht="15.75" outlineLevel="1" x14ac:dyDescent="0.25">
      <c r="A333" s="557" t="s">
        <v>570</v>
      </c>
      <c r="B333" s="1382" t="s">
        <v>641</v>
      </c>
      <c r="C333" s="1382" t="s">
        <v>641</v>
      </c>
      <c r="D333" s="1382" t="s">
        <v>641</v>
      </c>
      <c r="E333" s="1382" t="s">
        <v>641</v>
      </c>
      <c r="F333" s="312" t="s">
        <v>577</v>
      </c>
      <c r="G333" s="1382" t="s">
        <v>646</v>
      </c>
      <c r="H333" s="1382" t="s">
        <v>646</v>
      </c>
      <c r="I333" s="1382" t="s">
        <v>646</v>
      </c>
      <c r="J333" s="1383" t="s">
        <v>646</v>
      </c>
      <c r="K333" s="835"/>
      <c r="L333" s="835"/>
      <c r="M333" s="835"/>
      <c r="N333" s="835"/>
    </row>
    <row r="334" spans="1:14" s="289" customFormat="1" ht="16.5" outlineLevel="1" thickBot="1" x14ac:dyDescent="0.3">
      <c r="A334" s="606"/>
      <c r="B334" s="602"/>
      <c r="C334" s="602"/>
      <c r="D334" s="602"/>
      <c r="E334" s="602"/>
      <c r="F334" s="706" t="s">
        <v>578</v>
      </c>
      <c r="G334" s="1577" t="s">
        <v>647</v>
      </c>
      <c r="H334" s="1577" t="s">
        <v>647</v>
      </c>
      <c r="I334" s="1577" t="s">
        <v>647</v>
      </c>
      <c r="J334" s="1578" t="s">
        <v>647</v>
      </c>
      <c r="K334" s="835"/>
      <c r="L334" s="835"/>
      <c r="M334" s="835"/>
      <c r="N334" s="835"/>
    </row>
    <row r="335" spans="1:14" s="289" customFormat="1" ht="16.5" customHeight="1" outlineLevel="1" thickBot="1" x14ac:dyDescent="0.3">
      <c r="A335" s="1567" t="s">
        <v>150</v>
      </c>
      <c r="B335" s="1568"/>
      <c r="C335" s="1568"/>
      <c r="D335" s="1568"/>
      <c r="E335" s="1568"/>
      <c r="F335" s="1568"/>
      <c r="G335" s="1568"/>
      <c r="H335" s="1568"/>
      <c r="I335" s="1568"/>
      <c r="J335" s="1569"/>
      <c r="M335" s="835"/>
      <c r="N335" s="835"/>
    </row>
    <row r="336" spans="1:14" s="289" customFormat="1" ht="15.75" outlineLevel="1" x14ac:dyDescent="0.25">
      <c r="A336" s="722" t="s">
        <v>531</v>
      </c>
      <c r="B336" s="1562" t="s">
        <v>603</v>
      </c>
      <c r="C336" s="1562" t="s">
        <v>603</v>
      </c>
      <c r="D336" s="1562" t="s">
        <v>603</v>
      </c>
      <c r="E336" s="1562" t="s">
        <v>603</v>
      </c>
      <c r="F336" s="723" t="s">
        <v>558</v>
      </c>
      <c r="G336" s="1562" t="s">
        <v>629</v>
      </c>
      <c r="H336" s="1562" t="s">
        <v>629</v>
      </c>
      <c r="I336" s="1562" t="s">
        <v>629</v>
      </c>
      <c r="J336" s="1563" t="s">
        <v>629</v>
      </c>
      <c r="M336" s="835"/>
      <c r="N336" s="835"/>
    </row>
    <row r="337" spans="1:14" s="289" customFormat="1" ht="15.75" outlineLevel="1" x14ac:dyDescent="0.25">
      <c r="A337" s="724" t="s">
        <v>533</v>
      </c>
      <c r="B337" s="1382" t="s">
        <v>605</v>
      </c>
      <c r="C337" s="1382" t="s">
        <v>605</v>
      </c>
      <c r="D337" s="1382" t="s">
        <v>605</v>
      </c>
      <c r="E337" s="1382" t="s">
        <v>605</v>
      </c>
      <c r="F337" s="725" t="s">
        <v>561</v>
      </c>
      <c r="G337" s="1382" t="s">
        <v>632</v>
      </c>
      <c r="H337" s="1382" t="s">
        <v>632</v>
      </c>
      <c r="I337" s="1382" t="s">
        <v>632</v>
      </c>
      <c r="J337" s="1383" t="s">
        <v>632</v>
      </c>
      <c r="M337" s="835"/>
      <c r="N337" s="835"/>
    </row>
    <row r="338" spans="1:14" s="289" customFormat="1" ht="15.75" outlineLevel="1" x14ac:dyDescent="0.25">
      <c r="A338" s="724" t="s">
        <v>534</v>
      </c>
      <c r="B338" s="1382" t="s">
        <v>606</v>
      </c>
      <c r="C338" s="1382" t="s">
        <v>606</v>
      </c>
      <c r="D338" s="1382" t="s">
        <v>606</v>
      </c>
      <c r="E338" s="1382" t="s">
        <v>606</v>
      </c>
      <c r="F338" s="725" t="s">
        <v>560</v>
      </c>
      <c r="G338" s="1382" t="s">
        <v>631</v>
      </c>
      <c r="H338" s="1382" t="s">
        <v>631</v>
      </c>
      <c r="I338" s="1382" t="s">
        <v>631</v>
      </c>
      <c r="J338" s="1383" t="s">
        <v>631</v>
      </c>
      <c r="M338" s="835"/>
      <c r="N338" s="835"/>
    </row>
    <row r="339" spans="1:14" s="289" customFormat="1" ht="15.75" outlineLevel="1" x14ac:dyDescent="0.25">
      <c r="A339" s="724" t="s">
        <v>535</v>
      </c>
      <c r="B339" s="1382" t="s">
        <v>607</v>
      </c>
      <c r="C339" s="1382" t="s">
        <v>607</v>
      </c>
      <c r="D339" s="1382" t="s">
        <v>607</v>
      </c>
      <c r="E339" s="1382" t="s">
        <v>607</v>
      </c>
      <c r="F339" s="312" t="s">
        <v>572</v>
      </c>
      <c r="G339" s="1382" t="s">
        <v>643</v>
      </c>
      <c r="H339" s="1382" t="s">
        <v>643</v>
      </c>
      <c r="I339" s="1382" t="s">
        <v>643</v>
      </c>
      <c r="J339" s="1383" t="s">
        <v>643</v>
      </c>
      <c r="M339" s="835"/>
      <c r="N339" s="835"/>
    </row>
    <row r="340" spans="1:14" s="289" customFormat="1" ht="15.75" outlineLevel="1" x14ac:dyDescent="0.25">
      <c r="A340" s="724" t="s">
        <v>543</v>
      </c>
      <c r="B340" s="1382" t="s">
        <v>615</v>
      </c>
      <c r="C340" s="1382" t="s">
        <v>615</v>
      </c>
      <c r="D340" s="1382" t="s">
        <v>615</v>
      </c>
      <c r="E340" s="1382" t="s">
        <v>615</v>
      </c>
      <c r="F340" s="312" t="s">
        <v>575</v>
      </c>
      <c r="G340" s="1382" t="s">
        <v>645</v>
      </c>
      <c r="H340" s="1382" t="s">
        <v>645</v>
      </c>
      <c r="I340" s="1382" t="s">
        <v>645</v>
      </c>
      <c r="J340" s="1383" t="s">
        <v>645</v>
      </c>
      <c r="M340" s="835"/>
      <c r="N340" s="835"/>
    </row>
    <row r="341" spans="1:14" s="289" customFormat="1" ht="15.75" outlineLevel="1" x14ac:dyDescent="0.25">
      <c r="A341" s="557" t="s">
        <v>589</v>
      </c>
      <c r="B341" s="1382" t="s">
        <v>655</v>
      </c>
      <c r="C341" s="1382" t="s">
        <v>655</v>
      </c>
      <c r="D341" s="1382" t="s">
        <v>655</v>
      </c>
      <c r="E341" s="1382" t="s">
        <v>655</v>
      </c>
      <c r="F341" s="312" t="s">
        <v>581</v>
      </c>
      <c r="G341" s="1382" t="s">
        <v>649</v>
      </c>
      <c r="H341" s="1382" t="s">
        <v>649</v>
      </c>
      <c r="I341" s="1382" t="s">
        <v>649</v>
      </c>
      <c r="J341" s="1383" t="s">
        <v>649</v>
      </c>
      <c r="M341" s="835"/>
      <c r="N341" s="835"/>
    </row>
    <row r="342" spans="1:14" s="289" customFormat="1" ht="15.75" outlineLevel="1" x14ac:dyDescent="0.25">
      <c r="A342" s="557" t="s">
        <v>590</v>
      </c>
      <c r="B342" s="1382" t="s">
        <v>656</v>
      </c>
      <c r="C342" s="1382" t="s">
        <v>656</v>
      </c>
      <c r="D342" s="1382" t="s">
        <v>656</v>
      </c>
      <c r="E342" s="1382" t="s">
        <v>656</v>
      </c>
      <c r="F342" s="312" t="s">
        <v>582</v>
      </c>
      <c r="G342" s="1382" t="s">
        <v>650</v>
      </c>
      <c r="H342" s="1382" t="s">
        <v>650</v>
      </c>
      <c r="I342" s="1382" t="s">
        <v>650</v>
      </c>
      <c r="J342" s="1383" t="s">
        <v>650</v>
      </c>
      <c r="M342" s="835"/>
      <c r="N342" s="835"/>
    </row>
    <row r="343" spans="1:14" s="289" customFormat="1" ht="15.75" outlineLevel="1" x14ac:dyDescent="0.25">
      <c r="A343" s="557" t="s">
        <v>591</v>
      </c>
      <c r="B343" s="1382" t="s">
        <v>657</v>
      </c>
      <c r="C343" s="1382" t="s">
        <v>657</v>
      </c>
      <c r="D343" s="1382" t="s">
        <v>657</v>
      </c>
      <c r="E343" s="1382" t="s">
        <v>657</v>
      </c>
      <c r="F343" s="312" t="s">
        <v>583</v>
      </c>
      <c r="G343" s="1382" t="s">
        <v>650</v>
      </c>
      <c r="H343" s="1382" t="s">
        <v>650</v>
      </c>
      <c r="I343" s="1382" t="s">
        <v>650</v>
      </c>
      <c r="J343" s="1383" t="s">
        <v>650</v>
      </c>
      <c r="M343" s="835"/>
      <c r="N343" s="835"/>
    </row>
    <row r="344" spans="1:14" s="289" customFormat="1" ht="15.75" outlineLevel="1" x14ac:dyDescent="0.25">
      <c r="A344" s="557" t="s">
        <v>592</v>
      </c>
      <c r="B344" s="1382" t="s">
        <v>658</v>
      </c>
      <c r="C344" s="1382" t="s">
        <v>658</v>
      </c>
      <c r="D344" s="1382" t="s">
        <v>658</v>
      </c>
      <c r="E344" s="1382" t="s">
        <v>658</v>
      </c>
      <c r="F344" s="312" t="s">
        <v>584</v>
      </c>
      <c r="G344" s="1382" t="s">
        <v>651</v>
      </c>
      <c r="H344" s="1382" t="s">
        <v>651</v>
      </c>
      <c r="I344" s="1382" t="s">
        <v>651</v>
      </c>
      <c r="J344" s="1383" t="s">
        <v>651</v>
      </c>
      <c r="M344" s="835"/>
      <c r="N344" s="835"/>
    </row>
    <row r="345" spans="1:14" s="289" customFormat="1" ht="15.75" outlineLevel="1" x14ac:dyDescent="0.25">
      <c r="A345" s="557" t="s">
        <v>593</v>
      </c>
      <c r="B345" s="1382" t="s">
        <v>659</v>
      </c>
      <c r="C345" s="1382" t="s">
        <v>659</v>
      </c>
      <c r="D345" s="1382" t="s">
        <v>659</v>
      </c>
      <c r="E345" s="1382" t="s">
        <v>659</v>
      </c>
      <c r="F345" s="312" t="s">
        <v>585</v>
      </c>
      <c r="G345" s="1382" t="s">
        <v>647</v>
      </c>
      <c r="H345" s="1382" t="s">
        <v>647</v>
      </c>
      <c r="I345" s="1382" t="s">
        <v>647</v>
      </c>
      <c r="J345" s="1383" t="s">
        <v>647</v>
      </c>
      <c r="M345" s="835"/>
      <c r="N345" s="835"/>
    </row>
    <row r="346" spans="1:14" s="289" customFormat="1" ht="15.75" outlineLevel="1" x14ac:dyDescent="0.25">
      <c r="A346" s="724" t="s">
        <v>545</v>
      </c>
      <c r="B346" s="1382" t="s">
        <v>617</v>
      </c>
      <c r="C346" s="1382" t="s">
        <v>617</v>
      </c>
      <c r="D346" s="1382" t="s">
        <v>617</v>
      </c>
      <c r="E346" s="1382" t="s">
        <v>617</v>
      </c>
      <c r="F346" s="312" t="s">
        <v>586</v>
      </c>
      <c r="G346" s="1382" t="s">
        <v>652</v>
      </c>
      <c r="H346" s="1382" t="s">
        <v>652</v>
      </c>
      <c r="I346" s="1382" t="s">
        <v>652</v>
      </c>
      <c r="J346" s="1383" t="s">
        <v>652</v>
      </c>
      <c r="M346" s="835"/>
      <c r="N346" s="835"/>
    </row>
    <row r="347" spans="1:14" s="289" customFormat="1" ht="15.75" outlineLevel="1" x14ac:dyDescent="0.25">
      <c r="A347" s="724" t="s">
        <v>546</v>
      </c>
      <c r="B347" s="1382" t="s">
        <v>618</v>
      </c>
      <c r="C347" s="1382" t="s">
        <v>618</v>
      </c>
      <c r="D347" s="1382" t="s">
        <v>618</v>
      </c>
      <c r="E347" s="1382" t="s">
        <v>618</v>
      </c>
      <c r="F347" s="312" t="s">
        <v>587</v>
      </c>
      <c r="G347" s="1382" t="s">
        <v>653</v>
      </c>
      <c r="H347" s="1382" t="s">
        <v>653</v>
      </c>
      <c r="I347" s="1382" t="s">
        <v>653</v>
      </c>
      <c r="J347" s="1383" t="s">
        <v>653</v>
      </c>
      <c r="M347" s="835"/>
      <c r="N347" s="835"/>
    </row>
    <row r="348" spans="1:14" s="289" customFormat="1" ht="15.75" outlineLevel="1" x14ac:dyDescent="0.25">
      <c r="A348" s="557" t="s">
        <v>596</v>
      </c>
      <c r="B348" s="1382" t="s">
        <v>3687</v>
      </c>
      <c r="C348" s="1382" t="s">
        <v>662</v>
      </c>
      <c r="D348" s="1382" t="s">
        <v>662</v>
      </c>
      <c r="E348" s="1382" t="s">
        <v>662</v>
      </c>
      <c r="F348" s="312" t="s">
        <v>588</v>
      </c>
      <c r="G348" s="1382" t="s">
        <v>654</v>
      </c>
      <c r="H348" s="1382" t="s">
        <v>654</v>
      </c>
      <c r="I348" s="1382" t="s">
        <v>654</v>
      </c>
      <c r="J348" s="1383" t="s">
        <v>654</v>
      </c>
      <c r="M348" s="835"/>
      <c r="N348" s="835"/>
    </row>
    <row r="349" spans="1:14" s="289" customFormat="1" ht="15.75" outlineLevel="1" x14ac:dyDescent="0.25">
      <c r="A349" s="557" t="s">
        <v>597</v>
      </c>
      <c r="B349" s="1382" t="s">
        <v>3687</v>
      </c>
      <c r="C349" s="1382" t="s">
        <v>662</v>
      </c>
      <c r="D349" s="1382" t="s">
        <v>662</v>
      </c>
      <c r="E349" s="1382" t="s">
        <v>662</v>
      </c>
      <c r="F349" s="312" t="s">
        <v>600</v>
      </c>
      <c r="G349" s="1382" t="s">
        <v>3689</v>
      </c>
      <c r="H349" s="1382" t="s">
        <v>664</v>
      </c>
      <c r="I349" s="1382" t="s">
        <v>664</v>
      </c>
      <c r="J349" s="1383" t="s">
        <v>664</v>
      </c>
      <c r="M349" s="835"/>
      <c r="N349" s="835"/>
    </row>
    <row r="350" spans="1:14" s="289" customFormat="1" ht="15.75" outlineLevel="1" x14ac:dyDescent="0.25">
      <c r="A350" s="557" t="s">
        <v>598</v>
      </c>
      <c r="B350" s="1382" t="s">
        <v>3688</v>
      </c>
      <c r="C350" s="1382" t="s">
        <v>663</v>
      </c>
      <c r="D350" s="1382" t="s">
        <v>663</v>
      </c>
      <c r="E350" s="1382" t="s">
        <v>663</v>
      </c>
      <c r="F350" s="312" t="s">
        <v>601</v>
      </c>
      <c r="G350" s="1382" t="s">
        <v>3690</v>
      </c>
      <c r="H350" s="1382" t="s">
        <v>665</v>
      </c>
      <c r="I350" s="1382" t="s">
        <v>665</v>
      </c>
      <c r="J350" s="1383" t="s">
        <v>665</v>
      </c>
      <c r="M350" s="835"/>
      <c r="N350" s="835"/>
    </row>
    <row r="351" spans="1:14" s="289" customFormat="1" ht="15.75" outlineLevel="1" x14ac:dyDescent="0.25">
      <c r="A351" s="557" t="s">
        <v>599</v>
      </c>
      <c r="B351" s="1382" t="s">
        <v>3688</v>
      </c>
      <c r="C351" s="1382" t="s">
        <v>663</v>
      </c>
      <c r="D351" s="1382" t="s">
        <v>663</v>
      </c>
      <c r="E351" s="1382" t="s">
        <v>663</v>
      </c>
      <c r="F351" s="312" t="s">
        <v>576</v>
      </c>
      <c r="G351" s="1382" t="s">
        <v>645</v>
      </c>
      <c r="H351" s="1382" t="s">
        <v>645</v>
      </c>
      <c r="I351" s="1382" t="s">
        <v>645</v>
      </c>
      <c r="J351" s="1383" t="s">
        <v>645</v>
      </c>
      <c r="M351" s="835"/>
      <c r="N351" s="835"/>
    </row>
    <row r="352" spans="1:14" s="289" customFormat="1" ht="15.75" outlineLevel="1" x14ac:dyDescent="0.25">
      <c r="A352" s="557" t="s">
        <v>566</v>
      </c>
      <c r="B352" s="1382" t="s">
        <v>637</v>
      </c>
      <c r="C352" s="1382" t="s">
        <v>637</v>
      </c>
      <c r="D352" s="1382" t="s">
        <v>637</v>
      </c>
      <c r="E352" s="1382" t="s">
        <v>637</v>
      </c>
      <c r="F352" s="312" t="s">
        <v>579</v>
      </c>
      <c r="G352" s="1382" t="s">
        <v>648</v>
      </c>
      <c r="H352" s="1382" t="s">
        <v>648</v>
      </c>
      <c r="I352" s="1382" t="s">
        <v>648</v>
      </c>
      <c r="J352" s="1383" t="s">
        <v>648</v>
      </c>
      <c r="M352" s="835"/>
      <c r="N352" s="835"/>
    </row>
    <row r="353" spans="1:14" s="289" customFormat="1" ht="15.75" outlineLevel="1" x14ac:dyDescent="0.25">
      <c r="A353" s="557" t="s">
        <v>567</v>
      </c>
      <c r="B353" s="1382" t="s">
        <v>638</v>
      </c>
      <c r="C353" s="1382" t="s">
        <v>638</v>
      </c>
      <c r="D353" s="1382" t="s">
        <v>638</v>
      </c>
      <c r="E353" s="1382" t="s">
        <v>638</v>
      </c>
      <c r="F353" s="312" t="s">
        <v>3725</v>
      </c>
      <c r="G353" s="1382" t="s">
        <v>3726</v>
      </c>
      <c r="H353" s="1382" t="s">
        <v>648</v>
      </c>
      <c r="I353" s="1382" t="s">
        <v>648</v>
      </c>
      <c r="J353" s="1383" t="s">
        <v>648</v>
      </c>
      <c r="M353" s="835"/>
      <c r="N353" s="835"/>
    </row>
    <row r="354" spans="1:14" s="289" customFormat="1" ht="15.75" outlineLevel="1" x14ac:dyDescent="0.25">
      <c r="A354" s="557" t="s">
        <v>568</v>
      </c>
      <c r="B354" s="1382" t="s">
        <v>639</v>
      </c>
      <c r="C354" s="1382" t="s">
        <v>639</v>
      </c>
      <c r="D354" s="1382" t="s">
        <v>639</v>
      </c>
      <c r="E354" s="1382" t="s">
        <v>639</v>
      </c>
      <c r="F354" s="312" t="s">
        <v>3727</v>
      </c>
      <c r="G354" s="1382" t="s">
        <v>3728</v>
      </c>
      <c r="H354" s="1382"/>
      <c r="I354" s="1382"/>
      <c r="J354" s="1383"/>
      <c r="M354" s="835"/>
      <c r="N354" s="835"/>
    </row>
    <row r="355" spans="1:14" s="289" customFormat="1" ht="15.75" outlineLevel="1" x14ac:dyDescent="0.25">
      <c r="A355" s="557" t="s">
        <v>569</v>
      </c>
      <c r="B355" s="1382" t="s">
        <v>640</v>
      </c>
      <c r="C355" s="1382" t="s">
        <v>640</v>
      </c>
      <c r="D355" s="1382" t="s">
        <v>640</v>
      </c>
      <c r="E355" s="1382" t="s">
        <v>640</v>
      </c>
      <c r="F355" s="312" t="s">
        <v>3729</v>
      </c>
      <c r="G355" s="1382" t="s">
        <v>3730</v>
      </c>
      <c r="H355" s="1382"/>
      <c r="I355" s="1382"/>
      <c r="J355" s="1383"/>
      <c r="M355" s="835"/>
      <c r="N355" s="835"/>
    </row>
    <row r="356" spans="1:14" s="289" customFormat="1" ht="15.75" outlineLevel="1" x14ac:dyDescent="0.25">
      <c r="A356" s="557" t="s">
        <v>3737</v>
      </c>
      <c r="B356" s="1382" t="s">
        <v>3738</v>
      </c>
      <c r="C356" s="1382"/>
      <c r="D356" s="1382"/>
      <c r="E356" s="1382"/>
      <c r="F356" s="312" t="s">
        <v>3731</v>
      </c>
      <c r="G356" s="1382" t="s">
        <v>3732</v>
      </c>
      <c r="H356" s="1382"/>
      <c r="I356" s="1382"/>
      <c r="J356" s="1383"/>
      <c r="M356" s="835"/>
      <c r="N356" s="835"/>
    </row>
    <row r="357" spans="1:14" s="289" customFormat="1" ht="15.75" outlineLevel="1" x14ac:dyDescent="0.25">
      <c r="A357" s="557" t="s">
        <v>3739</v>
      </c>
      <c r="B357" s="1382" t="s">
        <v>3740</v>
      </c>
      <c r="C357" s="1382"/>
      <c r="D357" s="1382"/>
      <c r="E357" s="1382"/>
      <c r="F357" s="312" t="s">
        <v>3733</v>
      </c>
      <c r="G357" s="1382" t="s">
        <v>3734</v>
      </c>
      <c r="H357" s="1382"/>
      <c r="I357" s="1382"/>
      <c r="J357" s="1383"/>
      <c r="M357" s="835"/>
      <c r="N357" s="835"/>
    </row>
    <row r="358" spans="1:14" s="289" customFormat="1" ht="16.5" outlineLevel="1" thickBot="1" x14ac:dyDescent="0.3">
      <c r="A358" s="558" t="s">
        <v>3741</v>
      </c>
      <c r="B358" s="1577" t="s">
        <v>3742</v>
      </c>
      <c r="C358" s="1577"/>
      <c r="D358" s="1577"/>
      <c r="E358" s="1577"/>
      <c r="F358" s="604" t="s">
        <v>3735</v>
      </c>
      <c r="G358" s="1577" t="s">
        <v>3736</v>
      </c>
      <c r="H358" s="1577"/>
      <c r="I358" s="1577"/>
      <c r="J358" s="1578"/>
      <c r="M358" s="835"/>
      <c r="N358" s="835"/>
    </row>
    <row r="359" spans="1:14" s="289" customFormat="1" ht="16.5" outlineLevel="1" thickBot="1" x14ac:dyDescent="0.3">
      <c r="A359" s="1398" t="s">
        <v>2500</v>
      </c>
      <c r="B359" s="1399"/>
      <c r="C359" s="1399"/>
      <c r="D359" s="1399"/>
      <c r="E359" s="1399"/>
      <c r="F359" s="1399"/>
      <c r="G359" s="1399"/>
      <c r="H359" s="1399"/>
      <c r="I359" s="1399"/>
      <c r="J359" s="1400"/>
      <c r="M359" s="835"/>
      <c r="N359" s="835"/>
    </row>
    <row r="360" spans="1:14" s="289" customFormat="1" ht="16.5" outlineLevel="1" thickBot="1" x14ac:dyDescent="0.3">
      <c r="A360" s="1471" t="s">
        <v>3692</v>
      </c>
      <c r="B360" s="1472"/>
      <c r="C360" s="1472"/>
      <c r="D360" s="1472"/>
      <c r="E360" s="1472"/>
      <c r="F360" s="1472"/>
      <c r="G360" s="1472"/>
      <c r="H360" s="1472"/>
      <c r="I360" s="1472"/>
      <c r="J360" s="1473"/>
      <c r="M360" s="835"/>
      <c r="N360" s="835"/>
    </row>
    <row r="361" spans="1:14" s="289" customFormat="1" ht="16.5" outlineLevel="1" thickBot="1" x14ac:dyDescent="0.3">
      <c r="A361" s="1567" t="s">
        <v>150</v>
      </c>
      <c r="B361" s="1568"/>
      <c r="C361" s="1568"/>
      <c r="D361" s="1568"/>
      <c r="E361" s="1568"/>
      <c r="F361" s="1568"/>
      <c r="G361" s="1568"/>
      <c r="H361" s="1568"/>
      <c r="I361" s="1568"/>
      <c r="J361" s="1569"/>
      <c r="M361" s="835"/>
      <c r="N361" s="835"/>
    </row>
    <row r="362" spans="1:14" s="289" customFormat="1" ht="16.5" outlineLevel="1" thickBot="1" x14ac:dyDescent="0.3">
      <c r="A362" s="312" t="s">
        <v>1320</v>
      </c>
      <c r="B362" s="1382" t="s">
        <v>1321</v>
      </c>
      <c r="C362" s="1382" t="s">
        <v>640</v>
      </c>
      <c r="D362" s="1382" t="s">
        <v>640</v>
      </c>
      <c r="E362" s="1382" t="s">
        <v>640</v>
      </c>
      <c r="F362" s="1574"/>
      <c r="G362" s="1575"/>
      <c r="H362" s="1575"/>
      <c r="I362" s="1575"/>
      <c r="J362" s="1576"/>
      <c r="M362" s="835"/>
      <c r="N362" s="835"/>
    </row>
    <row r="363" spans="1:14" s="289" customFormat="1" ht="16.5" thickBot="1" x14ac:dyDescent="0.3">
      <c r="A363" s="1567" t="s">
        <v>171</v>
      </c>
      <c r="B363" s="1568"/>
      <c r="C363" s="1568"/>
      <c r="D363" s="1568"/>
      <c r="E363" s="1568"/>
      <c r="F363" s="1568"/>
      <c r="G363" s="1568"/>
      <c r="H363" s="1568"/>
      <c r="I363" s="1568"/>
      <c r="J363" s="1569"/>
      <c r="K363" s="317"/>
      <c r="L363" s="317"/>
      <c r="M363" s="835"/>
      <c r="N363" s="835"/>
    </row>
    <row r="364" spans="1:14" s="289" customFormat="1" ht="16.5" thickBot="1" x14ac:dyDescent="0.3">
      <c r="A364" s="1553" t="s">
        <v>1828</v>
      </c>
      <c r="B364" s="1554"/>
      <c r="C364" s="1554"/>
      <c r="D364" s="1554"/>
      <c r="E364" s="1554"/>
      <c r="F364" s="1554"/>
      <c r="G364" s="1554"/>
      <c r="H364" s="1554"/>
      <c r="I364" s="1554"/>
      <c r="J364" s="1555"/>
      <c r="K364" s="317"/>
      <c r="L364" s="317"/>
      <c r="M364" s="835"/>
      <c r="N364" s="835"/>
    </row>
    <row r="365" spans="1:14" s="289" customFormat="1" ht="16.5" outlineLevel="1" thickBot="1" x14ac:dyDescent="0.3">
      <c r="A365" s="1398" t="s">
        <v>2500</v>
      </c>
      <c r="B365" s="1399"/>
      <c r="C365" s="1399"/>
      <c r="D365" s="1399"/>
      <c r="E365" s="1399"/>
      <c r="F365" s="1399"/>
      <c r="G365" s="1399"/>
      <c r="H365" s="1399"/>
      <c r="I365" s="1399"/>
      <c r="J365" s="1400"/>
      <c r="K365" s="317"/>
      <c r="L365" s="317"/>
      <c r="M365" s="835"/>
      <c r="N365" s="835"/>
    </row>
    <row r="366" spans="1:14" s="289" customFormat="1" ht="16.5" outlineLevel="1" thickBot="1" x14ac:dyDescent="0.3">
      <c r="A366" s="1570" t="s">
        <v>85</v>
      </c>
      <c r="B366" s="1571"/>
      <c r="C366" s="1571"/>
      <c r="D366" s="1571"/>
      <c r="E366" s="1571"/>
      <c r="F366" s="1571"/>
      <c r="G366" s="1571"/>
      <c r="H366" s="1571"/>
      <c r="I366" s="1571"/>
      <c r="J366" s="1572"/>
      <c r="K366" s="317"/>
      <c r="L366" s="317"/>
      <c r="M366" s="835"/>
      <c r="N366" s="835"/>
    </row>
    <row r="367" spans="1:14" s="289" customFormat="1" ht="15.75" outlineLevel="1" x14ac:dyDescent="0.25">
      <c r="A367" s="313" t="s">
        <v>2317</v>
      </c>
      <c r="B367" s="314" t="s">
        <v>2318</v>
      </c>
      <c r="C367" s="314" t="s">
        <v>2319</v>
      </c>
      <c r="D367" s="711" t="s">
        <v>2320</v>
      </c>
      <c r="E367" s="711" t="s">
        <v>2321</v>
      </c>
      <c r="F367" s="315" t="s">
        <v>2319</v>
      </c>
      <c r="G367" s="711" t="s">
        <v>2322</v>
      </c>
      <c r="H367" s="1573" t="s">
        <v>2323</v>
      </c>
      <c r="I367" s="1573"/>
      <c r="J367" s="316" t="s">
        <v>2319</v>
      </c>
      <c r="K367" s="317"/>
      <c r="L367" s="317"/>
      <c r="M367" s="835"/>
      <c r="N367" s="835"/>
    </row>
    <row r="368" spans="1:14" s="289" customFormat="1" ht="15.75" outlineLevel="1" x14ac:dyDescent="0.25">
      <c r="A368" s="318" t="s">
        <v>2324</v>
      </c>
      <c r="B368" s="707" t="s">
        <v>2325</v>
      </c>
      <c r="C368" s="707" t="s">
        <v>2319</v>
      </c>
      <c r="D368" s="709" t="s">
        <v>2326</v>
      </c>
      <c r="E368" s="707" t="s">
        <v>2327</v>
      </c>
      <c r="F368" s="707" t="s">
        <v>2319</v>
      </c>
      <c r="G368" s="319" t="s">
        <v>2328</v>
      </c>
      <c r="H368" s="1566" t="s">
        <v>669</v>
      </c>
      <c r="I368" s="1566"/>
      <c r="J368" s="320" t="s">
        <v>2319</v>
      </c>
      <c r="K368" s="317"/>
      <c r="L368" s="317"/>
      <c r="M368" s="835"/>
      <c r="N368" s="835"/>
    </row>
    <row r="369" spans="1:14" s="289" customFormat="1" ht="15.75" outlineLevel="1" x14ac:dyDescent="0.25">
      <c r="A369" s="321" t="s">
        <v>2329</v>
      </c>
      <c r="B369" s="708" t="s">
        <v>727</v>
      </c>
      <c r="C369" s="707" t="s">
        <v>2319</v>
      </c>
      <c r="D369" s="322" t="s">
        <v>2330</v>
      </c>
      <c r="E369" s="322" t="s">
        <v>2331</v>
      </c>
      <c r="F369" s="707" t="s">
        <v>2319</v>
      </c>
      <c r="G369" s="709" t="s">
        <v>2332</v>
      </c>
      <c r="H369" s="1565" t="s">
        <v>2333</v>
      </c>
      <c r="I369" s="1565"/>
      <c r="J369" s="320" t="s">
        <v>2319</v>
      </c>
      <c r="K369" s="317"/>
      <c r="M369" s="835"/>
      <c r="N369" s="835"/>
    </row>
    <row r="370" spans="1:14" s="289" customFormat="1" ht="15.75" outlineLevel="1" x14ac:dyDescent="0.25">
      <c r="A370" s="318" t="s">
        <v>2334</v>
      </c>
      <c r="B370" s="707" t="s">
        <v>2335</v>
      </c>
      <c r="C370" s="707" t="s">
        <v>2319</v>
      </c>
      <c r="D370" s="709" t="s">
        <v>2336</v>
      </c>
      <c r="E370" s="707" t="s">
        <v>2337</v>
      </c>
      <c r="F370" s="707" t="s">
        <v>2319</v>
      </c>
      <c r="G370" s="319" t="s">
        <v>2338</v>
      </c>
      <c r="H370" s="1564" t="s">
        <v>2339</v>
      </c>
      <c r="I370" s="1564"/>
      <c r="J370" s="320" t="s">
        <v>2319</v>
      </c>
      <c r="K370" s="317"/>
      <c r="M370" s="835"/>
      <c r="N370" s="835"/>
    </row>
    <row r="371" spans="1:14" s="289" customFormat="1" ht="15.75" outlineLevel="1" x14ac:dyDescent="0.25">
      <c r="A371" s="318" t="s">
        <v>2340</v>
      </c>
      <c r="B371" s="707" t="s">
        <v>2341</v>
      </c>
      <c r="C371" s="707" t="s">
        <v>2319</v>
      </c>
      <c r="D371" s="709" t="s">
        <v>2342</v>
      </c>
      <c r="E371" s="707" t="s">
        <v>674</v>
      </c>
      <c r="F371" s="707" t="s">
        <v>2319</v>
      </c>
      <c r="G371" s="709" t="s">
        <v>2343</v>
      </c>
      <c r="H371" s="1564" t="s">
        <v>2344</v>
      </c>
      <c r="I371" s="1564"/>
      <c r="J371" s="320" t="s">
        <v>2319</v>
      </c>
      <c r="M371" s="835"/>
      <c r="N371" s="835"/>
    </row>
    <row r="372" spans="1:14" s="289" customFormat="1" ht="15.75" outlineLevel="1" x14ac:dyDescent="0.25">
      <c r="A372" s="321" t="s">
        <v>2345</v>
      </c>
      <c r="B372" s="708" t="s">
        <v>2346</v>
      </c>
      <c r="C372" s="707" t="s">
        <v>2319</v>
      </c>
      <c r="D372" s="707" t="s">
        <v>2347</v>
      </c>
      <c r="E372" s="707" t="s">
        <v>675</v>
      </c>
      <c r="F372" s="707" t="s">
        <v>2319</v>
      </c>
      <c r="G372" s="319" t="s">
        <v>2348</v>
      </c>
      <c r="H372" s="1566" t="s">
        <v>2349</v>
      </c>
      <c r="I372" s="1566"/>
      <c r="J372" s="320" t="s">
        <v>2319</v>
      </c>
      <c r="M372" s="835"/>
      <c r="N372" s="835"/>
    </row>
    <row r="373" spans="1:14" s="289" customFormat="1" ht="15.75" outlineLevel="1" x14ac:dyDescent="0.25">
      <c r="A373" s="323" t="s">
        <v>2350</v>
      </c>
      <c r="B373" s="707" t="s">
        <v>2351</v>
      </c>
      <c r="C373" s="707" t="s">
        <v>2352</v>
      </c>
      <c r="D373" s="319" t="s">
        <v>2353</v>
      </c>
      <c r="E373" s="710" t="s">
        <v>2354</v>
      </c>
      <c r="F373" s="322" t="s">
        <v>2319</v>
      </c>
      <c r="G373" s="709" t="s">
        <v>2355</v>
      </c>
      <c r="H373" s="1403" t="s">
        <v>2356</v>
      </c>
      <c r="I373" s="1403"/>
      <c r="J373" s="324" t="s">
        <v>2319</v>
      </c>
      <c r="M373" s="835"/>
      <c r="N373" s="835"/>
    </row>
    <row r="374" spans="1:14" s="289" customFormat="1" ht="15.75" outlineLevel="1" x14ac:dyDescent="0.25">
      <c r="A374" s="321" t="s">
        <v>2357</v>
      </c>
      <c r="B374" s="708" t="s">
        <v>131</v>
      </c>
      <c r="C374" s="707" t="s">
        <v>2319</v>
      </c>
      <c r="D374" s="707" t="s">
        <v>2358</v>
      </c>
      <c r="E374" s="707" t="s">
        <v>2359</v>
      </c>
      <c r="F374" s="707" t="s">
        <v>2319</v>
      </c>
      <c r="G374" s="709" t="s">
        <v>2360</v>
      </c>
      <c r="H374" s="1565" t="s">
        <v>2361</v>
      </c>
      <c r="I374" s="1565"/>
      <c r="J374" s="324" t="s">
        <v>2319</v>
      </c>
      <c r="M374" s="835"/>
      <c r="N374" s="835"/>
    </row>
    <row r="375" spans="1:14" s="289" customFormat="1" ht="15.75" outlineLevel="1" x14ac:dyDescent="0.25">
      <c r="A375" s="323" t="s">
        <v>2362</v>
      </c>
      <c r="B375" s="707" t="s">
        <v>2363</v>
      </c>
      <c r="C375" s="707" t="s">
        <v>2319</v>
      </c>
      <c r="D375" s="709" t="s">
        <v>2364</v>
      </c>
      <c r="E375" s="709" t="s">
        <v>2365</v>
      </c>
      <c r="F375" s="322" t="s">
        <v>2319</v>
      </c>
      <c r="G375" s="709" t="s">
        <v>2366</v>
      </c>
      <c r="H375" s="1403" t="s">
        <v>2367</v>
      </c>
      <c r="I375" s="1403"/>
      <c r="J375" s="324" t="s">
        <v>2319</v>
      </c>
      <c r="M375" s="835"/>
      <c r="N375" s="835"/>
    </row>
    <row r="376" spans="1:14" s="289" customFormat="1" ht="15.75" outlineLevel="1" x14ac:dyDescent="0.25">
      <c r="A376" s="323" t="s">
        <v>2368</v>
      </c>
      <c r="B376" s="707" t="s">
        <v>2369</v>
      </c>
      <c r="C376" s="707" t="s">
        <v>2319</v>
      </c>
      <c r="D376" s="709" t="s">
        <v>2370</v>
      </c>
      <c r="E376" s="708" t="s">
        <v>2371</v>
      </c>
      <c r="F376" s="322" t="s">
        <v>2319</v>
      </c>
      <c r="G376" s="709" t="s">
        <v>2372</v>
      </c>
      <c r="H376" s="1403" t="s">
        <v>2373</v>
      </c>
      <c r="I376" s="1403"/>
      <c r="J376" s="324" t="s">
        <v>2319</v>
      </c>
      <c r="M376" s="835"/>
      <c r="N376" s="835"/>
    </row>
    <row r="377" spans="1:14" s="289" customFormat="1" ht="15.75" outlineLevel="1" x14ac:dyDescent="0.25">
      <c r="A377" s="318" t="s">
        <v>2374</v>
      </c>
      <c r="B377" s="707" t="s">
        <v>2375</v>
      </c>
      <c r="C377" s="707" t="s">
        <v>2352</v>
      </c>
      <c r="D377" s="319" t="s">
        <v>2376</v>
      </c>
      <c r="E377" s="708" t="s">
        <v>2377</v>
      </c>
      <c r="F377" s="322" t="s">
        <v>2319</v>
      </c>
      <c r="G377" s="319" t="s">
        <v>2378</v>
      </c>
      <c r="H377" s="1564" t="s">
        <v>2379</v>
      </c>
      <c r="I377" s="1564"/>
      <c r="J377" s="324" t="s">
        <v>2319</v>
      </c>
      <c r="M377" s="835"/>
      <c r="N377" s="835"/>
    </row>
    <row r="378" spans="1:14" s="289" customFormat="1" ht="15.75" outlineLevel="1" x14ac:dyDescent="0.25">
      <c r="A378" s="325" t="s">
        <v>2380</v>
      </c>
      <c r="B378" s="322" t="s">
        <v>2381</v>
      </c>
      <c r="C378" s="322" t="s">
        <v>2319</v>
      </c>
      <c r="D378" s="319" t="s">
        <v>2382</v>
      </c>
      <c r="E378" s="708" t="s">
        <v>2383</v>
      </c>
      <c r="F378" s="322" t="s">
        <v>2319</v>
      </c>
      <c r="G378" s="709" t="s">
        <v>2384</v>
      </c>
      <c r="H378" s="1565" t="s">
        <v>678</v>
      </c>
      <c r="I378" s="1565"/>
      <c r="J378" s="320" t="s">
        <v>2319</v>
      </c>
      <c r="M378" s="835"/>
      <c r="N378" s="835"/>
    </row>
    <row r="379" spans="1:14" s="289" customFormat="1" ht="15.75" outlineLevel="1" x14ac:dyDescent="0.25">
      <c r="A379" s="323" t="s">
        <v>2385</v>
      </c>
      <c r="B379" s="709" t="s">
        <v>817</v>
      </c>
      <c r="C379" s="322" t="s">
        <v>2319</v>
      </c>
      <c r="D379" s="709" t="s">
        <v>2386</v>
      </c>
      <c r="E379" s="709" t="s">
        <v>2387</v>
      </c>
      <c r="F379" s="322" t="s">
        <v>2319</v>
      </c>
      <c r="G379" s="709" t="s">
        <v>2388</v>
      </c>
      <c r="H379" s="1565" t="s">
        <v>2389</v>
      </c>
      <c r="I379" s="1565"/>
      <c r="J379" s="324" t="s">
        <v>2319</v>
      </c>
      <c r="M379" s="835"/>
      <c r="N379" s="835"/>
    </row>
    <row r="380" spans="1:14" s="289" customFormat="1" ht="15.75" outlineLevel="1" x14ac:dyDescent="0.25">
      <c r="A380" s="323" t="s">
        <v>2390</v>
      </c>
      <c r="B380" s="709" t="s">
        <v>2236</v>
      </c>
      <c r="C380" s="322" t="s">
        <v>2319</v>
      </c>
      <c r="D380" s="709" t="s">
        <v>2391</v>
      </c>
      <c r="E380" s="708" t="s">
        <v>673</v>
      </c>
      <c r="F380" s="322" t="s">
        <v>2319</v>
      </c>
      <c r="G380" s="319" t="s">
        <v>2392</v>
      </c>
      <c r="H380" s="1564" t="s">
        <v>2393</v>
      </c>
      <c r="I380" s="1564"/>
      <c r="J380" s="320" t="s">
        <v>2319</v>
      </c>
      <c r="M380" s="835"/>
      <c r="N380" s="835"/>
    </row>
    <row r="381" spans="1:14" s="289" customFormat="1" ht="15.75" outlineLevel="1" x14ac:dyDescent="0.25">
      <c r="A381" s="323" t="s">
        <v>2394</v>
      </c>
      <c r="B381" s="708" t="s">
        <v>2395</v>
      </c>
      <c r="C381" s="322" t="s">
        <v>2319</v>
      </c>
      <c r="D381" s="709" t="s">
        <v>2396</v>
      </c>
      <c r="E381" s="708" t="s">
        <v>2397</v>
      </c>
      <c r="F381" s="322" t="s">
        <v>2319</v>
      </c>
      <c r="G381" s="707" t="s">
        <v>2398</v>
      </c>
      <c r="H381" s="1403" t="s">
        <v>2399</v>
      </c>
      <c r="I381" s="1403"/>
      <c r="J381" s="324" t="s">
        <v>2352</v>
      </c>
      <c r="L381" s="835"/>
      <c r="M381" s="835"/>
      <c r="N381" s="835"/>
    </row>
    <row r="382" spans="1:14" s="289" customFormat="1" ht="16.5" outlineLevel="1" thickBot="1" x14ac:dyDescent="0.3">
      <c r="A382" s="326" t="s">
        <v>2400</v>
      </c>
      <c r="B382" s="327" t="s">
        <v>2401</v>
      </c>
      <c r="C382" s="327" t="s">
        <v>2319</v>
      </c>
      <c r="D382" s="328" t="s">
        <v>2402</v>
      </c>
      <c r="E382" s="329" t="s">
        <v>2403</v>
      </c>
      <c r="F382" s="330" t="s">
        <v>2319</v>
      </c>
      <c r="G382" s="1404"/>
      <c r="H382" s="1405"/>
      <c r="I382" s="1405"/>
      <c r="J382" s="1406"/>
      <c r="L382" s="835"/>
      <c r="M382" s="835"/>
      <c r="N382" s="835"/>
    </row>
    <row r="383" spans="1:14" s="289" customFormat="1" ht="16.5" outlineLevel="1" thickBot="1" x14ac:dyDescent="0.3">
      <c r="A383" s="1398" t="s">
        <v>2500</v>
      </c>
      <c r="B383" s="1399"/>
      <c r="C383" s="1399"/>
      <c r="D383" s="1399"/>
      <c r="E383" s="1399"/>
      <c r="F383" s="1399"/>
      <c r="G383" s="1399"/>
      <c r="H383" s="1399"/>
      <c r="I383" s="1399"/>
      <c r="J383" s="1400"/>
      <c r="L383" s="835"/>
      <c r="M383" s="835"/>
      <c r="N383" s="835"/>
    </row>
    <row r="384" spans="1:14" s="289" customFormat="1" ht="16.5" outlineLevel="1" thickBot="1" x14ac:dyDescent="0.3">
      <c r="A384" s="1407" t="s">
        <v>86</v>
      </c>
      <c r="B384" s="1408"/>
      <c r="C384" s="1408"/>
      <c r="D384" s="1408"/>
      <c r="E384" s="1408"/>
      <c r="F384" s="1408"/>
      <c r="G384" s="1408"/>
      <c r="H384" s="1408"/>
      <c r="I384" s="1408"/>
      <c r="J384" s="1409"/>
      <c r="L384" s="835"/>
      <c r="M384" s="835"/>
      <c r="N384" s="835"/>
    </row>
    <row r="385" spans="1:14" s="289" customFormat="1" ht="15.75" outlineLevel="1" x14ac:dyDescent="0.25">
      <c r="A385" s="331" t="s">
        <v>2317</v>
      </c>
      <c r="B385" s="332" t="s">
        <v>2318</v>
      </c>
      <c r="C385" s="332" t="s">
        <v>2404</v>
      </c>
      <c r="D385" s="332" t="s">
        <v>2405</v>
      </c>
      <c r="E385" s="332" t="s">
        <v>2359</v>
      </c>
      <c r="F385" s="332" t="s">
        <v>2404</v>
      </c>
      <c r="G385" s="714" t="s">
        <v>2406</v>
      </c>
      <c r="H385" s="1410" t="s">
        <v>2407</v>
      </c>
      <c r="I385" s="1410"/>
      <c r="J385" s="333" t="s">
        <v>2408</v>
      </c>
      <c r="L385" s="835"/>
      <c r="M385" s="835"/>
      <c r="N385" s="835"/>
    </row>
    <row r="386" spans="1:14" s="289" customFormat="1" ht="15.75" outlineLevel="1" x14ac:dyDescent="0.25">
      <c r="A386" s="334" t="s">
        <v>2329</v>
      </c>
      <c r="B386" s="335" t="s">
        <v>2409</v>
      </c>
      <c r="C386" s="336" t="s">
        <v>2404</v>
      </c>
      <c r="D386" s="712" t="s">
        <v>2332</v>
      </c>
      <c r="E386" s="712" t="s">
        <v>2333</v>
      </c>
      <c r="F386" s="336" t="s">
        <v>2404</v>
      </c>
      <c r="G386" s="712" t="s">
        <v>2410</v>
      </c>
      <c r="H386" s="1401" t="s">
        <v>2411</v>
      </c>
      <c r="I386" s="1401"/>
      <c r="J386" s="337" t="s">
        <v>2412</v>
      </c>
      <c r="L386" s="835"/>
      <c r="M386" s="835"/>
      <c r="N386" s="835"/>
    </row>
    <row r="387" spans="1:14" s="289" customFormat="1" ht="15.75" outlineLevel="1" x14ac:dyDescent="0.25">
      <c r="A387" s="338" t="s">
        <v>2334</v>
      </c>
      <c r="B387" s="336" t="s">
        <v>2335</v>
      </c>
      <c r="C387" s="336" t="s">
        <v>2404</v>
      </c>
      <c r="D387" s="712" t="s">
        <v>2413</v>
      </c>
      <c r="E387" s="336" t="s">
        <v>2414</v>
      </c>
      <c r="F387" s="336" t="s">
        <v>2404</v>
      </c>
      <c r="G387" s="712" t="s">
        <v>2415</v>
      </c>
      <c r="H387" s="1401" t="s">
        <v>2416</v>
      </c>
      <c r="I387" s="1401"/>
      <c r="J387" s="337" t="s">
        <v>2408</v>
      </c>
      <c r="L387" s="835"/>
      <c r="M387" s="835"/>
      <c r="N387" s="835"/>
    </row>
    <row r="388" spans="1:14" s="289" customFormat="1" ht="15.75" outlineLevel="1" x14ac:dyDescent="0.25">
      <c r="A388" s="339" t="s">
        <v>2417</v>
      </c>
      <c r="B388" s="712" t="s">
        <v>2418</v>
      </c>
      <c r="C388" s="336" t="s">
        <v>2404</v>
      </c>
      <c r="D388" s="712" t="s">
        <v>2366</v>
      </c>
      <c r="E388" s="336" t="s">
        <v>2367</v>
      </c>
      <c r="F388" s="336" t="s">
        <v>2404</v>
      </c>
      <c r="G388" s="712" t="s">
        <v>2419</v>
      </c>
      <c r="H388" s="1401" t="s">
        <v>2420</v>
      </c>
      <c r="I388" s="1401"/>
      <c r="J388" s="337" t="s">
        <v>2408</v>
      </c>
      <c r="L388" s="835"/>
      <c r="M388" s="835"/>
      <c r="N388" s="835"/>
    </row>
    <row r="389" spans="1:14" s="289" customFormat="1" ht="15.75" outlineLevel="1" x14ac:dyDescent="0.25">
      <c r="A389" s="338" t="s">
        <v>2374</v>
      </c>
      <c r="B389" s="336" t="s">
        <v>2375</v>
      </c>
      <c r="C389" s="336" t="s">
        <v>2404</v>
      </c>
      <c r="D389" s="712" t="s">
        <v>2372</v>
      </c>
      <c r="E389" s="336" t="s">
        <v>2373</v>
      </c>
      <c r="F389" s="336" t="s">
        <v>2404</v>
      </c>
      <c r="G389" s="712" t="s">
        <v>2421</v>
      </c>
      <c r="H389" s="1401" t="s">
        <v>2422</v>
      </c>
      <c r="I389" s="1401"/>
      <c r="J389" s="337" t="s">
        <v>2412</v>
      </c>
      <c r="L389" s="835"/>
      <c r="M389" s="835"/>
      <c r="N389" s="835"/>
    </row>
    <row r="390" spans="1:14" s="289" customFormat="1" ht="15.75" outlineLevel="1" x14ac:dyDescent="0.25">
      <c r="A390" s="339" t="s">
        <v>2423</v>
      </c>
      <c r="B390" s="712" t="s">
        <v>130</v>
      </c>
      <c r="C390" s="336" t="s">
        <v>2404</v>
      </c>
      <c r="D390" s="712" t="s">
        <v>2424</v>
      </c>
      <c r="E390" s="712" t="s">
        <v>2425</v>
      </c>
      <c r="F390" s="336" t="s">
        <v>2426</v>
      </c>
      <c r="G390" s="713" t="s">
        <v>2427</v>
      </c>
      <c r="H390" s="1402" t="s">
        <v>2428</v>
      </c>
      <c r="I390" s="1402"/>
      <c r="J390" s="337" t="s">
        <v>2408</v>
      </c>
      <c r="L390" s="835"/>
      <c r="M390" s="835"/>
      <c r="N390" s="835"/>
    </row>
    <row r="391" spans="1:14" s="289" customFormat="1" ht="15.75" outlineLevel="1" x14ac:dyDescent="0.25">
      <c r="A391" s="339" t="s">
        <v>2320</v>
      </c>
      <c r="B391" s="712" t="s">
        <v>2321</v>
      </c>
      <c r="C391" s="336" t="s">
        <v>2404</v>
      </c>
      <c r="D391" s="712" t="s">
        <v>2429</v>
      </c>
      <c r="E391" s="712" t="s">
        <v>2430</v>
      </c>
      <c r="F391" s="336" t="s">
        <v>2426</v>
      </c>
      <c r="G391" s="713" t="s">
        <v>2431</v>
      </c>
      <c r="H391" s="1402" t="s">
        <v>2432</v>
      </c>
      <c r="I391" s="1402"/>
      <c r="J391" s="337" t="s">
        <v>2412</v>
      </c>
      <c r="L391" s="835"/>
      <c r="M391" s="835"/>
      <c r="N391" s="835"/>
    </row>
    <row r="392" spans="1:14" s="289" customFormat="1" ht="15.75" outlineLevel="1" x14ac:dyDescent="0.25">
      <c r="A392" s="339" t="s">
        <v>2433</v>
      </c>
      <c r="B392" s="336" t="s">
        <v>2327</v>
      </c>
      <c r="C392" s="336" t="s">
        <v>2404</v>
      </c>
      <c r="D392" s="712" t="s">
        <v>2434</v>
      </c>
      <c r="E392" s="712" t="s">
        <v>2435</v>
      </c>
      <c r="F392" s="336" t="s">
        <v>2426</v>
      </c>
      <c r="G392" s="713" t="s">
        <v>2436</v>
      </c>
      <c r="H392" s="1402" t="s">
        <v>2437</v>
      </c>
      <c r="I392" s="1402"/>
      <c r="J392" s="337" t="s">
        <v>2412</v>
      </c>
      <c r="L392" s="835"/>
      <c r="M392" s="835"/>
      <c r="N392" s="835"/>
    </row>
    <row r="393" spans="1:14" s="289" customFormat="1" ht="15.75" outlineLevel="1" x14ac:dyDescent="0.25">
      <c r="A393" s="340" t="s">
        <v>2438</v>
      </c>
      <c r="B393" s="341" t="s">
        <v>2439</v>
      </c>
      <c r="C393" s="336" t="s">
        <v>2404</v>
      </c>
      <c r="D393" s="712" t="s">
        <v>2440</v>
      </c>
      <c r="E393" s="712" t="s">
        <v>2441</v>
      </c>
      <c r="F393" s="336" t="s">
        <v>2426</v>
      </c>
      <c r="G393" s="713" t="s">
        <v>2442</v>
      </c>
      <c r="H393" s="1402" t="s">
        <v>2443</v>
      </c>
      <c r="I393" s="1402"/>
      <c r="J393" s="337" t="s">
        <v>2412</v>
      </c>
      <c r="K393" s="847"/>
      <c r="L393" s="835"/>
      <c r="M393" s="835"/>
      <c r="N393" s="835"/>
    </row>
    <row r="394" spans="1:14" s="289" customFormat="1" ht="16.5" outlineLevel="1" thickBot="1" x14ac:dyDescent="0.3">
      <c r="A394" s="342" t="s">
        <v>2347</v>
      </c>
      <c r="B394" s="343" t="s">
        <v>675</v>
      </c>
      <c r="C394" s="343" t="s">
        <v>2404</v>
      </c>
      <c r="D394" s="344" t="s">
        <v>2442</v>
      </c>
      <c r="E394" s="344" t="s">
        <v>2443</v>
      </c>
      <c r="F394" s="345" t="s">
        <v>2352</v>
      </c>
      <c r="G394" s="1550"/>
      <c r="H394" s="1551"/>
      <c r="I394" s="1551"/>
      <c r="J394" s="1552"/>
      <c r="L394" s="835"/>
      <c r="M394" s="835"/>
      <c r="N394" s="835"/>
    </row>
    <row r="395" spans="1:14" s="289" customFormat="1" ht="16.5" thickBot="1" x14ac:dyDescent="0.3">
      <c r="A395" s="1553" t="s">
        <v>1828</v>
      </c>
      <c r="B395" s="1554"/>
      <c r="C395" s="1554"/>
      <c r="D395" s="1554"/>
      <c r="E395" s="1554"/>
      <c r="F395" s="1554"/>
      <c r="G395" s="1554"/>
      <c r="H395" s="1554"/>
      <c r="I395" s="1554"/>
      <c r="J395" s="1555"/>
      <c r="L395" s="835"/>
      <c r="M395" s="835"/>
      <c r="N395" s="835"/>
    </row>
    <row r="396" spans="1:14" s="289" customFormat="1" ht="16.5" thickBot="1" x14ac:dyDescent="0.3">
      <c r="A396" s="1556" t="s">
        <v>1997</v>
      </c>
      <c r="B396" s="1557"/>
      <c r="C396" s="1557"/>
      <c r="D396" s="1557"/>
      <c r="E396" s="1557"/>
      <c r="F396" s="1557"/>
      <c r="G396" s="1557"/>
      <c r="H396" s="1557"/>
      <c r="I396" s="1557"/>
      <c r="J396" s="1558"/>
      <c r="L396" s="835"/>
      <c r="M396" s="835"/>
      <c r="N396" s="835"/>
    </row>
    <row r="397" spans="1:14" s="289" customFormat="1" ht="16.5" outlineLevel="1" thickBot="1" x14ac:dyDescent="0.3">
      <c r="A397" s="1398" t="s">
        <v>2500</v>
      </c>
      <c r="B397" s="1399"/>
      <c r="C397" s="1399"/>
      <c r="D397" s="1399"/>
      <c r="E397" s="1399"/>
      <c r="F397" s="1399"/>
      <c r="G397" s="1399"/>
      <c r="H397" s="1399"/>
      <c r="I397" s="1399"/>
      <c r="J397" s="1400"/>
      <c r="K397" s="835"/>
      <c r="L397" s="835"/>
      <c r="M397" s="835"/>
      <c r="N397" s="835"/>
    </row>
    <row r="398" spans="1:14" s="289" customFormat="1" ht="16.5" outlineLevel="1" thickBot="1" x14ac:dyDescent="0.3">
      <c r="A398" s="1559" t="s">
        <v>2444</v>
      </c>
      <c r="B398" s="1560"/>
      <c r="C398" s="1560"/>
      <c r="D398" s="1560"/>
      <c r="E398" s="1560"/>
      <c r="F398" s="1560"/>
      <c r="G398" s="1560"/>
      <c r="H398" s="1560"/>
      <c r="I398" s="1560"/>
      <c r="J398" s="1561"/>
      <c r="K398" s="835"/>
      <c r="L398" s="835"/>
      <c r="M398" s="835"/>
      <c r="N398" s="835"/>
    </row>
    <row r="399" spans="1:14" s="289" customFormat="1" ht="15.75" outlineLevel="1" x14ac:dyDescent="0.25">
      <c r="A399" s="517" t="s">
        <v>2445</v>
      </c>
      <c r="B399" s="1562" t="s">
        <v>2446</v>
      </c>
      <c r="C399" s="1562"/>
      <c r="D399" s="1562"/>
      <c r="E399" s="1562"/>
      <c r="F399" s="718" t="s">
        <v>2447</v>
      </c>
      <c r="G399" s="1562" t="s">
        <v>2448</v>
      </c>
      <c r="H399" s="1562"/>
      <c r="I399" s="1562"/>
      <c r="J399" s="1563"/>
      <c r="K399" s="835"/>
      <c r="L399" s="835"/>
      <c r="M399" s="835"/>
      <c r="N399" s="835"/>
    </row>
    <row r="400" spans="1:14" s="289" customFormat="1" ht="15.75" outlineLevel="1" x14ac:dyDescent="0.25">
      <c r="A400" s="703" t="s">
        <v>2449</v>
      </c>
      <c r="B400" s="1382" t="s">
        <v>2450</v>
      </c>
      <c r="C400" s="1382"/>
      <c r="D400" s="1382"/>
      <c r="E400" s="1382"/>
      <c r="F400" s="716" t="s">
        <v>2453</v>
      </c>
      <c r="G400" s="1382" t="s">
        <v>2454</v>
      </c>
      <c r="H400" s="1382"/>
      <c r="I400" s="1382"/>
      <c r="J400" s="1383"/>
      <c r="K400" s="835"/>
      <c r="L400" s="835"/>
      <c r="M400" s="835"/>
      <c r="N400" s="835"/>
    </row>
    <row r="401" spans="1:14" s="289" customFormat="1" ht="15.75" outlineLevel="1" x14ac:dyDescent="0.25">
      <c r="A401" s="703" t="s">
        <v>2451</v>
      </c>
      <c r="B401" s="1382" t="s">
        <v>2452</v>
      </c>
      <c r="C401" s="1382"/>
      <c r="D401" s="1382"/>
      <c r="E401" s="1382"/>
      <c r="F401" s="716" t="s">
        <v>2751</v>
      </c>
      <c r="G401" s="1382" t="s">
        <v>2746</v>
      </c>
      <c r="H401" s="1382"/>
      <c r="I401" s="1382"/>
      <c r="J401" s="1383"/>
      <c r="K401" s="835"/>
      <c r="L401" s="835"/>
      <c r="M401" s="835"/>
      <c r="N401" s="835"/>
    </row>
    <row r="402" spans="1:14" s="289" customFormat="1" ht="15.75" outlineLevel="1" x14ac:dyDescent="0.25">
      <c r="A402" s="703" t="s">
        <v>2455</v>
      </c>
      <c r="B402" s="1382" t="s">
        <v>2456</v>
      </c>
      <c r="C402" s="1382"/>
      <c r="D402" s="1382"/>
      <c r="E402" s="1382"/>
      <c r="F402" s="716" t="s">
        <v>2752</v>
      </c>
      <c r="G402" s="1382" t="s">
        <v>2747</v>
      </c>
      <c r="H402" s="1382"/>
      <c r="I402" s="1382"/>
      <c r="J402" s="1383"/>
      <c r="K402" s="835"/>
      <c r="L402" s="835"/>
      <c r="M402" s="835"/>
      <c r="N402" s="835"/>
    </row>
    <row r="403" spans="1:14" s="289" customFormat="1" ht="15.75" outlineLevel="1" x14ac:dyDescent="0.25">
      <c r="A403" s="703" t="s">
        <v>2457</v>
      </c>
      <c r="B403" s="1382" t="s">
        <v>2458</v>
      </c>
      <c r="C403" s="1382"/>
      <c r="D403" s="1382"/>
      <c r="E403" s="1382"/>
      <c r="F403" s="716" t="s">
        <v>2753</v>
      </c>
      <c r="G403" s="1382" t="s">
        <v>2745</v>
      </c>
      <c r="H403" s="1382"/>
      <c r="I403" s="1382"/>
      <c r="J403" s="1383"/>
      <c r="K403" s="835"/>
      <c r="L403" s="835"/>
      <c r="M403" s="835"/>
      <c r="N403" s="835"/>
    </row>
    <row r="404" spans="1:14" s="289" customFormat="1" ht="15.75" outlineLevel="1" x14ac:dyDescent="0.25">
      <c r="A404" s="703" t="s">
        <v>2461</v>
      </c>
      <c r="B404" s="1382" t="s">
        <v>2462</v>
      </c>
      <c r="C404" s="1382"/>
      <c r="D404" s="1382"/>
      <c r="E404" s="1382"/>
      <c r="F404" s="716" t="s">
        <v>2469</v>
      </c>
      <c r="G404" s="1382" t="s">
        <v>2470</v>
      </c>
      <c r="H404" s="1382"/>
      <c r="I404" s="1382"/>
      <c r="J404" s="1383"/>
      <c r="K404" s="835"/>
      <c r="L404" s="835"/>
      <c r="M404" s="835"/>
      <c r="N404" s="835"/>
    </row>
    <row r="405" spans="1:14" s="289" customFormat="1" ht="15.75" outlineLevel="1" x14ac:dyDescent="0.25">
      <c r="A405" s="703" t="s">
        <v>2465</v>
      </c>
      <c r="B405" s="1382" t="s">
        <v>2466</v>
      </c>
      <c r="C405" s="1382"/>
      <c r="D405" s="1382"/>
      <c r="E405" s="1382"/>
      <c r="F405" s="716" t="s">
        <v>2473</v>
      </c>
      <c r="G405" s="1382" t="s">
        <v>2474</v>
      </c>
      <c r="H405" s="1382"/>
      <c r="I405" s="1382"/>
      <c r="J405" s="1383"/>
      <c r="K405" s="835"/>
      <c r="L405" s="835"/>
      <c r="M405" s="835"/>
      <c r="N405" s="835"/>
    </row>
    <row r="406" spans="1:14" s="289" customFormat="1" ht="16.5" outlineLevel="1" thickBot="1" x14ac:dyDescent="0.3">
      <c r="A406" s="1625"/>
      <c r="B406" s="1626"/>
      <c r="C406" s="1626"/>
      <c r="D406" s="1626"/>
      <c r="E406" s="1627"/>
      <c r="F406" s="518" t="s">
        <v>2477</v>
      </c>
      <c r="G406" s="1384" t="s">
        <v>2478</v>
      </c>
      <c r="H406" s="1384"/>
      <c r="I406" s="1384"/>
      <c r="J406" s="1385"/>
      <c r="K406" s="835"/>
      <c r="L406" s="835"/>
      <c r="M406" s="835"/>
      <c r="N406" s="835"/>
    </row>
    <row r="407" spans="1:14" s="289" customFormat="1" ht="16.5" outlineLevel="1" thickBot="1" x14ac:dyDescent="0.3">
      <c r="A407" s="1391" t="s">
        <v>2444</v>
      </c>
      <c r="B407" s="1392"/>
      <c r="C407" s="1392"/>
      <c r="D407" s="1392"/>
      <c r="E407" s="1392"/>
      <c r="F407" s="1392"/>
      <c r="G407" s="1392"/>
      <c r="H407" s="1392"/>
      <c r="I407" s="1392"/>
      <c r="J407" s="1393"/>
      <c r="K407" s="835"/>
      <c r="L407" s="835"/>
      <c r="M407" s="835"/>
      <c r="N407" s="835"/>
    </row>
    <row r="408" spans="1:14" s="289" customFormat="1" ht="15.75" outlineLevel="1" x14ac:dyDescent="0.25">
      <c r="A408" s="346" t="s">
        <v>2459</v>
      </c>
      <c r="B408" s="1533" t="s">
        <v>2460</v>
      </c>
      <c r="C408" s="1533"/>
      <c r="D408" s="1533"/>
      <c r="E408" s="1533"/>
      <c r="F408" s="519" t="s">
        <v>2754</v>
      </c>
      <c r="G408" s="1533" t="s">
        <v>2748</v>
      </c>
      <c r="H408" s="1533"/>
      <c r="I408" s="1533"/>
      <c r="J408" s="1534"/>
      <c r="K408" s="835"/>
      <c r="L408" s="835"/>
      <c r="M408" s="835"/>
      <c r="N408" s="835"/>
    </row>
    <row r="409" spans="1:14" s="289" customFormat="1" ht="15.75" outlineLevel="1" x14ac:dyDescent="0.25">
      <c r="A409" s="703" t="s">
        <v>2463</v>
      </c>
      <c r="B409" s="1382" t="s">
        <v>2464</v>
      </c>
      <c r="C409" s="1382"/>
      <c r="D409" s="1382"/>
      <c r="E409" s="1382"/>
      <c r="F409" s="716" t="s">
        <v>3012</v>
      </c>
      <c r="G409" s="1382" t="s">
        <v>3013</v>
      </c>
      <c r="H409" s="1382"/>
      <c r="I409" s="1382"/>
      <c r="J409" s="1383"/>
      <c r="K409" s="835"/>
      <c r="L409" s="835"/>
      <c r="M409" s="835"/>
      <c r="N409" s="835"/>
    </row>
    <row r="410" spans="1:14" s="289" customFormat="1" ht="15.75" outlineLevel="1" x14ac:dyDescent="0.25">
      <c r="A410" s="703" t="s">
        <v>2467</v>
      </c>
      <c r="B410" s="1382" t="s">
        <v>2468</v>
      </c>
      <c r="C410" s="1382"/>
      <c r="D410" s="1382"/>
      <c r="E410" s="1382"/>
      <c r="F410" s="716" t="s">
        <v>2755</v>
      </c>
      <c r="G410" s="1382" t="s">
        <v>2749</v>
      </c>
      <c r="H410" s="1382"/>
      <c r="I410" s="1382"/>
      <c r="J410" s="1383"/>
      <c r="K410" s="835"/>
      <c r="L410" s="835"/>
      <c r="M410" s="835"/>
      <c r="N410" s="835"/>
    </row>
    <row r="411" spans="1:14" s="289" customFormat="1" ht="15.75" outlineLevel="1" x14ac:dyDescent="0.25">
      <c r="A411" s="703" t="s">
        <v>2471</v>
      </c>
      <c r="B411" s="1382" t="s">
        <v>2472</v>
      </c>
      <c r="C411" s="1382"/>
      <c r="D411" s="1382"/>
      <c r="E411" s="1382"/>
      <c r="F411" s="716" t="s">
        <v>2756</v>
      </c>
      <c r="G411" s="1382" t="s">
        <v>2750</v>
      </c>
      <c r="H411" s="1382"/>
      <c r="I411" s="1382"/>
      <c r="J411" s="1383"/>
      <c r="K411" s="835"/>
      <c r="L411" s="835"/>
      <c r="M411" s="835"/>
      <c r="N411" s="835"/>
    </row>
    <row r="412" spans="1:14" s="289" customFormat="1" ht="16.5" outlineLevel="1" thickBot="1" x14ac:dyDescent="0.3">
      <c r="A412" s="520" t="s">
        <v>2475</v>
      </c>
      <c r="B412" s="1384" t="s">
        <v>2476</v>
      </c>
      <c r="C412" s="1384"/>
      <c r="D412" s="1384"/>
      <c r="E412" s="1384"/>
      <c r="F412" s="518" t="s">
        <v>2479</v>
      </c>
      <c r="G412" s="1384" t="s">
        <v>2480</v>
      </c>
      <c r="H412" s="1384"/>
      <c r="I412" s="1384"/>
      <c r="J412" s="1385"/>
      <c r="K412" s="835"/>
      <c r="L412" s="835"/>
      <c r="M412" s="835"/>
      <c r="N412" s="835"/>
    </row>
    <row r="413" spans="1:14" s="289" customFormat="1" ht="16.5" outlineLevel="1" thickBot="1" x14ac:dyDescent="0.3">
      <c r="A413" s="1391" t="s">
        <v>2481</v>
      </c>
      <c r="B413" s="1392"/>
      <c r="C413" s="1392"/>
      <c r="D413" s="1392"/>
      <c r="E413" s="1392"/>
      <c r="F413" s="1392"/>
      <c r="G413" s="1392"/>
      <c r="H413" s="1392"/>
      <c r="I413" s="1392"/>
      <c r="J413" s="1393"/>
      <c r="K413" s="835"/>
      <c r="L413" s="835"/>
      <c r="M413" s="835"/>
      <c r="N413" s="835"/>
    </row>
    <row r="414" spans="1:14" s="289" customFormat="1" ht="15.75" outlineLevel="1" x14ac:dyDescent="0.25">
      <c r="A414" s="346" t="s">
        <v>2482</v>
      </c>
      <c r="B414" s="1397" t="s">
        <v>2483</v>
      </c>
      <c r="C414" s="1397"/>
      <c r="D414" s="1397"/>
      <c r="E414" s="1397"/>
      <c r="F414" s="347" t="s">
        <v>2484</v>
      </c>
      <c r="G414" s="1397" t="s">
        <v>2485</v>
      </c>
      <c r="H414" s="1397"/>
      <c r="I414" s="1397"/>
      <c r="J414" s="1548"/>
      <c r="K414" s="835"/>
      <c r="L414" s="835"/>
      <c r="M414" s="835"/>
      <c r="N414" s="835"/>
    </row>
    <row r="415" spans="1:14" s="289" customFormat="1" ht="15.75" outlineLevel="1" x14ac:dyDescent="0.25">
      <c r="A415" s="703" t="s">
        <v>2486</v>
      </c>
      <c r="B415" s="1394" t="s">
        <v>2487</v>
      </c>
      <c r="C415" s="1394"/>
      <c r="D415" s="1394"/>
      <c r="E415" s="1394"/>
      <c r="F415" s="696" t="s">
        <v>2492</v>
      </c>
      <c r="G415" s="1394" t="s">
        <v>2493</v>
      </c>
      <c r="H415" s="1394"/>
      <c r="I415" s="1394"/>
      <c r="J415" s="1549"/>
      <c r="K415" s="835"/>
      <c r="L415" s="835"/>
      <c r="M415" s="835"/>
      <c r="N415" s="835"/>
    </row>
    <row r="416" spans="1:14" s="289" customFormat="1" ht="16.5" outlineLevel="1" thickBot="1" x14ac:dyDescent="0.3">
      <c r="A416" s="719" t="s">
        <v>2488</v>
      </c>
      <c r="B416" s="1395" t="s">
        <v>2489</v>
      </c>
      <c r="C416" s="1395"/>
      <c r="D416" s="1395"/>
      <c r="E416" s="1395"/>
      <c r="F416" s="720" t="s">
        <v>2490</v>
      </c>
      <c r="G416" s="1395" t="s">
        <v>2491</v>
      </c>
      <c r="H416" s="1395"/>
      <c r="I416" s="1395"/>
      <c r="J416" s="1396"/>
      <c r="K416" s="835"/>
      <c r="L416" s="835"/>
      <c r="M416" s="835"/>
      <c r="N416" s="835"/>
    </row>
    <row r="417" spans="1:14" s="289" customFormat="1" ht="16.5" thickBot="1" x14ac:dyDescent="0.3">
      <c r="A417" s="1388" t="s">
        <v>1997</v>
      </c>
      <c r="B417" s="1389"/>
      <c r="C417" s="1389"/>
      <c r="D417" s="1389"/>
      <c r="E417" s="1389"/>
      <c r="F417" s="1389"/>
      <c r="G417" s="1389"/>
      <c r="H417" s="1389"/>
      <c r="I417" s="1389"/>
      <c r="J417" s="1390"/>
      <c r="K417" s="835"/>
      <c r="L417" s="835"/>
      <c r="M417" s="835"/>
      <c r="N417" s="835"/>
    </row>
    <row r="418" spans="1:14" s="289" customFormat="1" ht="16.5" thickBot="1" x14ac:dyDescent="0.3">
      <c r="A418" s="1693" t="s">
        <v>3391</v>
      </c>
      <c r="B418" s="1694"/>
      <c r="C418" s="1694"/>
      <c r="D418" s="1694"/>
      <c r="E418" s="1694"/>
      <c r="F418" s="1694"/>
      <c r="G418" s="1694"/>
      <c r="H418" s="1694"/>
      <c r="I418" s="1694"/>
      <c r="J418" s="1695"/>
      <c r="K418" s="835"/>
      <c r="L418" s="835"/>
      <c r="M418" s="835"/>
      <c r="N418" s="835"/>
    </row>
    <row r="419" spans="1:14" s="289" customFormat="1" ht="16.5" outlineLevel="1" thickBot="1" x14ac:dyDescent="0.3">
      <c r="A419" s="1398" t="s">
        <v>2500</v>
      </c>
      <c r="B419" s="1399"/>
      <c r="C419" s="1399"/>
      <c r="D419" s="1399"/>
      <c r="E419" s="1399"/>
      <c r="F419" s="1399"/>
      <c r="G419" s="1399"/>
      <c r="H419" s="1399"/>
      <c r="I419" s="1399"/>
      <c r="J419" s="1400"/>
      <c r="K419" s="835"/>
      <c r="L419" s="835"/>
      <c r="M419" s="835"/>
      <c r="N419" s="835"/>
    </row>
    <row r="420" spans="1:14" s="289" customFormat="1" ht="16.5" outlineLevel="1" thickBot="1" x14ac:dyDescent="0.3">
      <c r="A420" s="1696" t="s">
        <v>3392</v>
      </c>
      <c r="B420" s="1697"/>
      <c r="C420" s="1697"/>
      <c r="D420" s="1697"/>
      <c r="E420" s="1697"/>
      <c r="F420" s="1697"/>
      <c r="G420" s="1697"/>
      <c r="H420" s="1697"/>
      <c r="I420" s="1697"/>
      <c r="J420" s="1698"/>
      <c r="K420" s="835"/>
      <c r="L420" s="835"/>
      <c r="M420" s="835"/>
      <c r="N420" s="835"/>
    </row>
    <row r="421" spans="1:14" s="289" customFormat="1" ht="32.25" customHeight="1" outlineLevel="1" thickBot="1" x14ac:dyDescent="0.3">
      <c r="A421" s="1699" t="s">
        <v>3428</v>
      </c>
      <c r="B421" s="1700"/>
      <c r="C421" s="1700"/>
      <c r="D421" s="1700"/>
      <c r="E421" s="1700"/>
      <c r="F421" s="1700"/>
      <c r="G421" s="1700"/>
      <c r="H421" s="1700"/>
      <c r="I421" s="1700"/>
      <c r="J421" s="1701"/>
      <c r="K421" s="835"/>
      <c r="L421" s="835"/>
      <c r="M421" s="835"/>
      <c r="N421" s="835"/>
    </row>
    <row r="422" spans="1:14" s="289" customFormat="1" ht="16.5" customHeight="1" outlineLevel="1" thickBot="1" x14ac:dyDescent="0.3">
      <c r="A422" s="1696" t="s">
        <v>3393</v>
      </c>
      <c r="B422" s="1697"/>
      <c r="C422" s="1697"/>
      <c r="D422" s="1697"/>
      <c r="E422" s="1697"/>
      <c r="F422" s="1697"/>
      <c r="G422" s="1697"/>
      <c r="H422" s="1697"/>
      <c r="I422" s="1697"/>
      <c r="J422" s="1698"/>
      <c r="K422" s="835"/>
      <c r="L422" s="835"/>
      <c r="M422" s="835"/>
      <c r="N422" s="835"/>
    </row>
    <row r="423" spans="1:14" s="289" customFormat="1" ht="33" customHeight="1" outlineLevel="1" thickBot="1" x14ac:dyDescent="0.3">
      <c r="A423" s="1699" t="s">
        <v>3427</v>
      </c>
      <c r="B423" s="1700"/>
      <c r="C423" s="1700"/>
      <c r="D423" s="1700"/>
      <c r="E423" s="1700"/>
      <c r="F423" s="1700"/>
      <c r="G423" s="1700"/>
      <c r="H423" s="1700"/>
      <c r="I423" s="1700"/>
      <c r="J423" s="1701"/>
      <c r="K423" s="835"/>
      <c r="L423" s="835"/>
      <c r="M423" s="835"/>
      <c r="N423" s="835"/>
    </row>
    <row r="424" spans="1:14" s="289" customFormat="1" ht="16.5" outlineLevel="1" thickBot="1" x14ac:dyDescent="0.3">
      <c r="A424" s="1696" t="s">
        <v>3394</v>
      </c>
      <c r="B424" s="1697"/>
      <c r="C424" s="1697"/>
      <c r="D424" s="1697"/>
      <c r="E424" s="1697"/>
      <c r="F424" s="1697"/>
      <c r="G424" s="1697"/>
      <c r="H424" s="1697"/>
      <c r="I424" s="1697"/>
      <c r="J424" s="1698"/>
      <c r="K424" s="835"/>
      <c r="L424" s="835"/>
      <c r="M424" s="835"/>
      <c r="N424" s="835"/>
    </row>
    <row r="425" spans="1:14" s="289" customFormat="1" ht="16.5" outlineLevel="1" thickBot="1" x14ac:dyDescent="0.3">
      <c r="A425" s="1699" t="s">
        <v>3425</v>
      </c>
      <c r="B425" s="1700"/>
      <c r="C425" s="1700"/>
      <c r="D425" s="1700"/>
      <c r="E425" s="1700"/>
      <c r="F425" s="1700"/>
      <c r="G425" s="1700"/>
      <c r="H425" s="1700"/>
      <c r="I425" s="1700"/>
      <c r="J425" s="1701"/>
      <c r="K425" s="835"/>
      <c r="L425" s="835"/>
      <c r="M425" s="835"/>
      <c r="N425" s="835"/>
    </row>
    <row r="426" spans="1:14" s="289" customFormat="1" ht="16.5" outlineLevel="1" thickBot="1" x14ac:dyDescent="0.3">
      <c r="A426" s="1696" t="s">
        <v>3395</v>
      </c>
      <c r="B426" s="1697"/>
      <c r="C426" s="1697"/>
      <c r="D426" s="1697"/>
      <c r="E426" s="1697"/>
      <c r="F426" s="1697"/>
      <c r="G426" s="1697"/>
      <c r="H426" s="1697"/>
      <c r="I426" s="1697"/>
      <c r="J426" s="1698"/>
      <c r="K426" s="835"/>
      <c r="L426" s="835"/>
      <c r="M426" s="835"/>
      <c r="N426" s="835"/>
    </row>
    <row r="427" spans="1:14" s="289" customFormat="1" ht="16.5" outlineLevel="1" thickBot="1" x14ac:dyDescent="0.3">
      <c r="A427" s="1699" t="s">
        <v>3426</v>
      </c>
      <c r="B427" s="1700"/>
      <c r="C427" s="1700"/>
      <c r="D427" s="1700"/>
      <c r="E427" s="1700"/>
      <c r="F427" s="1700"/>
      <c r="G427" s="1700"/>
      <c r="H427" s="1700"/>
      <c r="I427" s="1700"/>
      <c r="J427" s="1701"/>
      <c r="K427" s="835"/>
      <c r="L427" s="835"/>
      <c r="M427" s="835"/>
      <c r="N427" s="835"/>
    </row>
    <row r="428" spans="1:14" s="289" customFormat="1" ht="16.5" thickBot="1" x14ac:dyDescent="0.3">
      <c r="A428" s="1693" t="s">
        <v>3391</v>
      </c>
      <c r="B428" s="1694"/>
      <c r="C428" s="1694"/>
      <c r="D428" s="1694"/>
      <c r="E428" s="1694"/>
      <c r="F428" s="1694"/>
      <c r="G428" s="1694"/>
      <c r="H428" s="1694"/>
      <c r="I428" s="1694"/>
      <c r="J428" s="1695"/>
      <c r="K428" s="835"/>
      <c r="L428" s="835"/>
      <c r="M428" s="835"/>
      <c r="N428" s="835"/>
    </row>
    <row r="429" spans="1:14" s="289" customFormat="1" ht="16.5" customHeight="1" thickBot="1" x14ac:dyDescent="0.3">
      <c r="A429" s="1545" t="s">
        <v>3230</v>
      </c>
      <c r="B429" s="1546"/>
      <c r="C429" s="1546"/>
      <c r="D429" s="1546"/>
      <c r="E429" s="1546"/>
      <c r="F429" s="1546"/>
      <c r="G429" s="1546"/>
      <c r="H429" s="1546"/>
      <c r="I429" s="1546"/>
      <c r="J429" s="1547"/>
      <c r="K429" s="835"/>
      <c r="L429" s="835"/>
      <c r="M429" s="835"/>
      <c r="N429" s="835"/>
    </row>
    <row r="430" spans="1:14" s="289" customFormat="1" ht="16.5" customHeight="1" outlineLevel="1" thickBot="1" x14ac:dyDescent="0.3">
      <c r="A430" s="1427" t="s">
        <v>2501</v>
      </c>
      <c r="B430" s="1428"/>
      <c r="C430" s="1428"/>
      <c r="D430" s="1428"/>
      <c r="E430" s="1428"/>
      <c r="F430" s="1428"/>
      <c r="G430" s="1428"/>
      <c r="H430" s="1428"/>
      <c r="I430" s="1428"/>
      <c r="J430" s="1429"/>
      <c r="K430" s="835"/>
      <c r="L430" s="835"/>
      <c r="M430" s="835"/>
      <c r="N430" s="835"/>
    </row>
    <row r="431" spans="1:14" s="289" customFormat="1" ht="16.5" outlineLevel="1" thickBot="1" x14ac:dyDescent="0.3">
      <c r="A431" s="1702" t="s">
        <v>57</v>
      </c>
      <c r="B431" s="1512"/>
      <c r="C431" s="701" t="s">
        <v>1490</v>
      </c>
      <c r="D431" s="1512" t="s">
        <v>145</v>
      </c>
      <c r="E431" s="1512"/>
      <c r="F431" s="1512"/>
      <c r="G431" s="1512"/>
      <c r="H431" s="1512"/>
      <c r="I431" s="1512"/>
      <c r="J431" s="1513"/>
      <c r="K431" s="835"/>
      <c r="L431" s="835"/>
      <c r="M431" s="835"/>
      <c r="N431" s="835"/>
    </row>
    <row r="432" spans="1:14" s="289" customFormat="1" ht="16.5" outlineLevel="1" thickBot="1" x14ac:dyDescent="0.3">
      <c r="A432" s="1570" t="s">
        <v>85</v>
      </c>
      <c r="B432" s="1571"/>
      <c r="C432" s="1571"/>
      <c r="D432" s="1571"/>
      <c r="E432" s="1571"/>
      <c r="F432" s="1571"/>
      <c r="G432" s="1571"/>
      <c r="H432" s="1571"/>
      <c r="I432" s="1571"/>
      <c r="J432" s="1572"/>
      <c r="K432" s="835"/>
      <c r="L432" s="835"/>
      <c r="M432" s="835"/>
      <c r="N432" s="835"/>
    </row>
    <row r="433" spans="1:14" s="289" customFormat="1" ht="15.75" outlineLevel="1" x14ac:dyDescent="0.25">
      <c r="A433" s="1703">
        <v>8685</v>
      </c>
      <c r="B433" s="1704"/>
      <c r="C433" s="702" t="s">
        <v>3231</v>
      </c>
      <c r="D433" s="1508" t="s">
        <v>3455</v>
      </c>
      <c r="E433" s="1508"/>
      <c r="F433" s="1508"/>
      <c r="G433" s="1508"/>
      <c r="H433" s="1508"/>
      <c r="I433" s="1508"/>
      <c r="J433" s="1509"/>
      <c r="K433" s="835"/>
      <c r="L433" s="835"/>
      <c r="M433" s="835"/>
      <c r="N433" s="835"/>
    </row>
    <row r="434" spans="1:14" s="289" customFormat="1" ht="15.75" customHeight="1" outlineLevel="1" x14ac:dyDescent="0.25">
      <c r="A434" s="1705">
        <v>9763</v>
      </c>
      <c r="B434" s="1706"/>
      <c r="C434" s="694" t="s">
        <v>3233</v>
      </c>
      <c r="D434" s="1510" t="s">
        <v>3232</v>
      </c>
      <c r="E434" s="1510"/>
      <c r="F434" s="1510"/>
      <c r="G434" s="1510"/>
      <c r="H434" s="1510"/>
      <c r="I434" s="1510"/>
      <c r="J434" s="1511"/>
      <c r="K434" s="835"/>
      <c r="L434" s="835"/>
      <c r="M434" s="835"/>
      <c r="N434" s="835"/>
    </row>
    <row r="435" spans="1:14" s="289" customFormat="1" ht="15.75" customHeight="1" outlineLevel="1" x14ac:dyDescent="0.25">
      <c r="A435" s="1539" t="s">
        <v>3235</v>
      </c>
      <c r="B435" s="1540"/>
      <c r="C435" s="693" t="s">
        <v>3234</v>
      </c>
      <c r="D435" s="1535" t="s">
        <v>3456</v>
      </c>
      <c r="E435" s="1535"/>
      <c r="F435" s="1535"/>
      <c r="G435" s="1535"/>
      <c r="H435" s="1535"/>
      <c r="I435" s="1535"/>
      <c r="J435" s="1536"/>
      <c r="K435" s="835"/>
      <c r="L435" s="835"/>
      <c r="M435" s="835"/>
      <c r="N435" s="835"/>
    </row>
    <row r="436" spans="1:14" s="289" customFormat="1" ht="15.75" customHeight="1" outlineLevel="1" x14ac:dyDescent="0.25">
      <c r="A436" s="1539" t="s">
        <v>3236</v>
      </c>
      <c r="B436" s="1540"/>
      <c r="C436" s="693" t="s">
        <v>3234</v>
      </c>
      <c r="D436" s="1535" t="s">
        <v>3457</v>
      </c>
      <c r="E436" s="1535"/>
      <c r="F436" s="1535"/>
      <c r="G436" s="1535"/>
      <c r="H436" s="1535"/>
      <c r="I436" s="1535"/>
      <c r="J436" s="1536"/>
      <c r="K436" s="835"/>
      <c r="L436" s="835"/>
      <c r="M436" s="835"/>
      <c r="N436" s="835"/>
    </row>
    <row r="437" spans="1:14" s="289" customFormat="1" ht="16.5" customHeight="1" outlineLevel="1" x14ac:dyDescent="0.25">
      <c r="A437" s="1539" t="s">
        <v>3238</v>
      </c>
      <c r="B437" s="1540"/>
      <c r="C437" s="693" t="s">
        <v>3237</v>
      </c>
      <c r="D437" s="1535" t="s">
        <v>3458</v>
      </c>
      <c r="E437" s="1535"/>
      <c r="F437" s="1535"/>
      <c r="G437" s="1535"/>
      <c r="H437" s="1535"/>
      <c r="I437" s="1535"/>
      <c r="J437" s="1536"/>
      <c r="K437" s="835"/>
      <c r="L437" s="835"/>
      <c r="M437" s="835"/>
      <c r="N437" s="835"/>
    </row>
    <row r="438" spans="1:14" s="289" customFormat="1" ht="15.75" customHeight="1" outlineLevel="1" x14ac:dyDescent="0.25">
      <c r="A438" s="1537" t="s">
        <v>3240</v>
      </c>
      <c r="B438" s="1538"/>
      <c r="C438" s="694" t="s">
        <v>3237</v>
      </c>
      <c r="D438" s="1510" t="s">
        <v>3239</v>
      </c>
      <c r="E438" s="1510"/>
      <c r="F438" s="1510"/>
      <c r="G438" s="1510"/>
      <c r="H438" s="1510"/>
      <c r="I438" s="1510"/>
      <c r="J438" s="1511"/>
      <c r="K438" s="835"/>
      <c r="L438" s="835"/>
      <c r="M438" s="835"/>
      <c r="N438" s="835"/>
    </row>
    <row r="439" spans="1:14" s="289" customFormat="1" ht="15.75" customHeight="1" outlineLevel="1" x14ac:dyDescent="0.25">
      <c r="A439" s="1537">
        <v>3025</v>
      </c>
      <c r="B439" s="1538"/>
      <c r="C439" s="694" t="s">
        <v>1489</v>
      </c>
      <c r="D439" s="1510" t="s">
        <v>679</v>
      </c>
      <c r="E439" s="1510"/>
      <c r="F439" s="1510"/>
      <c r="G439" s="1510"/>
      <c r="H439" s="1510"/>
      <c r="I439" s="1510"/>
      <c r="J439" s="1511"/>
      <c r="K439" s="835"/>
      <c r="L439" s="835"/>
      <c r="M439" s="835"/>
      <c r="N439" s="835"/>
    </row>
    <row r="440" spans="1:14" s="289" customFormat="1" ht="15.75" customHeight="1" outlineLevel="1" x14ac:dyDescent="0.25">
      <c r="A440" s="1539" t="s">
        <v>3241</v>
      </c>
      <c r="B440" s="1540"/>
      <c r="C440" s="693" t="s">
        <v>3233</v>
      </c>
      <c r="D440" s="1535" t="s">
        <v>3459</v>
      </c>
      <c r="E440" s="1535"/>
      <c r="F440" s="1535"/>
      <c r="G440" s="1535"/>
      <c r="H440" s="1535"/>
      <c r="I440" s="1535"/>
      <c r="J440" s="1536"/>
      <c r="K440" s="835"/>
      <c r="L440" s="835"/>
      <c r="M440" s="835"/>
      <c r="N440" s="835"/>
    </row>
    <row r="441" spans="1:14" s="289" customFormat="1" ht="15.75" outlineLevel="1" x14ac:dyDescent="0.25">
      <c r="A441" s="1539" t="s">
        <v>3243</v>
      </c>
      <c r="B441" s="1540"/>
      <c r="C441" s="693" t="s">
        <v>3242</v>
      </c>
      <c r="D441" s="1535" t="s">
        <v>3460</v>
      </c>
      <c r="E441" s="1535"/>
      <c r="F441" s="1535"/>
      <c r="G441" s="1535"/>
      <c r="H441" s="1535"/>
      <c r="I441" s="1535"/>
      <c r="J441" s="1536"/>
      <c r="K441" s="835"/>
      <c r="L441" s="835"/>
      <c r="M441" s="835"/>
      <c r="N441" s="835"/>
    </row>
    <row r="442" spans="1:14" s="289" customFormat="1" ht="15.75" outlineLevel="1" x14ac:dyDescent="0.25">
      <c r="A442" s="1537" t="s">
        <v>3245</v>
      </c>
      <c r="B442" s="1538"/>
      <c r="C442" s="694" t="s">
        <v>3234</v>
      </c>
      <c r="D442" s="1510" t="s">
        <v>3244</v>
      </c>
      <c r="E442" s="1510"/>
      <c r="F442" s="1510"/>
      <c r="G442" s="1510"/>
      <c r="H442" s="1510"/>
      <c r="I442" s="1510"/>
      <c r="J442" s="1511"/>
      <c r="K442" s="835"/>
      <c r="L442" s="835"/>
      <c r="M442" s="835"/>
      <c r="N442" s="835"/>
    </row>
    <row r="443" spans="1:14" s="289" customFormat="1" ht="15.75" outlineLevel="1" x14ac:dyDescent="0.25">
      <c r="A443" s="1537" t="s">
        <v>3247</v>
      </c>
      <c r="B443" s="1538"/>
      <c r="C443" s="694" t="s">
        <v>3234</v>
      </c>
      <c r="D443" s="1510" t="s">
        <v>3246</v>
      </c>
      <c r="E443" s="1510"/>
      <c r="F443" s="1510"/>
      <c r="G443" s="1510"/>
      <c r="H443" s="1510"/>
      <c r="I443" s="1510"/>
      <c r="J443" s="1511"/>
      <c r="K443" s="835"/>
      <c r="L443" s="835"/>
      <c r="M443" s="835"/>
      <c r="N443" s="835"/>
    </row>
    <row r="444" spans="1:14" s="289" customFormat="1" ht="15.75" outlineLevel="1" x14ac:dyDescent="0.25">
      <c r="A444" s="1537">
        <v>859</v>
      </c>
      <c r="B444" s="1538"/>
      <c r="C444" s="694" t="s">
        <v>3234</v>
      </c>
      <c r="D444" s="1510" t="s">
        <v>2545</v>
      </c>
      <c r="E444" s="1510"/>
      <c r="F444" s="1510"/>
      <c r="G444" s="1510"/>
      <c r="H444" s="1510"/>
      <c r="I444" s="1510"/>
      <c r="J444" s="1511"/>
      <c r="K444" s="835"/>
      <c r="L444" s="835"/>
      <c r="M444" s="835"/>
      <c r="N444" s="835"/>
    </row>
    <row r="445" spans="1:14" s="289" customFormat="1" ht="15.75" outlineLevel="1" x14ac:dyDescent="0.25">
      <c r="A445" s="1539">
        <v>7045</v>
      </c>
      <c r="B445" s="1540"/>
      <c r="C445" s="693" t="s">
        <v>3231</v>
      </c>
      <c r="D445" s="1535" t="s">
        <v>3461</v>
      </c>
      <c r="E445" s="1535"/>
      <c r="F445" s="1535"/>
      <c r="G445" s="1535"/>
      <c r="H445" s="1535"/>
      <c r="I445" s="1535"/>
      <c r="J445" s="1536"/>
      <c r="K445" s="835"/>
      <c r="L445" s="835"/>
      <c r="M445" s="835"/>
      <c r="N445" s="835"/>
    </row>
    <row r="446" spans="1:14" s="289" customFormat="1" ht="15.75" outlineLevel="1" x14ac:dyDescent="0.25">
      <c r="A446" s="1537">
        <v>190</v>
      </c>
      <c r="B446" s="1538"/>
      <c r="C446" s="694" t="s">
        <v>3231</v>
      </c>
      <c r="D446" s="1510" t="s">
        <v>3248</v>
      </c>
      <c r="E446" s="1510"/>
      <c r="F446" s="1510"/>
      <c r="G446" s="1510"/>
      <c r="H446" s="1510"/>
      <c r="I446" s="1510"/>
      <c r="J446" s="1511"/>
      <c r="K446" s="835"/>
      <c r="L446" s="835"/>
      <c r="M446" s="835"/>
      <c r="N446" s="835"/>
    </row>
    <row r="447" spans="1:14" s="289" customFormat="1" ht="15.75" outlineLevel="1" x14ac:dyDescent="0.25">
      <c r="A447" s="1539">
        <v>4298</v>
      </c>
      <c r="B447" s="1540"/>
      <c r="C447" s="693" t="s">
        <v>3249</v>
      </c>
      <c r="D447" s="1535" t="s">
        <v>3462</v>
      </c>
      <c r="E447" s="1535"/>
      <c r="F447" s="1535"/>
      <c r="G447" s="1535"/>
      <c r="H447" s="1535"/>
      <c r="I447" s="1535"/>
      <c r="J447" s="1536"/>
      <c r="K447" s="835"/>
      <c r="L447" s="835"/>
      <c r="M447" s="835"/>
      <c r="N447" s="835"/>
    </row>
    <row r="448" spans="1:14" s="289" customFormat="1" ht="15.75" outlineLevel="1" x14ac:dyDescent="0.25">
      <c r="A448" s="1539">
        <v>4299</v>
      </c>
      <c r="B448" s="1540"/>
      <c r="C448" s="693" t="s">
        <v>3249</v>
      </c>
      <c r="D448" s="1535" t="s">
        <v>3463</v>
      </c>
      <c r="E448" s="1535"/>
      <c r="F448" s="1535"/>
      <c r="G448" s="1535"/>
      <c r="H448" s="1535"/>
      <c r="I448" s="1535"/>
      <c r="J448" s="1536"/>
      <c r="K448" s="835"/>
      <c r="L448" s="835"/>
      <c r="M448" s="835"/>
      <c r="N448" s="835"/>
    </row>
    <row r="449" spans="1:14" s="289" customFormat="1" ht="15.75" outlineLevel="1" x14ac:dyDescent="0.25">
      <c r="A449" s="1539">
        <v>5527</v>
      </c>
      <c r="B449" s="1540"/>
      <c r="C449" s="693" t="s">
        <v>3237</v>
      </c>
      <c r="D449" s="1535" t="s">
        <v>3464</v>
      </c>
      <c r="E449" s="1535"/>
      <c r="F449" s="1535"/>
      <c r="G449" s="1535"/>
      <c r="H449" s="1535"/>
      <c r="I449" s="1535"/>
      <c r="J449" s="1536"/>
      <c r="K449" s="835"/>
      <c r="L449" s="835"/>
      <c r="M449" s="835"/>
      <c r="N449" s="835"/>
    </row>
    <row r="450" spans="1:14" s="289" customFormat="1" ht="15.75" outlineLevel="1" x14ac:dyDescent="0.25">
      <c r="A450" s="1539" t="s">
        <v>3250</v>
      </c>
      <c r="B450" s="1540"/>
      <c r="C450" s="693" t="s">
        <v>3237</v>
      </c>
      <c r="D450" s="1535" t="s">
        <v>3465</v>
      </c>
      <c r="E450" s="1535"/>
      <c r="F450" s="1535"/>
      <c r="G450" s="1535"/>
      <c r="H450" s="1535"/>
      <c r="I450" s="1535"/>
      <c r="J450" s="1536"/>
      <c r="K450" s="835"/>
      <c r="L450" s="835"/>
      <c r="M450" s="835"/>
      <c r="N450" s="835"/>
    </row>
    <row r="451" spans="1:14" s="289" customFormat="1" ht="15.75" outlineLevel="1" x14ac:dyDescent="0.25">
      <c r="A451" s="1539" t="s">
        <v>1488</v>
      </c>
      <c r="B451" s="1540"/>
      <c r="C451" s="693" t="s">
        <v>3237</v>
      </c>
      <c r="D451" s="1535" t="s">
        <v>3466</v>
      </c>
      <c r="E451" s="1535"/>
      <c r="F451" s="1535"/>
      <c r="G451" s="1535"/>
      <c r="H451" s="1535"/>
      <c r="I451" s="1535"/>
      <c r="J451" s="1536"/>
      <c r="K451" s="835"/>
      <c r="L451" s="835"/>
      <c r="M451" s="835"/>
      <c r="N451" s="835"/>
    </row>
    <row r="452" spans="1:14" s="289" customFormat="1" ht="15.75" outlineLevel="1" x14ac:dyDescent="0.25">
      <c r="A452" s="1539" t="s">
        <v>3252</v>
      </c>
      <c r="B452" s="1540"/>
      <c r="C452" s="693" t="s">
        <v>3251</v>
      </c>
      <c r="D452" s="1535" t="s">
        <v>3467</v>
      </c>
      <c r="E452" s="1535"/>
      <c r="F452" s="1535"/>
      <c r="G452" s="1535"/>
      <c r="H452" s="1535"/>
      <c r="I452" s="1535"/>
      <c r="J452" s="1536"/>
      <c r="K452" s="835"/>
      <c r="L452" s="835"/>
      <c r="M452" s="835"/>
      <c r="N452" s="835"/>
    </row>
    <row r="453" spans="1:14" s="289" customFormat="1" ht="15.75" outlineLevel="1" x14ac:dyDescent="0.25">
      <c r="A453" s="1537" t="s">
        <v>3254</v>
      </c>
      <c r="B453" s="1538"/>
      <c r="C453" s="694" t="s">
        <v>3251</v>
      </c>
      <c r="D453" s="1510" t="s">
        <v>3253</v>
      </c>
      <c r="E453" s="1510"/>
      <c r="F453" s="1510"/>
      <c r="G453" s="1510"/>
      <c r="H453" s="1510"/>
      <c r="I453" s="1510"/>
      <c r="J453" s="1511"/>
      <c r="K453" s="835"/>
      <c r="L453" s="835"/>
      <c r="M453" s="835"/>
      <c r="N453" s="835"/>
    </row>
    <row r="454" spans="1:14" s="289" customFormat="1" ht="15.75" outlineLevel="1" x14ac:dyDescent="0.25">
      <c r="A454" s="1539" t="s">
        <v>3255</v>
      </c>
      <c r="B454" s="1540"/>
      <c r="C454" s="693" t="s">
        <v>3251</v>
      </c>
      <c r="D454" s="1535" t="s">
        <v>3468</v>
      </c>
      <c r="E454" s="1535"/>
      <c r="F454" s="1535"/>
      <c r="G454" s="1535"/>
      <c r="H454" s="1535"/>
      <c r="I454" s="1535"/>
      <c r="J454" s="1536"/>
      <c r="K454" s="835"/>
      <c r="L454" s="835"/>
      <c r="M454" s="835"/>
      <c r="N454" s="835"/>
    </row>
    <row r="455" spans="1:14" s="289" customFormat="1" ht="15.75" outlineLevel="1" x14ac:dyDescent="0.25">
      <c r="A455" s="1537" t="s">
        <v>3257</v>
      </c>
      <c r="B455" s="1538"/>
      <c r="C455" s="694" t="s">
        <v>3251</v>
      </c>
      <c r="D455" s="1510" t="s">
        <v>3256</v>
      </c>
      <c r="E455" s="1510"/>
      <c r="F455" s="1510"/>
      <c r="G455" s="1510"/>
      <c r="H455" s="1510"/>
      <c r="I455" s="1510"/>
      <c r="J455" s="1511"/>
      <c r="K455" s="835"/>
      <c r="L455" s="835"/>
      <c r="M455" s="835"/>
      <c r="N455" s="835"/>
    </row>
    <row r="456" spans="1:14" s="289" customFormat="1" ht="15.75" outlineLevel="1" x14ac:dyDescent="0.25">
      <c r="A456" s="1537" t="s">
        <v>3259</v>
      </c>
      <c r="B456" s="1538"/>
      <c r="C456" s="694" t="s">
        <v>3251</v>
      </c>
      <c r="D456" s="1510" t="s">
        <v>3258</v>
      </c>
      <c r="E456" s="1510"/>
      <c r="F456" s="1510"/>
      <c r="G456" s="1510"/>
      <c r="H456" s="1510"/>
      <c r="I456" s="1510"/>
      <c r="J456" s="1511"/>
      <c r="K456" s="835"/>
      <c r="L456" s="835"/>
      <c r="M456" s="835"/>
      <c r="N456" s="835"/>
    </row>
    <row r="457" spans="1:14" s="289" customFormat="1" ht="15.75" outlineLevel="1" x14ac:dyDescent="0.25">
      <c r="A457" s="1537" t="s">
        <v>3260</v>
      </c>
      <c r="B457" s="1538"/>
      <c r="C457" s="694" t="s">
        <v>3251</v>
      </c>
      <c r="D457" s="1510" t="s">
        <v>3261</v>
      </c>
      <c r="E457" s="1510"/>
      <c r="F457" s="1510"/>
      <c r="G457" s="1510"/>
      <c r="H457" s="1510"/>
      <c r="I457" s="1510"/>
      <c r="J457" s="1511"/>
      <c r="K457" s="835"/>
      <c r="L457" s="835"/>
      <c r="M457" s="835"/>
      <c r="N457" s="835"/>
    </row>
    <row r="458" spans="1:14" s="289" customFormat="1" ht="15.75" outlineLevel="1" x14ac:dyDescent="0.25">
      <c r="A458" s="1539" t="s">
        <v>3262</v>
      </c>
      <c r="B458" s="1540"/>
      <c r="C458" s="693" t="s">
        <v>3251</v>
      </c>
      <c r="D458" s="1535" t="s">
        <v>3469</v>
      </c>
      <c r="E458" s="1535"/>
      <c r="F458" s="1535"/>
      <c r="G458" s="1535"/>
      <c r="H458" s="1535"/>
      <c r="I458" s="1535"/>
      <c r="J458" s="1536"/>
      <c r="K458" s="835"/>
      <c r="L458" s="835"/>
      <c r="M458" s="835"/>
      <c r="N458" s="835"/>
    </row>
    <row r="459" spans="1:14" s="289" customFormat="1" ht="15.75" outlineLevel="1" x14ac:dyDescent="0.25">
      <c r="A459" s="1537" t="s">
        <v>3263</v>
      </c>
      <c r="B459" s="1538"/>
      <c r="C459" s="694" t="s">
        <v>3251</v>
      </c>
      <c r="D459" s="1510" t="s">
        <v>3266</v>
      </c>
      <c r="E459" s="1510"/>
      <c r="F459" s="1510"/>
      <c r="G459" s="1510"/>
      <c r="H459" s="1510"/>
      <c r="I459" s="1510"/>
      <c r="J459" s="1511"/>
      <c r="K459" s="835"/>
      <c r="L459" s="835"/>
      <c r="M459" s="835"/>
      <c r="N459" s="835"/>
    </row>
    <row r="460" spans="1:14" s="289" customFormat="1" ht="15.75" outlineLevel="1" x14ac:dyDescent="0.25">
      <c r="A460" s="1539" t="s">
        <v>3264</v>
      </c>
      <c r="B460" s="1540"/>
      <c r="C460" s="693" t="s">
        <v>3251</v>
      </c>
      <c r="D460" s="1535" t="s">
        <v>3470</v>
      </c>
      <c r="E460" s="1535"/>
      <c r="F460" s="1535"/>
      <c r="G460" s="1535"/>
      <c r="H460" s="1535"/>
      <c r="I460" s="1535"/>
      <c r="J460" s="1536"/>
      <c r="K460" s="835"/>
      <c r="L460" s="835"/>
      <c r="M460" s="835"/>
      <c r="N460" s="835"/>
    </row>
    <row r="461" spans="1:14" s="289" customFormat="1" ht="15.75" outlineLevel="1" x14ac:dyDescent="0.25">
      <c r="A461" s="1537" t="s">
        <v>3265</v>
      </c>
      <c r="B461" s="1538"/>
      <c r="C461" s="694" t="s">
        <v>3251</v>
      </c>
      <c r="D461" s="1510" t="s">
        <v>3267</v>
      </c>
      <c r="E461" s="1510"/>
      <c r="F461" s="1510"/>
      <c r="G461" s="1510"/>
      <c r="H461" s="1510"/>
      <c r="I461" s="1510"/>
      <c r="J461" s="1511"/>
      <c r="K461" s="835"/>
      <c r="L461" s="835"/>
      <c r="M461" s="835"/>
      <c r="N461" s="835"/>
    </row>
    <row r="462" spans="1:14" s="289" customFormat="1" ht="15.75" outlineLevel="1" x14ac:dyDescent="0.25">
      <c r="A462" s="1539" t="s">
        <v>3268</v>
      </c>
      <c r="B462" s="1540"/>
      <c r="C462" s="693" t="s">
        <v>3251</v>
      </c>
      <c r="D462" s="1535" t="s">
        <v>3471</v>
      </c>
      <c r="E462" s="1535"/>
      <c r="F462" s="1535"/>
      <c r="G462" s="1535"/>
      <c r="H462" s="1535"/>
      <c r="I462" s="1535"/>
      <c r="J462" s="1536"/>
      <c r="K462" s="835"/>
      <c r="L462" s="835"/>
      <c r="M462" s="835"/>
      <c r="N462" s="835"/>
    </row>
    <row r="463" spans="1:14" s="289" customFormat="1" ht="15.75" outlineLevel="1" x14ac:dyDescent="0.25">
      <c r="A463" s="1537" t="s">
        <v>3270</v>
      </c>
      <c r="B463" s="1538"/>
      <c r="C463" s="694" t="s">
        <v>3251</v>
      </c>
      <c r="D463" s="1510" t="s">
        <v>3269</v>
      </c>
      <c r="E463" s="1510"/>
      <c r="F463" s="1510"/>
      <c r="G463" s="1510"/>
      <c r="H463" s="1510"/>
      <c r="I463" s="1510"/>
      <c r="J463" s="1511"/>
      <c r="K463" s="835"/>
      <c r="L463" s="835"/>
      <c r="M463" s="835"/>
      <c r="N463" s="835"/>
    </row>
    <row r="464" spans="1:14" s="289" customFormat="1" ht="15.75" outlineLevel="1" x14ac:dyDescent="0.25">
      <c r="A464" s="1537" t="s">
        <v>3273</v>
      </c>
      <c r="B464" s="1538"/>
      <c r="C464" s="694" t="s">
        <v>3251</v>
      </c>
      <c r="D464" s="1510" t="s">
        <v>3271</v>
      </c>
      <c r="E464" s="1510"/>
      <c r="F464" s="1510"/>
      <c r="G464" s="1510"/>
      <c r="H464" s="1510"/>
      <c r="I464" s="1510"/>
      <c r="J464" s="1511"/>
      <c r="K464" s="835"/>
      <c r="L464" s="835"/>
      <c r="M464" s="835"/>
      <c r="N464" s="835"/>
    </row>
    <row r="465" spans="1:14" s="289" customFormat="1" ht="15.75" outlineLevel="1" x14ac:dyDescent="0.25">
      <c r="A465" s="1539" t="s">
        <v>3274</v>
      </c>
      <c r="B465" s="1540"/>
      <c r="C465" s="693" t="s">
        <v>3231</v>
      </c>
      <c r="D465" s="1535" t="s">
        <v>3472</v>
      </c>
      <c r="E465" s="1535"/>
      <c r="F465" s="1535"/>
      <c r="G465" s="1535"/>
      <c r="H465" s="1535"/>
      <c r="I465" s="1535"/>
      <c r="J465" s="1536"/>
      <c r="K465" s="835"/>
      <c r="L465" s="835"/>
      <c r="M465" s="835"/>
      <c r="N465" s="835"/>
    </row>
    <row r="466" spans="1:14" s="289" customFormat="1" ht="15.75" outlineLevel="1" x14ac:dyDescent="0.25">
      <c r="A466" s="1537" t="s">
        <v>3275</v>
      </c>
      <c r="B466" s="1538"/>
      <c r="C466" s="694" t="s">
        <v>3231</v>
      </c>
      <c r="D466" s="1510" t="s">
        <v>3276</v>
      </c>
      <c r="E466" s="1510"/>
      <c r="F466" s="1510"/>
      <c r="G466" s="1510"/>
      <c r="H466" s="1510"/>
      <c r="I466" s="1510"/>
      <c r="J466" s="1511"/>
      <c r="K466" s="835"/>
      <c r="L466" s="835"/>
      <c r="M466" s="835"/>
      <c r="N466" s="835"/>
    </row>
    <row r="467" spans="1:14" s="289" customFormat="1" ht="15.75" outlineLevel="1" x14ac:dyDescent="0.25">
      <c r="A467" s="1539" t="s">
        <v>3277</v>
      </c>
      <c r="B467" s="1540"/>
      <c r="C467" s="693" t="s">
        <v>3231</v>
      </c>
      <c r="D467" s="1535" t="s">
        <v>3473</v>
      </c>
      <c r="E467" s="1535"/>
      <c r="F467" s="1535"/>
      <c r="G467" s="1535"/>
      <c r="H467" s="1535"/>
      <c r="I467" s="1535"/>
      <c r="J467" s="1536"/>
      <c r="K467" s="835"/>
      <c r="L467" s="835"/>
      <c r="M467" s="835"/>
      <c r="N467" s="835"/>
    </row>
    <row r="468" spans="1:14" s="289" customFormat="1" ht="15.75" outlineLevel="1" x14ac:dyDescent="0.25">
      <c r="A468" s="1539" t="s">
        <v>3278</v>
      </c>
      <c r="B468" s="1540"/>
      <c r="C468" s="693" t="s">
        <v>3231</v>
      </c>
      <c r="D468" s="1535" t="s">
        <v>3474</v>
      </c>
      <c r="E468" s="1535"/>
      <c r="F468" s="1535"/>
      <c r="G468" s="1535"/>
      <c r="H468" s="1535"/>
      <c r="I468" s="1535"/>
      <c r="J468" s="1536"/>
      <c r="K468" s="835"/>
      <c r="L468" s="835"/>
      <c r="M468" s="835"/>
      <c r="N468" s="835"/>
    </row>
    <row r="469" spans="1:14" s="289" customFormat="1" ht="15.75" outlineLevel="1" x14ac:dyDescent="0.25">
      <c r="A469" s="1537" t="s">
        <v>3280</v>
      </c>
      <c r="B469" s="1538"/>
      <c r="C469" s="694" t="s">
        <v>3231</v>
      </c>
      <c r="D469" s="1510" t="s">
        <v>3279</v>
      </c>
      <c r="E469" s="1510"/>
      <c r="F469" s="1510"/>
      <c r="G469" s="1510"/>
      <c r="H469" s="1510"/>
      <c r="I469" s="1510"/>
      <c r="J469" s="1511"/>
      <c r="K469" s="835"/>
      <c r="L469" s="835"/>
      <c r="M469" s="835"/>
      <c r="N469" s="835"/>
    </row>
    <row r="470" spans="1:14" s="289" customFormat="1" ht="15.75" outlineLevel="1" x14ac:dyDescent="0.25">
      <c r="A470" s="1539" t="s">
        <v>3281</v>
      </c>
      <c r="B470" s="1540"/>
      <c r="C470" s="693" t="s">
        <v>3231</v>
      </c>
      <c r="D470" s="1535" t="s">
        <v>3475</v>
      </c>
      <c r="E470" s="1535"/>
      <c r="F470" s="1535"/>
      <c r="G470" s="1535"/>
      <c r="H470" s="1535"/>
      <c r="I470" s="1535"/>
      <c r="J470" s="1536"/>
      <c r="K470" s="835"/>
      <c r="L470" s="835"/>
      <c r="M470" s="835"/>
      <c r="N470" s="835"/>
    </row>
    <row r="471" spans="1:14" s="289" customFormat="1" ht="15.75" outlineLevel="1" x14ac:dyDescent="0.25">
      <c r="A471" s="1539" t="s">
        <v>3282</v>
      </c>
      <c r="B471" s="1540"/>
      <c r="C471" s="693" t="s">
        <v>3231</v>
      </c>
      <c r="D471" s="1535" t="s">
        <v>3476</v>
      </c>
      <c r="E471" s="1535"/>
      <c r="F471" s="1535"/>
      <c r="G471" s="1535"/>
      <c r="H471" s="1535"/>
      <c r="I471" s="1535"/>
      <c r="J471" s="1536"/>
      <c r="K471" s="835"/>
      <c r="L471" s="835"/>
      <c r="M471" s="835"/>
      <c r="N471" s="835"/>
    </row>
    <row r="472" spans="1:14" s="289" customFormat="1" ht="15.75" outlineLevel="1" x14ac:dyDescent="0.25">
      <c r="A472" s="1537" t="s">
        <v>3284</v>
      </c>
      <c r="B472" s="1538"/>
      <c r="C472" s="694" t="s">
        <v>3231</v>
      </c>
      <c r="D472" s="1510" t="s">
        <v>3283</v>
      </c>
      <c r="E472" s="1510"/>
      <c r="F472" s="1510"/>
      <c r="G472" s="1510"/>
      <c r="H472" s="1510"/>
      <c r="I472" s="1510"/>
      <c r="J472" s="1511"/>
      <c r="K472" s="835"/>
      <c r="L472" s="835"/>
      <c r="M472" s="835"/>
      <c r="N472" s="835"/>
    </row>
    <row r="473" spans="1:14" s="289" customFormat="1" ht="15.75" outlineLevel="1" x14ac:dyDescent="0.25">
      <c r="A473" s="1537" t="s">
        <v>3286</v>
      </c>
      <c r="B473" s="1538"/>
      <c r="C473" s="694" t="s">
        <v>3231</v>
      </c>
      <c r="D473" s="1510" t="s">
        <v>3285</v>
      </c>
      <c r="E473" s="1510"/>
      <c r="F473" s="1510"/>
      <c r="G473" s="1510"/>
      <c r="H473" s="1510"/>
      <c r="I473" s="1510"/>
      <c r="J473" s="1511"/>
      <c r="K473" s="835"/>
      <c r="L473" s="835"/>
      <c r="M473" s="835"/>
      <c r="N473" s="835"/>
    </row>
    <row r="474" spans="1:14" s="289" customFormat="1" ht="15.75" outlineLevel="1" x14ac:dyDescent="0.25">
      <c r="A474" s="1539" t="s">
        <v>3288</v>
      </c>
      <c r="B474" s="1540"/>
      <c r="C474" s="693" t="s">
        <v>3287</v>
      </c>
      <c r="D474" s="1535" t="s">
        <v>3477</v>
      </c>
      <c r="E474" s="1535"/>
      <c r="F474" s="1535"/>
      <c r="G474" s="1535"/>
      <c r="H474" s="1535"/>
      <c r="I474" s="1535"/>
      <c r="J474" s="1536"/>
      <c r="K474" s="835"/>
      <c r="L474" s="835"/>
      <c r="M474" s="835"/>
      <c r="N474" s="835"/>
    </row>
    <row r="475" spans="1:14" s="289" customFormat="1" ht="15.75" outlineLevel="1" x14ac:dyDescent="0.25">
      <c r="A475" s="1539" t="s">
        <v>3289</v>
      </c>
      <c r="B475" s="1540"/>
      <c r="C475" s="693" t="s">
        <v>3287</v>
      </c>
      <c r="D475" s="1535" t="s">
        <v>3478</v>
      </c>
      <c r="E475" s="1535"/>
      <c r="F475" s="1535"/>
      <c r="G475" s="1535"/>
      <c r="H475" s="1535"/>
      <c r="I475" s="1535"/>
      <c r="J475" s="1536"/>
      <c r="K475" s="835"/>
      <c r="L475" s="835"/>
      <c r="M475" s="835"/>
      <c r="N475" s="835"/>
    </row>
    <row r="476" spans="1:14" s="289" customFormat="1" ht="15.75" outlineLevel="1" x14ac:dyDescent="0.25">
      <c r="A476" s="1539" t="s">
        <v>3290</v>
      </c>
      <c r="B476" s="1540"/>
      <c r="C476" s="693" t="s">
        <v>3287</v>
      </c>
      <c r="D476" s="1535" t="s">
        <v>3479</v>
      </c>
      <c r="E476" s="1535"/>
      <c r="F476" s="1535"/>
      <c r="G476" s="1535"/>
      <c r="H476" s="1535"/>
      <c r="I476" s="1535"/>
      <c r="J476" s="1536"/>
      <c r="K476" s="835"/>
      <c r="L476" s="835"/>
      <c r="M476" s="835"/>
      <c r="N476" s="835"/>
    </row>
    <row r="477" spans="1:14" s="289" customFormat="1" ht="15.75" outlineLevel="1" x14ac:dyDescent="0.25">
      <c r="A477" s="1539" t="s">
        <v>3291</v>
      </c>
      <c r="B477" s="1540"/>
      <c r="C477" s="693" t="s">
        <v>3294</v>
      </c>
      <c r="D477" s="1535" t="s">
        <v>3480</v>
      </c>
      <c r="E477" s="1535"/>
      <c r="F477" s="1535"/>
      <c r="G477" s="1535"/>
      <c r="H477" s="1535"/>
      <c r="I477" s="1535"/>
      <c r="J477" s="1536"/>
      <c r="K477" s="835"/>
      <c r="L477" s="835"/>
      <c r="M477" s="835"/>
      <c r="N477" s="835"/>
    </row>
    <row r="478" spans="1:14" s="289" customFormat="1" ht="16.5" outlineLevel="1" thickBot="1" x14ac:dyDescent="0.3">
      <c r="A478" s="1711" t="s">
        <v>3292</v>
      </c>
      <c r="B478" s="1712"/>
      <c r="C478" s="699" t="s">
        <v>3287</v>
      </c>
      <c r="D478" s="1713" t="s">
        <v>3481</v>
      </c>
      <c r="E478" s="1713"/>
      <c r="F478" s="1713"/>
      <c r="G478" s="1713"/>
      <c r="H478" s="1713"/>
      <c r="I478" s="1713"/>
      <c r="J478" s="1714"/>
      <c r="K478" s="835"/>
      <c r="L478" s="835"/>
      <c r="M478" s="835"/>
      <c r="N478" s="835"/>
    </row>
    <row r="479" spans="1:14" s="289" customFormat="1" ht="16.5" outlineLevel="1" thickBot="1" x14ac:dyDescent="0.3">
      <c r="A479" s="1495" t="s">
        <v>86</v>
      </c>
      <c r="B479" s="1496"/>
      <c r="C479" s="1496"/>
      <c r="D479" s="1496"/>
      <c r="E479" s="1496"/>
      <c r="F479" s="1496"/>
      <c r="G479" s="1496"/>
      <c r="H479" s="1496"/>
      <c r="I479" s="1496"/>
      <c r="J479" s="1497"/>
      <c r="K479" s="835"/>
      <c r="L479" s="835"/>
      <c r="M479" s="835"/>
      <c r="N479" s="835"/>
    </row>
    <row r="480" spans="1:14" s="289" customFormat="1" ht="15.75" outlineLevel="1" x14ac:dyDescent="0.25">
      <c r="A480" s="1721" t="s">
        <v>3255</v>
      </c>
      <c r="B480" s="1722"/>
      <c r="C480" s="521" t="s">
        <v>3295</v>
      </c>
      <c r="D480" s="1719" t="s">
        <v>3296</v>
      </c>
      <c r="E480" s="1719"/>
      <c r="F480" s="1719"/>
      <c r="G480" s="1719"/>
      <c r="H480" s="1719"/>
      <c r="I480" s="1719"/>
      <c r="J480" s="1720"/>
      <c r="K480" s="835"/>
      <c r="L480" s="835"/>
      <c r="M480" s="835"/>
      <c r="N480" s="835"/>
    </row>
    <row r="481" spans="1:14" s="289" customFormat="1" ht="15.75" outlineLevel="1" x14ac:dyDescent="0.25">
      <c r="A481" s="1754" t="s">
        <v>3259</v>
      </c>
      <c r="B481" s="1755"/>
      <c r="C481" s="694" t="s">
        <v>3295</v>
      </c>
      <c r="D481" s="1510" t="s">
        <v>3297</v>
      </c>
      <c r="E481" s="1510"/>
      <c r="F481" s="1510"/>
      <c r="G481" s="1510"/>
      <c r="H481" s="1510"/>
      <c r="I481" s="1510"/>
      <c r="J481" s="1511"/>
      <c r="K481" s="835"/>
      <c r="L481" s="835"/>
      <c r="M481" s="835"/>
      <c r="N481" s="835"/>
    </row>
    <row r="482" spans="1:14" s="289" customFormat="1" ht="15.75" outlineLevel="1" x14ac:dyDescent="0.25">
      <c r="A482" s="1756" t="s">
        <v>3300</v>
      </c>
      <c r="B482" s="1757"/>
      <c r="C482" s="693" t="s">
        <v>3299</v>
      </c>
      <c r="D482" s="1535" t="s">
        <v>3482</v>
      </c>
      <c r="E482" s="1535"/>
      <c r="F482" s="1535"/>
      <c r="G482" s="1535"/>
      <c r="H482" s="1535"/>
      <c r="I482" s="1535"/>
      <c r="J482" s="1536"/>
      <c r="K482" s="835"/>
      <c r="L482" s="835"/>
      <c r="M482" s="835"/>
      <c r="N482" s="835"/>
    </row>
    <row r="483" spans="1:14" s="289" customFormat="1" ht="16.5" outlineLevel="1" thickBot="1" x14ac:dyDescent="0.3">
      <c r="A483" s="1758" t="s">
        <v>3301</v>
      </c>
      <c r="B483" s="1759"/>
      <c r="C483" s="522" t="s">
        <v>3299</v>
      </c>
      <c r="D483" s="1750" t="s">
        <v>3298</v>
      </c>
      <c r="E483" s="1750"/>
      <c r="F483" s="1750"/>
      <c r="G483" s="1750"/>
      <c r="H483" s="1750"/>
      <c r="I483" s="1750"/>
      <c r="J483" s="1751"/>
      <c r="K483" s="835"/>
      <c r="L483" s="835"/>
      <c r="M483" s="835"/>
      <c r="N483" s="835"/>
    </row>
    <row r="484" spans="1:14" s="289" customFormat="1" ht="16.5" outlineLevel="1" thickBot="1" x14ac:dyDescent="0.3">
      <c r="A484" s="1542" t="s">
        <v>3302</v>
      </c>
      <c r="B484" s="1543"/>
      <c r="C484" s="1543"/>
      <c r="D484" s="1543"/>
      <c r="E484" s="1543"/>
      <c r="F484" s="1543"/>
      <c r="G484" s="1543"/>
      <c r="H484" s="1543"/>
      <c r="I484" s="1543"/>
      <c r="J484" s="1544"/>
      <c r="K484" s="835"/>
      <c r="L484" s="835"/>
      <c r="M484" s="835"/>
      <c r="N484" s="835"/>
    </row>
    <row r="485" spans="1:14" s="289" customFormat="1" ht="16.5" outlineLevel="1" thickBot="1" x14ac:dyDescent="0.3">
      <c r="A485" s="1427" t="s">
        <v>2501</v>
      </c>
      <c r="B485" s="1428"/>
      <c r="C485" s="1428"/>
      <c r="D485" s="1428"/>
      <c r="E485" s="1428"/>
      <c r="F485" s="1428"/>
      <c r="G485" s="1428"/>
      <c r="H485" s="1428"/>
      <c r="I485" s="1428"/>
      <c r="J485" s="1429"/>
      <c r="K485" s="835"/>
      <c r="L485" s="835"/>
      <c r="M485" s="835"/>
      <c r="N485" s="835"/>
    </row>
    <row r="486" spans="1:14" s="289" customFormat="1" ht="15.75" outlineLevel="1" x14ac:dyDescent="0.25">
      <c r="A486" s="1715" t="s">
        <v>3305</v>
      </c>
      <c r="B486" s="1716"/>
      <c r="C486" s="700" t="s">
        <v>3304</v>
      </c>
      <c r="D486" s="1760" t="s">
        <v>3303</v>
      </c>
      <c r="E486" s="1760"/>
      <c r="F486" s="1760"/>
      <c r="G486" s="1760"/>
      <c r="H486" s="1760"/>
      <c r="I486" s="1760"/>
      <c r="J486" s="1761"/>
      <c r="K486" s="835"/>
      <c r="L486" s="835"/>
      <c r="M486" s="835"/>
      <c r="N486" s="835"/>
    </row>
    <row r="487" spans="1:14" s="289" customFormat="1" ht="15.75" outlineLevel="1" x14ac:dyDescent="0.25">
      <c r="A487" s="1717" t="s">
        <v>3306</v>
      </c>
      <c r="B487" s="1718"/>
      <c r="C487" s="688" t="s">
        <v>3304</v>
      </c>
      <c r="D487" s="1709" t="s">
        <v>3307</v>
      </c>
      <c r="E487" s="1709"/>
      <c r="F487" s="1709"/>
      <c r="G487" s="1709"/>
      <c r="H487" s="1709"/>
      <c r="I487" s="1709"/>
      <c r="J487" s="1710"/>
      <c r="K487" s="835"/>
      <c r="L487" s="835"/>
      <c r="M487" s="835"/>
      <c r="N487" s="835"/>
    </row>
    <row r="488" spans="1:14" s="289" customFormat="1" ht="15.75" outlineLevel="1" x14ac:dyDescent="0.25">
      <c r="A488" s="1717" t="s">
        <v>3272</v>
      </c>
      <c r="B488" s="1718"/>
      <c r="C488" s="688" t="s">
        <v>3304</v>
      </c>
      <c r="D488" s="1709" t="s">
        <v>3308</v>
      </c>
      <c r="E488" s="1709"/>
      <c r="F488" s="1709"/>
      <c r="G488" s="1709"/>
      <c r="H488" s="1709"/>
      <c r="I488" s="1709"/>
      <c r="J488" s="1710"/>
      <c r="K488" s="835"/>
      <c r="L488" s="835"/>
      <c r="M488" s="835"/>
      <c r="N488" s="835"/>
    </row>
    <row r="489" spans="1:14" s="289" customFormat="1" ht="15.75" outlineLevel="1" x14ac:dyDescent="0.25">
      <c r="A489" s="1717" t="s">
        <v>3310</v>
      </c>
      <c r="B489" s="1718"/>
      <c r="C489" s="688" t="s">
        <v>3304</v>
      </c>
      <c r="D489" s="1709" t="s">
        <v>3309</v>
      </c>
      <c r="E489" s="1709"/>
      <c r="F489" s="1709"/>
      <c r="G489" s="1709"/>
      <c r="H489" s="1709"/>
      <c r="I489" s="1709"/>
      <c r="J489" s="1710"/>
      <c r="K489" s="835"/>
      <c r="L489" s="835"/>
      <c r="M489" s="835"/>
      <c r="N489" s="835"/>
    </row>
    <row r="490" spans="1:14" s="289" customFormat="1" ht="15.75" outlineLevel="1" x14ac:dyDescent="0.25">
      <c r="A490" s="1717" t="s">
        <v>3312</v>
      </c>
      <c r="B490" s="1718"/>
      <c r="C490" s="688" t="s">
        <v>3237</v>
      </c>
      <c r="D490" s="1709" t="s">
        <v>3311</v>
      </c>
      <c r="E490" s="1709"/>
      <c r="F490" s="1709"/>
      <c r="G490" s="1709"/>
      <c r="H490" s="1709"/>
      <c r="I490" s="1709"/>
      <c r="J490" s="1710"/>
      <c r="K490" s="835"/>
      <c r="L490" s="835"/>
      <c r="M490" s="835"/>
      <c r="N490" s="835"/>
    </row>
    <row r="491" spans="1:14" s="289" customFormat="1" ht="15.75" outlineLevel="1" x14ac:dyDescent="0.25">
      <c r="A491" s="1717" t="s">
        <v>3314</v>
      </c>
      <c r="B491" s="1718"/>
      <c r="C491" s="688" t="s">
        <v>3237</v>
      </c>
      <c r="D491" s="1709" t="s">
        <v>3313</v>
      </c>
      <c r="E491" s="1709"/>
      <c r="F491" s="1709"/>
      <c r="G491" s="1709"/>
      <c r="H491" s="1709"/>
      <c r="I491" s="1709"/>
      <c r="J491" s="1710"/>
      <c r="K491" s="835"/>
      <c r="L491" s="835"/>
      <c r="M491" s="835"/>
      <c r="N491" s="835"/>
    </row>
    <row r="492" spans="1:14" s="289" customFormat="1" ht="15.75" outlineLevel="1" x14ac:dyDescent="0.25">
      <c r="A492" s="1752" t="s">
        <v>3315</v>
      </c>
      <c r="B492" s="1753"/>
      <c r="C492" s="689" t="s">
        <v>3231</v>
      </c>
      <c r="D492" s="1707" t="s">
        <v>3483</v>
      </c>
      <c r="E492" s="1707"/>
      <c r="F492" s="1707"/>
      <c r="G492" s="1707"/>
      <c r="H492" s="1707"/>
      <c r="I492" s="1707"/>
      <c r="J492" s="1708"/>
      <c r="K492" s="835"/>
      <c r="L492" s="835"/>
      <c r="M492" s="835"/>
      <c r="N492" s="835"/>
    </row>
    <row r="493" spans="1:14" s="289" customFormat="1" ht="15.75" outlineLevel="1" x14ac:dyDescent="0.25">
      <c r="A493" s="1717" t="s">
        <v>3300</v>
      </c>
      <c r="B493" s="1718"/>
      <c r="C493" s="688" t="s">
        <v>3317</v>
      </c>
      <c r="D493" s="1709" t="s">
        <v>3316</v>
      </c>
      <c r="E493" s="1709"/>
      <c r="F493" s="1709"/>
      <c r="G493" s="1709"/>
      <c r="H493" s="1709"/>
      <c r="I493" s="1709"/>
      <c r="J493" s="1710"/>
      <c r="K493" s="835"/>
      <c r="L493" s="835"/>
      <c r="M493" s="835"/>
      <c r="N493" s="835"/>
    </row>
    <row r="494" spans="1:14" s="289" customFormat="1" ht="15.75" outlineLevel="1" x14ac:dyDescent="0.25">
      <c r="A494" s="1717" t="s">
        <v>3301</v>
      </c>
      <c r="B494" s="1718"/>
      <c r="C494" s="688" t="s">
        <v>3317</v>
      </c>
      <c r="D494" s="1709" t="s">
        <v>3318</v>
      </c>
      <c r="E494" s="1709"/>
      <c r="F494" s="1709"/>
      <c r="G494" s="1709"/>
      <c r="H494" s="1709"/>
      <c r="I494" s="1709"/>
      <c r="J494" s="1710"/>
      <c r="K494" s="835"/>
      <c r="L494" s="835"/>
      <c r="M494" s="835"/>
      <c r="N494" s="835"/>
    </row>
    <row r="495" spans="1:14" s="289" customFormat="1" ht="15.75" outlineLevel="1" x14ac:dyDescent="0.25">
      <c r="A495" s="1717" t="s">
        <v>3320</v>
      </c>
      <c r="B495" s="1718"/>
      <c r="C495" s="688" t="s">
        <v>3287</v>
      </c>
      <c r="D495" s="1709" t="s">
        <v>3319</v>
      </c>
      <c r="E495" s="1709"/>
      <c r="F495" s="1709"/>
      <c r="G495" s="1709"/>
      <c r="H495" s="1709"/>
      <c r="I495" s="1709"/>
      <c r="J495" s="1710"/>
      <c r="K495" s="835"/>
      <c r="L495" s="835"/>
      <c r="M495" s="835"/>
      <c r="N495" s="835"/>
    </row>
    <row r="496" spans="1:14" s="289" customFormat="1" ht="15.75" outlineLevel="1" x14ac:dyDescent="0.25">
      <c r="A496" s="1717" t="s">
        <v>3322</v>
      </c>
      <c r="B496" s="1718"/>
      <c r="C496" s="688" t="s">
        <v>3287</v>
      </c>
      <c r="D496" s="1709" t="s">
        <v>3321</v>
      </c>
      <c r="E496" s="1709"/>
      <c r="F496" s="1709"/>
      <c r="G496" s="1709"/>
      <c r="H496" s="1709"/>
      <c r="I496" s="1709"/>
      <c r="J496" s="1710"/>
      <c r="K496" s="835"/>
      <c r="L496" s="835"/>
      <c r="M496" s="835"/>
      <c r="N496" s="835"/>
    </row>
    <row r="497" spans="1:14" s="289" customFormat="1" ht="15.75" outlineLevel="1" x14ac:dyDescent="0.25">
      <c r="A497" s="1717" t="s">
        <v>3324</v>
      </c>
      <c r="B497" s="1718"/>
      <c r="C497" s="688" t="s">
        <v>3237</v>
      </c>
      <c r="D497" s="1709" t="s">
        <v>3323</v>
      </c>
      <c r="E497" s="1709"/>
      <c r="F497" s="1709"/>
      <c r="G497" s="1709"/>
      <c r="H497" s="1709"/>
      <c r="I497" s="1709"/>
      <c r="J497" s="1710"/>
      <c r="K497" s="835"/>
      <c r="L497" s="835"/>
      <c r="M497" s="835"/>
      <c r="N497" s="835"/>
    </row>
    <row r="498" spans="1:14" s="289" customFormat="1" ht="15.75" outlineLevel="1" x14ac:dyDescent="0.25">
      <c r="A498" s="1717" t="s">
        <v>3326</v>
      </c>
      <c r="B498" s="1718"/>
      <c r="C498" s="688" t="s">
        <v>3237</v>
      </c>
      <c r="D498" s="1709" t="s">
        <v>3325</v>
      </c>
      <c r="E498" s="1709"/>
      <c r="F498" s="1709"/>
      <c r="G498" s="1709"/>
      <c r="H498" s="1709"/>
      <c r="I498" s="1709"/>
      <c r="J498" s="1710"/>
      <c r="K498" s="835"/>
      <c r="L498" s="835"/>
      <c r="M498" s="835"/>
      <c r="N498" s="835"/>
    </row>
    <row r="499" spans="1:14" s="289" customFormat="1" ht="16.5" outlineLevel="1" thickBot="1" x14ac:dyDescent="0.3">
      <c r="A499" s="1746" t="s">
        <v>3293</v>
      </c>
      <c r="B499" s="1747"/>
      <c r="C499" s="698" t="s">
        <v>3317</v>
      </c>
      <c r="D499" s="1748" t="s">
        <v>3327</v>
      </c>
      <c r="E499" s="1748"/>
      <c r="F499" s="1748"/>
      <c r="G499" s="1748"/>
      <c r="H499" s="1748"/>
      <c r="I499" s="1748"/>
      <c r="J499" s="1749"/>
      <c r="K499" s="835"/>
      <c r="L499" s="835"/>
      <c r="M499" s="835"/>
      <c r="N499" s="835"/>
    </row>
    <row r="500" spans="1:14" s="289" customFormat="1" ht="16.5" thickBot="1" x14ac:dyDescent="0.3">
      <c r="A500" s="1723" t="s">
        <v>3230</v>
      </c>
      <c r="B500" s="1724"/>
      <c r="C500" s="1724"/>
      <c r="D500" s="1724"/>
      <c r="E500" s="1724"/>
      <c r="F500" s="1724"/>
      <c r="G500" s="1724"/>
      <c r="H500" s="1724"/>
      <c r="I500" s="1724"/>
      <c r="J500" s="1725"/>
      <c r="K500" s="835"/>
      <c r="L500" s="835"/>
      <c r="M500" s="835"/>
      <c r="N500" s="835"/>
    </row>
    <row r="501" spans="1:14" s="289" customFormat="1" ht="16.5" thickBot="1" x14ac:dyDescent="0.3">
      <c r="A501" s="1726" t="s">
        <v>108</v>
      </c>
      <c r="B501" s="1727"/>
      <c r="C501" s="1727"/>
      <c r="D501" s="1727"/>
      <c r="E501" s="1727"/>
      <c r="F501" s="1727"/>
      <c r="G501" s="1727"/>
      <c r="H501" s="1727"/>
      <c r="I501" s="1727"/>
      <c r="J501" s="1728"/>
      <c r="K501" s="835"/>
      <c r="L501" s="835"/>
      <c r="M501" s="835"/>
      <c r="N501" s="835"/>
    </row>
    <row r="502" spans="1:14" s="289" customFormat="1" ht="16.5" outlineLevel="1" thickBot="1" x14ac:dyDescent="0.3">
      <c r="A502" s="1398" t="s">
        <v>2501</v>
      </c>
      <c r="B502" s="1399"/>
      <c r="C502" s="1399"/>
      <c r="D502" s="1399"/>
      <c r="E502" s="1399"/>
      <c r="F502" s="1399"/>
      <c r="G502" s="1399"/>
      <c r="H502" s="1399"/>
      <c r="I502" s="1399"/>
      <c r="J502" s="1400"/>
      <c r="K502" s="835"/>
      <c r="L502" s="835"/>
      <c r="M502" s="835"/>
      <c r="N502" s="835"/>
    </row>
    <row r="503" spans="1:14" s="289" customFormat="1" ht="16.5" outlineLevel="1" thickBot="1" x14ac:dyDescent="0.3">
      <c r="A503" s="1570" t="s">
        <v>85</v>
      </c>
      <c r="B503" s="1571"/>
      <c r="C503" s="1571"/>
      <c r="D503" s="1571"/>
      <c r="E503" s="1571"/>
      <c r="F503" s="1571"/>
      <c r="G503" s="1571"/>
      <c r="H503" s="1571"/>
      <c r="I503" s="1571"/>
      <c r="J503" s="1572"/>
      <c r="K503" s="835"/>
      <c r="L503" s="835"/>
      <c r="M503" s="835"/>
      <c r="N503" s="835"/>
    </row>
    <row r="504" spans="1:14" s="289" customFormat="1" ht="15.75" outlineLevel="1" x14ac:dyDescent="0.25">
      <c r="A504" s="1485" t="s">
        <v>1350</v>
      </c>
      <c r="B504" s="1486"/>
      <c r="C504" s="1486"/>
      <c r="D504" s="1486"/>
      <c r="E504" s="1486"/>
      <c r="F504" s="1486" t="s">
        <v>2936</v>
      </c>
      <c r="G504" s="1486"/>
      <c r="H504" s="1486"/>
      <c r="I504" s="1486"/>
      <c r="J504" s="1729"/>
      <c r="K504" s="835"/>
      <c r="L504" s="835"/>
      <c r="M504" s="835"/>
      <c r="N504" s="835"/>
    </row>
    <row r="505" spans="1:14" s="289" customFormat="1" ht="15.75" outlineLevel="1" x14ac:dyDescent="0.25">
      <c r="A505" s="1487" t="s">
        <v>1351</v>
      </c>
      <c r="B505" s="1488"/>
      <c r="C505" s="1488"/>
      <c r="D505" s="1488"/>
      <c r="E505" s="1488"/>
      <c r="F505" s="1488" t="s">
        <v>1353</v>
      </c>
      <c r="G505" s="1488"/>
      <c r="H505" s="1488"/>
      <c r="I505" s="1488"/>
      <c r="J505" s="1489"/>
      <c r="K505" s="835"/>
      <c r="L505" s="835"/>
      <c r="M505" s="835"/>
      <c r="N505" s="835"/>
    </row>
    <row r="506" spans="1:14" s="289" customFormat="1" ht="15.75" outlineLevel="1" x14ac:dyDescent="0.25">
      <c r="A506" s="1517" t="s">
        <v>1352</v>
      </c>
      <c r="B506" s="1518"/>
      <c r="C506" s="1518"/>
      <c r="D506" s="1518"/>
      <c r="E506" s="1518"/>
      <c r="F506" s="1518" t="s">
        <v>1354</v>
      </c>
      <c r="G506" s="1518"/>
      <c r="H506" s="1518"/>
      <c r="I506" s="1518"/>
      <c r="J506" s="1519"/>
      <c r="K506" s="835"/>
      <c r="L506" s="835"/>
      <c r="M506" s="835"/>
      <c r="N506" s="835"/>
    </row>
    <row r="507" spans="1:14" s="289" customFormat="1" ht="16.5" outlineLevel="1" thickBot="1" x14ac:dyDescent="0.3">
      <c r="A507" s="1541" t="s">
        <v>2937</v>
      </c>
      <c r="B507" s="1478"/>
      <c r="C507" s="1478"/>
      <c r="D507" s="1478"/>
      <c r="E507" s="1478"/>
      <c r="F507" s="1478"/>
      <c r="G507" s="1478"/>
      <c r="H507" s="1478"/>
      <c r="I507" s="1478"/>
      <c r="J507" s="1479"/>
      <c r="K507" s="835"/>
      <c r="L507" s="835"/>
      <c r="M507" s="835"/>
      <c r="N507" s="835"/>
    </row>
    <row r="508" spans="1:14" s="289" customFormat="1" ht="16.5" outlineLevel="1" thickBot="1" x14ac:dyDescent="0.3">
      <c r="A508" s="1495" t="s">
        <v>86</v>
      </c>
      <c r="B508" s="1496"/>
      <c r="C508" s="1496"/>
      <c r="D508" s="1496"/>
      <c r="E508" s="1496"/>
      <c r="F508" s="1496"/>
      <c r="G508" s="1496"/>
      <c r="H508" s="1496"/>
      <c r="I508" s="1496"/>
      <c r="J508" s="1497"/>
      <c r="K508" s="835"/>
      <c r="L508" s="835"/>
      <c r="M508" s="835"/>
      <c r="N508" s="835"/>
    </row>
    <row r="509" spans="1:14" s="289" customFormat="1" ht="15.75" outlineLevel="1" x14ac:dyDescent="0.25">
      <c r="A509" s="1514" t="s">
        <v>1359</v>
      </c>
      <c r="B509" s="1515"/>
      <c r="C509" s="1515"/>
      <c r="D509" s="1515"/>
      <c r="E509" s="1515"/>
      <c r="F509" s="1515" t="s">
        <v>2939</v>
      </c>
      <c r="G509" s="1515"/>
      <c r="H509" s="1515"/>
      <c r="I509" s="1515"/>
      <c r="J509" s="1516"/>
      <c r="K509" s="835"/>
      <c r="L509" s="835"/>
      <c r="M509" s="835"/>
      <c r="N509" s="835"/>
    </row>
    <row r="510" spans="1:14" s="289" customFormat="1" ht="15.75" outlineLevel="1" x14ac:dyDescent="0.25">
      <c r="A510" s="1487" t="s">
        <v>2938</v>
      </c>
      <c r="B510" s="1488"/>
      <c r="C510" s="1488"/>
      <c r="D510" s="1488"/>
      <c r="E510" s="1488"/>
      <c r="F510" s="1488" t="s">
        <v>1361</v>
      </c>
      <c r="G510" s="1488"/>
      <c r="H510" s="1488"/>
      <c r="I510" s="1488"/>
      <c r="J510" s="1489"/>
      <c r="K510" s="835"/>
      <c r="L510" s="835"/>
      <c r="M510" s="835"/>
      <c r="N510" s="835"/>
    </row>
    <row r="511" spans="1:14" s="289" customFormat="1" ht="15.75" outlineLevel="1" x14ac:dyDescent="0.25">
      <c r="A511" s="1487" t="s">
        <v>1355</v>
      </c>
      <c r="B511" s="1488"/>
      <c r="C511" s="1488"/>
      <c r="D511" s="1488"/>
      <c r="E511" s="1488"/>
      <c r="F511" s="1488" t="s">
        <v>2941</v>
      </c>
      <c r="G511" s="1488"/>
      <c r="H511" s="1488"/>
      <c r="I511" s="1488"/>
      <c r="J511" s="1489"/>
      <c r="K511" s="835"/>
      <c r="L511" s="835"/>
      <c r="M511" s="835"/>
      <c r="N511" s="835"/>
    </row>
    <row r="512" spans="1:14" s="289" customFormat="1" ht="15.75" outlineLevel="1" x14ac:dyDescent="0.25">
      <c r="A512" s="1487" t="s">
        <v>1356</v>
      </c>
      <c r="B512" s="1488"/>
      <c r="C512" s="1488"/>
      <c r="D512" s="1488"/>
      <c r="E512" s="1488"/>
      <c r="F512" s="1518" t="s">
        <v>1360</v>
      </c>
      <c r="G512" s="1518"/>
      <c r="H512" s="1518"/>
      <c r="I512" s="1518"/>
      <c r="J512" s="1519"/>
      <c r="K512" s="835"/>
      <c r="L512" s="835"/>
      <c r="M512" s="835"/>
      <c r="N512" s="835"/>
    </row>
    <row r="513" spans="1:14" s="289" customFormat="1" ht="15.75" outlineLevel="1" x14ac:dyDescent="0.25">
      <c r="A513" s="1487" t="s">
        <v>3946</v>
      </c>
      <c r="B513" s="1488"/>
      <c r="C513" s="1488"/>
      <c r="D513" s="1488"/>
      <c r="E513" s="1488"/>
      <c r="F513" s="1487" t="s">
        <v>3947</v>
      </c>
      <c r="G513" s="1488"/>
      <c r="H513" s="1488"/>
      <c r="I513" s="1488"/>
      <c r="J513" s="1488"/>
      <c r="K513" s="835"/>
      <c r="L513" s="835"/>
      <c r="M513" s="835"/>
      <c r="N513" s="835"/>
    </row>
    <row r="514" spans="1:14" s="289" customFormat="1" ht="15.75" outlineLevel="1" x14ac:dyDescent="0.25">
      <c r="A514" s="1487" t="s">
        <v>2940</v>
      </c>
      <c r="B514" s="1488"/>
      <c r="C514" s="1488"/>
      <c r="D514" s="1488"/>
      <c r="E514" s="1488"/>
      <c r="F514" s="1518" t="s">
        <v>2494</v>
      </c>
      <c r="G514" s="1518"/>
      <c r="H514" s="1518"/>
      <c r="I514" s="1518"/>
      <c r="J514" s="1519"/>
      <c r="K514" s="835"/>
      <c r="L514" s="835"/>
      <c r="M514" s="835"/>
      <c r="N514" s="835"/>
    </row>
    <row r="515" spans="1:14" s="289" customFormat="1" ht="15.75" outlineLevel="1" x14ac:dyDescent="0.25">
      <c r="A515" s="1487" t="s">
        <v>2943</v>
      </c>
      <c r="B515" s="1488"/>
      <c r="C515" s="1488"/>
      <c r="D515" s="1488"/>
      <c r="E515" s="1488"/>
      <c r="F515" s="1488" t="s">
        <v>2495</v>
      </c>
      <c r="G515" s="1488"/>
      <c r="H515" s="1488"/>
      <c r="I515" s="1488"/>
      <c r="J515" s="1489"/>
      <c r="K515" s="835"/>
      <c r="L515" s="835"/>
      <c r="M515" s="835"/>
      <c r="N515" s="835"/>
    </row>
    <row r="516" spans="1:14" s="289" customFormat="1" ht="15.75" outlineLevel="1" x14ac:dyDescent="0.25">
      <c r="A516" s="1487" t="s">
        <v>2742</v>
      </c>
      <c r="B516" s="1488"/>
      <c r="C516" s="1488"/>
      <c r="D516" s="1488"/>
      <c r="E516" s="1488"/>
      <c r="F516" s="1488" t="s">
        <v>1357</v>
      </c>
      <c r="G516" s="1488"/>
      <c r="H516" s="1488"/>
      <c r="I516" s="1488"/>
      <c r="J516" s="1489"/>
      <c r="K516" s="835"/>
      <c r="L516" s="835"/>
      <c r="M516" s="835"/>
      <c r="N516" s="835"/>
    </row>
    <row r="517" spans="1:14" s="289" customFormat="1" ht="15.75" outlineLevel="1" x14ac:dyDescent="0.25">
      <c r="A517" s="1487" t="s">
        <v>2946</v>
      </c>
      <c r="B517" s="1488"/>
      <c r="C517" s="1488"/>
      <c r="D517" s="1488"/>
      <c r="E517" s="1488"/>
      <c r="F517" s="1518" t="s">
        <v>1358</v>
      </c>
      <c r="G517" s="1518"/>
      <c r="H517" s="1518"/>
      <c r="I517" s="1518"/>
      <c r="J517" s="1519"/>
      <c r="K517" s="835"/>
      <c r="L517" s="835"/>
      <c r="M517" s="835"/>
      <c r="N517" s="835"/>
    </row>
    <row r="518" spans="1:14" s="289" customFormat="1" ht="15.75" outlineLevel="1" x14ac:dyDescent="0.25">
      <c r="A518" s="1487" t="s">
        <v>2942</v>
      </c>
      <c r="B518" s="1488"/>
      <c r="C518" s="1488"/>
      <c r="D518" s="1488"/>
      <c r="E518" s="1488"/>
      <c r="F518" s="1488" t="s">
        <v>2947</v>
      </c>
      <c r="G518" s="1488"/>
      <c r="H518" s="1488"/>
      <c r="I518" s="1488"/>
      <c r="J518" s="1489"/>
      <c r="K518" s="835"/>
      <c r="L518" s="835"/>
      <c r="M518" s="835"/>
      <c r="N518" s="835"/>
    </row>
    <row r="519" spans="1:14" s="289" customFormat="1" ht="16.5" outlineLevel="1" thickBot="1" x14ac:dyDescent="0.3">
      <c r="A519" s="1541" t="s">
        <v>2944</v>
      </c>
      <c r="B519" s="1478"/>
      <c r="C519" s="1478"/>
      <c r="D519" s="1478"/>
      <c r="E519" s="1478"/>
      <c r="F519" s="1478" t="s">
        <v>2945</v>
      </c>
      <c r="G519" s="1478"/>
      <c r="H519" s="1478"/>
      <c r="I519" s="1478"/>
      <c r="J519" s="1479"/>
      <c r="K519" s="835"/>
      <c r="L519" s="835"/>
      <c r="M519" s="835"/>
      <c r="N519" s="835"/>
    </row>
    <row r="520" spans="1:14" s="289" customFormat="1" ht="16.5" outlineLevel="1" thickBot="1" x14ac:dyDescent="0.3">
      <c r="A520" s="1542" t="s">
        <v>87</v>
      </c>
      <c r="B520" s="1543"/>
      <c r="C520" s="1543"/>
      <c r="D520" s="1543"/>
      <c r="E520" s="1543"/>
      <c r="F520" s="1543"/>
      <c r="G520" s="1543"/>
      <c r="H520" s="1543"/>
      <c r="I520" s="1543"/>
      <c r="J520" s="1544"/>
      <c r="K520" s="835"/>
      <c r="L520" s="835"/>
      <c r="M520" s="835"/>
      <c r="N520" s="835"/>
    </row>
    <row r="521" spans="1:14" s="289" customFormat="1" ht="16.5" outlineLevel="1" thickBot="1" x14ac:dyDescent="0.3">
      <c r="A521" s="1427" t="s">
        <v>2501</v>
      </c>
      <c r="B521" s="1428"/>
      <c r="C521" s="1428"/>
      <c r="D521" s="1428"/>
      <c r="E521" s="1428"/>
      <c r="F521" s="1428"/>
      <c r="G521" s="1428"/>
      <c r="H521" s="1428"/>
      <c r="I521" s="1428"/>
      <c r="J521" s="1429"/>
      <c r="K521" s="835"/>
      <c r="L521" s="835"/>
      <c r="M521" s="835"/>
      <c r="N521" s="835"/>
    </row>
    <row r="522" spans="1:14" s="289" customFormat="1" ht="15.75" outlineLevel="1" x14ac:dyDescent="0.25">
      <c r="A522" s="1485" t="s">
        <v>2496</v>
      </c>
      <c r="B522" s="1486"/>
      <c r="C522" s="1486"/>
      <c r="D522" s="1486"/>
      <c r="E522" s="1486"/>
      <c r="F522" s="1515" t="s">
        <v>2957</v>
      </c>
      <c r="G522" s="1515"/>
      <c r="H522" s="1515"/>
      <c r="I522" s="1515"/>
      <c r="J522" s="1516"/>
      <c r="K522" s="835"/>
      <c r="L522" s="835"/>
      <c r="M522" s="835"/>
      <c r="N522" s="835"/>
    </row>
    <row r="523" spans="1:14" s="289" customFormat="1" ht="15.75" outlineLevel="1" x14ac:dyDescent="0.25">
      <c r="A523" s="1487" t="s">
        <v>2956</v>
      </c>
      <c r="B523" s="1488"/>
      <c r="C523" s="1488"/>
      <c r="D523" s="1488"/>
      <c r="E523" s="1488"/>
      <c r="F523" s="1488" t="s">
        <v>2958</v>
      </c>
      <c r="G523" s="1488"/>
      <c r="H523" s="1488"/>
      <c r="I523" s="1488"/>
      <c r="J523" s="1489"/>
      <c r="K523" s="835"/>
      <c r="L523" s="835"/>
      <c r="M523" s="835"/>
      <c r="N523" s="835"/>
    </row>
    <row r="524" spans="1:14" s="289" customFormat="1" ht="15.75" outlineLevel="1" x14ac:dyDescent="0.25">
      <c r="A524" s="1487" t="s">
        <v>2955</v>
      </c>
      <c r="B524" s="1488"/>
      <c r="C524" s="1488"/>
      <c r="D524" s="1488"/>
      <c r="E524" s="1488"/>
      <c r="F524" s="1488" t="s">
        <v>2959</v>
      </c>
      <c r="G524" s="1488"/>
      <c r="H524" s="1488"/>
      <c r="I524" s="1488"/>
      <c r="J524" s="1489"/>
      <c r="K524" s="835"/>
      <c r="L524" s="835"/>
      <c r="M524" s="835"/>
      <c r="N524" s="835"/>
    </row>
    <row r="525" spans="1:14" s="289" customFormat="1" ht="15.75" outlineLevel="1" x14ac:dyDescent="0.25">
      <c r="A525" s="1487" t="s">
        <v>2954</v>
      </c>
      <c r="B525" s="1488"/>
      <c r="C525" s="1488"/>
      <c r="D525" s="1488"/>
      <c r="E525" s="1488"/>
      <c r="F525" s="1488" t="s">
        <v>2960</v>
      </c>
      <c r="G525" s="1488"/>
      <c r="H525" s="1488"/>
      <c r="I525" s="1488"/>
      <c r="J525" s="1489"/>
      <c r="K525" s="835"/>
      <c r="L525" s="835"/>
      <c r="M525" s="835"/>
      <c r="N525" s="835"/>
    </row>
    <row r="526" spans="1:14" s="289" customFormat="1" ht="15.75" outlineLevel="1" x14ac:dyDescent="0.25">
      <c r="A526" s="1487" t="s">
        <v>2953</v>
      </c>
      <c r="B526" s="1488"/>
      <c r="C526" s="1488"/>
      <c r="D526" s="1488"/>
      <c r="E526" s="1488"/>
      <c r="F526" s="1488" t="s">
        <v>2744</v>
      </c>
      <c r="G526" s="1488"/>
      <c r="H526" s="1488"/>
      <c r="I526" s="1488"/>
      <c r="J526" s="1489"/>
      <c r="K526" s="835"/>
      <c r="L526" s="835"/>
      <c r="M526" s="835"/>
      <c r="N526" s="835"/>
    </row>
    <row r="527" spans="1:14" s="289" customFormat="1" ht="15.75" outlineLevel="1" x14ac:dyDescent="0.25">
      <c r="A527" s="1487" t="s">
        <v>2952</v>
      </c>
      <c r="B527" s="1488"/>
      <c r="C527" s="1488"/>
      <c r="D527" s="1488"/>
      <c r="E527" s="1488"/>
      <c r="F527" s="1488" t="s">
        <v>2961</v>
      </c>
      <c r="G527" s="1488"/>
      <c r="H527" s="1488"/>
      <c r="I527" s="1488"/>
      <c r="J527" s="1489"/>
      <c r="K527" s="835"/>
      <c r="L527" s="835"/>
      <c r="M527" s="835"/>
      <c r="N527" s="835"/>
    </row>
    <row r="528" spans="1:14" s="289" customFormat="1" ht="15.75" outlineLevel="1" x14ac:dyDescent="0.25">
      <c r="A528" s="1487" t="s">
        <v>2948</v>
      </c>
      <c r="B528" s="1488"/>
      <c r="C528" s="1488"/>
      <c r="D528" s="1488"/>
      <c r="E528" s="1488"/>
      <c r="F528" s="1488" t="s">
        <v>1362</v>
      </c>
      <c r="G528" s="1488"/>
      <c r="H528" s="1488"/>
      <c r="I528" s="1488"/>
      <c r="J528" s="1489"/>
      <c r="K528" s="835"/>
      <c r="L528" s="835"/>
      <c r="M528" s="835"/>
      <c r="N528" s="835"/>
    </row>
    <row r="529" spans="1:14" s="289" customFormat="1" ht="15.75" outlineLevel="1" x14ac:dyDescent="0.25">
      <c r="A529" s="1487" t="s">
        <v>2949</v>
      </c>
      <c r="B529" s="1488"/>
      <c r="C529" s="1488"/>
      <c r="D529" s="1488"/>
      <c r="E529" s="1488"/>
      <c r="F529" s="1488" t="s">
        <v>2962</v>
      </c>
      <c r="G529" s="1488"/>
      <c r="H529" s="1488"/>
      <c r="I529" s="1488"/>
      <c r="J529" s="1489"/>
      <c r="K529" s="835"/>
      <c r="L529" s="835"/>
      <c r="M529" s="835"/>
      <c r="N529" s="835"/>
    </row>
    <row r="530" spans="1:14" s="289" customFormat="1" ht="15.75" outlineLevel="1" x14ac:dyDescent="0.25">
      <c r="A530" s="1487" t="s">
        <v>2950</v>
      </c>
      <c r="B530" s="1488"/>
      <c r="C530" s="1488"/>
      <c r="D530" s="1488"/>
      <c r="E530" s="1488"/>
      <c r="F530" s="1488" t="s">
        <v>2963</v>
      </c>
      <c r="G530" s="1488"/>
      <c r="H530" s="1488"/>
      <c r="I530" s="1488"/>
      <c r="J530" s="1489"/>
      <c r="K530" s="835"/>
      <c r="L530" s="835"/>
      <c r="M530" s="835"/>
      <c r="N530" s="835"/>
    </row>
    <row r="531" spans="1:14" s="289" customFormat="1" ht="15.75" outlineLevel="1" x14ac:dyDescent="0.25">
      <c r="A531" s="1487" t="s">
        <v>2951</v>
      </c>
      <c r="B531" s="1488"/>
      <c r="C531" s="1488"/>
      <c r="D531" s="1488"/>
      <c r="E531" s="1488"/>
      <c r="F531" s="1488" t="s">
        <v>2964</v>
      </c>
      <c r="G531" s="1488"/>
      <c r="H531" s="1488"/>
      <c r="I531" s="1488"/>
      <c r="J531" s="1489"/>
      <c r="K531" s="835"/>
      <c r="L531" s="835"/>
      <c r="M531" s="835"/>
      <c r="N531" s="835"/>
    </row>
    <row r="532" spans="1:14" s="289" customFormat="1" ht="15.75" outlineLevel="1" x14ac:dyDescent="0.25">
      <c r="A532" s="1487" t="s">
        <v>2743</v>
      </c>
      <c r="B532" s="1488"/>
      <c r="C532" s="1488"/>
      <c r="D532" s="1488"/>
      <c r="E532" s="1488"/>
      <c r="F532" s="1488" t="s">
        <v>2965</v>
      </c>
      <c r="G532" s="1488"/>
      <c r="H532" s="1488"/>
      <c r="I532" s="1488"/>
      <c r="J532" s="1489"/>
      <c r="K532" s="835"/>
      <c r="L532" s="835"/>
      <c r="M532" s="835"/>
      <c r="N532" s="835"/>
    </row>
    <row r="533" spans="1:14" s="289" customFormat="1" ht="15.75" outlineLevel="1" x14ac:dyDescent="0.25">
      <c r="A533" s="1487" t="s">
        <v>2969</v>
      </c>
      <c r="B533" s="1488"/>
      <c r="C533" s="1488"/>
      <c r="D533" s="1488"/>
      <c r="E533" s="1488"/>
      <c r="F533" s="1488" t="s">
        <v>2966</v>
      </c>
      <c r="G533" s="1488"/>
      <c r="H533" s="1488"/>
      <c r="I533" s="1488"/>
      <c r="J533" s="1489"/>
      <c r="K533" s="835"/>
      <c r="L533" s="835"/>
      <c r="M533" s="835"/>
      <c r="N533" s="835"/>
    </row>
    <row r="534" spans="1:14" s="289" customFormat="1" ht="15.75" outlineLevel="1" x14ac:dyDescent="0.25">
      <c r="A534" s="1487" t="s">
        <v>2968</v>
      </c>
      <c r="B534" s="1488"/>
      <c r="C534" s="1488"/>
      <c r="D534" s="1488"/>
      <c r="E534" s="1488"/>
      <c r="F534" s="1488" t="s">
        <v>2967</v>
      </c>
      <c r="G534" s="1488"/>
      <c r="H534" s="1488"/>
      <c r="I534" s="1488"/>
      <c r="J534" s="1489"/>
      <c r="K534" s="835"/>
      <c r="L534" s="835"/>
      <c r="M534" s="835"/>
      <c r="N534" s="835"/>
    </row>
    <row r="535" spans="1:14" s="289" customFormat="1" ht="16.5" outlineLevel="1" thickBot="1" x14ac:dyDescent="0.3">
      <c r="A535" s="1503" t="s">
        <v>2497</v>
      </c>
      <c r="B535" s="1504"/>
      <c r="C535" s="1504"/>
      <c r="D535" s="1504"/>
      <c r="E535" s="1505"/>
      <c r="F535" s="1506"/>
      <c r="G535" s="1504"/>
      <c r="H535" s="1504"/>
      <c r="I535" s="1504"/>
      <c r="J535" s="1507"/>
      <c r="K535" s="835"/>
      <c r="L535" s="835"/>
      <c r="M535" s="835"/>
      <c r="N535" s="835"/>
    </row>
    <row r="536" spans="1:14" s="289" customFormat="1" ht="16.5" outlineLevel="1" thickBot="1" x14ac:dyDescent="0.3">
      <c r="A536" s="1495" t="s">
        <v>143</v>
      </c>
      <c r="B536" s="1496"/>
      <c r="C536" s="1496"/>
      <c r="D536" s="1496"/>
      <c r="E536" s="1496"/>
      <c r="F536" s="1496"/>
      <c r="G536" s="1496"/>
      <c r="H536" s="1496"/>
      <c r="I536" s="1496"/>
      <c r="J536" s="1497"/>
      <c r="K536" s="835"/>
      <c r="L536" s="835"/>
      <c r="M536" s="835"/>
      <c r="N536" s="835"/>
    </row>
    <row r="537" spans="1:14" s="289" customFormat="1" ht="16.5" outlineLevel="1" thickBot="1" x14ac:dyDescent="0.3">
      <c r="A537" s="1427" t="s">
        <v>2501</v>
      </c>
      <c r="B537" s="1428"/>
      <c r="C537" s="1428"/>
      <c r="D537" s="1428"/>
      <c r="E537" s="1428"/>
      <c r="F537" s="1428"/>
      <c r="G537" s="1428"/>
      <c r="H537" s="1428"/>
      <c r="I537" s="1428"/>
      <c r="J537" s="1429"/>
      <c r="K537" s="835"/>
      <c r="L537" s="835"/>
      <c r="M537" s="835"/>
      <c r="N537" s="835"/>
    </row>
    <row r="538" spans="1:14" s="289" customFormat="1" ht="15.75" outlineLevel="1" x14ac:dyDescent="0.25">
      <c r="A538" s="1498" t="s">
        <v>2498</v>
      </c>
      <c r="B538" s="1499"/>
      <c r="C538" s="1499"/>
      <c r="D538" s="1499"/>
      <c r="E538" s="1499"/>
      <c r="F538" s="1500" t="s">
        <v>2972</v>
      </c>
      <c r="G538" s="1500"/>
      <c r="H538" s="1500"/>
      <c r="I538" s="1500"/>
      <c r="J538" s="1501"/>
      <c r="K538" s="835"/>
      <c r="L538" s="835"/>
      <c r="M538" s="835"/>
      <c r="N538" s="835"/>
    </row>
    <row r="539" spans="1:14" s="289" customFormat="1" ht="15.75" outlineLevel="1" x14ac:dyDescent="0.25">
      <c r="A539" s="1502" t="s">
        <v>2970</v>
      </c>
      <c r="B539" s="1493"/>
      <c r="C539" s="1493"/>
      <c r="D539" s="1493"/>
      <c r="E539" s="1493"/>
      <c r="F539" s="1493" t="s">
        <v>2971</v>
      </c>
      <c r="G539" s="1493"/>
      <c r="H539" s="1493"/>
      <c r="I539" s="1493"/>
      <c r="J539" s="1494"/>
      <c r="K539" s="835"/>
      <c r="L539" s="835"/>
      <c r="M539" s="835"/>
      <c r="N539" s="835"/>
    </row>
    <row r="540" spans="1:14" s="289" customFormat="1" ht="16.5" outlineLevel="1" thickBot="1" x14ac:dyDescent="0.3">
      <c r="A540" s="1521" t="s">
        <v>1363</v>
      </c>
      <c r="B540" s="1522"/>
      <c r="C540" s="1522"/>
      <c r="D540" s="1522"/>
      <c r="E540" s="1522"/>
      <c r="F540" s="1527"/>
      <c r="G540" s="1528"/>
      <c r="H540" s="1528"/>
      <c r="I540" s="1528"/>
      <c r="J540" s="1529"/>
      <c r="K540" s="835"/>
      <c r="L540" s="835"/>
      <c r="M540" s="835"/>
      <c r="N540" s="835"/>
    </row>
    <row r="541" spans="1:14" s="289" customFormat="1" ht="16.5" thickBot="1" x14ac:dyDescent="0.3">
      <c r="A541" s="1523" t="s">
        <v>108</v>
      </c>
      <c r="B541" s="1524"/>
      <c r="C541" s="1524"/>
      <c r="D541" s="1524"/>
      <c r="E541" s="1524"/>
      <c r="F541" s="1524"/>
      <c r="G541" s="1524"/>
      <c r="H541" s="1524"/>
      <c r="I541" s="1524"/>
      <c r="J541" s="1525"/>
      <c r="K541" s="835"/>
      <c r="L541" s="835"/>
      <c r="M541" s="835"/>
      <c r="N541" s="835"/>
    </row>
    <row r="542" spans="1:14" s="289" customFormat="1" ht="36" customHeight="1" thickBot="1" x14ac:dyDescent="0.3">
      <c r="A542" s="1526" t="s">
        <v>2897</v>
      </c>
      <c r="B542" s="1526"/>
      <c r="C542" s="1526"/>
      <c r="D542" s="1526"/>
      <c r="E542" s="1526"/>
      <c r="F542" s="1526"/>
      <c r="G542" s="1526"/>
      <c r="H542" s="1526"/>
      <c r="I542" s="1526"/>
      <c r="J542" s="1526"/>
      <c r="K542" s="835"/>
      <c r="L542" s="835"/>
      <c r="M542" s="835"/>
      <c r="N542" s="835"/>
    </row>
    <row r="543" spans="1:14" s="289" customFormat="1" ht="16.5" thickBot="1" x14ac:dyDescent="0.3">
      <c r="A543" s="1463" t="s">
        <v>689</v>
      </c>
      <c r="B543" s="1464"/>
      <c r="C543" s="1464"/>
      <c r="D543" s="1464"/>
      <c r="E543" s="1464"/>
      <c r="F543" s="1464"/>
      <c r="G543" s="1464"/>
      <c r="H543" s="1464"/>
      <c r="I543" s="1464"/>
      <c r="J543" s="1465"/>
      <c r="K543" s="835"/>
      <c r="L543" s="835"/>
      <c r="M543" s="835"/>
      <c r="N543" s="835"/>
    </row>
    <row r="544" spans="1:14" s="289" customFormat="1" ht="16.5" hidden="1" outlineLevel="1" thickBot="1" x14ac:dyDescent="0.3">
      <c r="A544" s="1471" t="s">
        <v>3743</v>
      </c>
      <c r="B544" s="1472"/>
      <c r="C544" s="1472"/>
      <c r="D544" s="1472"/>
      <c r="E544" s="1472"/>
      <c r="F544" s="1472"/>
      <c r="G544" s="1472"/>
      <c r="H544" s="1472"/>
      <c r="I544" s="1472"/>
      <c r="J544" s="1473"/>
      <c r="K544" s="835"/>
      <c r="L544" s="835"/>
      <c r="M544" s="835"/>
      <c r="N544" s="835"/>
    </row>
    <row r="545" spans="1:14" s="289" customFormat="1" ht="16.5" hidden="1" outlineLevel="1" thickBot="1" x14ac:dyDescent="0.3">
      <c r="A545" s="1471" t="s">
        <v>85</v>
      </c>
      <c r="B545" s="1472"/>
      <c r="C545" s="1472"/>
      <c r="D545" s="1472"/>
      <c r="E545" s="1472"/>
      <c r="F545" s="1472"/>
      <c r="G545" s="1472"/>
      <c r="H545" s="1472"/>
      <c r="I545" s="1472"/>
      <c r="J545" s="1473"/>
      <c r="K545" s="835"/>
      <c r="L545" s="835"/>
      <c r="M545" s="835"/>
      <c r="N545" s="835"/>
    </row>
    <row r="546" spans="1:14" s="289" customFormat="1" ht="16.5" hidden="1" outlineLevel="1" thickBot="1" x14ac:dyDescent="0.3">
      <c r="A546" s="609" t="s">
        <v>693</v>
      </c>
      <c r="B546" s="1490" t="s">
        <v>694</v>
      </c>
      <c r="C546" s="1491" t="s">
        <v>694</v>
      </c>
      <c r="D546" s="1491" t="s">
        <v>694</v>
      </c>
      <c r="E546" s="610" t="s">
        <v>690</v>
      </c>
      <c r="F546" s="611" t="s">
        <v>695</v>
      </c>
      <c r="G546" s="1491" t="s">
        <v>696</v>
      </c>
      <c r="H546" s="1491" t="s">
        <v>696</v>
      </c>
      <c r="I546" s="1491" t="s">
        <v>696</v>
      </c>
      <c r="J546" s="612" t="s">
        <v>690</v>
      </c>
      <c r="K546" s="835"/>
      <c r="L546" s="835"/>
      <c r="M546" s="835"/>
      <c r="N546" s="835"/>
    </row>
    <row r="547" spans="1:14" s="289" customFormat="1" ht="16.5" hidden="1" outlineLevel="1" thickBot="1" x14ac:dyDescent="0.3">
      <c r="A547" s="1471" t="s">
        <v>86</v>
      </c>
      <c r="B547" s="1472"/>
      <c r="C547" s="1472"/>
      <c r="D547" s="1472"/>
      <c r="E547" s="1472"/>
      <c r="F547" s="1472"/>
      <c r="G547" s="1472"/>
      <c r="H547" s="1472"/>
      <c r="I547" s="1472"/>
      <c r="J547" s="1473"/>
      <c r="K547" s="835"/>
      <c r="L547" s="835"/>
      <c r="M547" s="835"/>
      <c r="N547" s="835"/>
    </row>
    <row r="548" spans="1:14" s="289" customFormat="1" ht="16.5" hidden="1" outlineLevel="1" thickBot="1" x14ac:dyDescent="0.3">
      <c r="A548" s="607" t="s">
        <v>691</v>
      </c>
      <c r="B548" s="1490" t="s">
        <v>692</v>
      </c>
      <c r="C548" s="1491" t="s">
        <v>692</v>
      </c>
      <c r="D548" s="1520" t="s">
        <v>692</v>
      </c>
      <c r="E548" s="608" t="s">
        <v>690</v>
      </c>
      <c r="F548" s="1530"/>
      <c r="G548" s="1531"/>
      <c r="H548" s="1531"/>
      <c r="I548" s="1531"/>
      <c r="J548" s="1532"/>
      <c r="K548" s="835"/>
      <c r="L548" s="835"/>
      <c r="M548" s="835"/>
      <c r="N548" s="835"/>
    </row>
    <row r="549" spans="1:14" s="289" customFormat="1" ht="16.5" hidden="1" outlineLevel="1" thickBot="1" x14ac:dyDescent="0.3">
      <c r="A549" s="1471" t="s">
        <v>3744</v>
      </c>
      <c r="B549" s="1472"/>
      <c r="C549" s="1472"/>
      <c r="D549" s="1472"/>
      <c r="E549" s="1472"/>
      <c r="F549" s="1472"/>
      <c r="G549" s="1472"/>
      <c r="H549" s="1472"/>
      <c r="I549" s="1472"/>
      <c r="J549" s="1473"/>
      <c r="K549" s="835"/>
      <c r="L549" s="835"/>
      <c r="M549" s="835"/>
      <c r="N549" s="835"/>
    </row>
    <row r="550" spans="1:14" s="289" customFormat="1" ht="16.5" hidden="1" outlineLevel="1" thickBot="1" x14ac:dyDescent="0.3">
      <c r="A550" s="1471" t="s">
        <v>86</v>
      </c>
      <c r="B550" s="1472"/>
      <c r="C550" s="1472"/>
      <c r="D550" s="1472"/>
      <c r="E550" s="1472"/>
      <c r="F550" s="1472"/>
      <c r="G550" s="1472"/>
      <c r="H550" s="1472"/>
      <c r="I550" s="1472"/>
      <c r="J550" s="1473"/>
      <c r="K550" s="835"/>
      <c r="L550" s="835"/>
      <c r="M550" s="835"/>
      <c r="N550" s="835"/>
    </row>
    <row r="551" spans="1:14" s="289" customFormat="1" ht="15.75" hidden="1" outlineLevel="1" x14ac:dyDescent="0.25">
      <c r="A551" s="613" t="s">
        <v>697</v>
      </c>
      <c r="B551" s="1449" t="s">
        <v>698</v>
      </c>
      <c r="C551" s="1449" t="s">
        <v>698</v>
      </c>
      <c r="D551" s="1449" t="s">
        <v>698</v>
      </c>
      <c r="E551" s="614" t="s">
        <v>690</v>
      </c>
      <c r="F551" s="615" t="s">
        <v>701</v>
      </c>
      <c r="G551" s="1449" t="s">
        <v>702</v>
      </c>
      <c r="H551" s="1449" t="s">
        <v>702</v>
      </c>
      <c r="I551" s="1449" t="s">
        <v>702</v>
      </c>
      <c r="J551" s="616" t="s">
        <v>690</v>
      </c>
      <c r="K551" s="835"/>
      <c r="L551" s="835"/>
      <c r="M551" s="835"/>
      <c r="N551" s="835"/>
    </row>
    <row r="552" spans="1:14" s="289" customFormat="1" ht="16.5" hidden="1" outlineLevel="1" thickBot="1" x14ac:dyDescent="0.3">
      <c r="A552" s="617" t="s">
        <v>699</v>
      </c>
      <c r="B552" s="1450" t="s">
        <v>700</v>
      </c>
      <c r="C552" s="1450" t="s">
        <v>700</v>
      </c>
      <c r="D552" s="1450" t="s">
        <v>700</v>
      </c>
      <c r="E552" s="618" t="s">
        <v>690</v>
      </c>
      <c r="F552" s="619" t="s">
        <v>703</v>
      </c>
      <c r="G552" s="1450" t="s">
        <v>704</v>
      </c>
      <c r="H552" s="1450" t="s">
        <v>704</v>
      </c>
      <c r="I552" s="1450" t="s">
        <v>704</v>
      </c>
      <c r="J552" s="620" t="s">
        <v>690</v>
      </c>
      <c r="K552" s="835"/>
      <c r="L552" s="835"/>
      <c r="M552" s="835"/>
      <c r="N552" s="835"/>
    </row>
    <row r="553" spans="1:14" s="289" customFormat="1" ht="16.5" hidden="1" outlineLevel="1" thickBot="1" x14ac:dyDescent="0.3">
      <c r="A553" s="1471" t="s">
        <v>3745</v>
      </c>
      <c r="B553" s="1472"/>
      <c r="C553" s="1472"/>
      <c r="D553" s="1472"/>
      <c r="E553" s="1472"/>
      <c r="F553" s="1472"/>
      <c r="G553" s="1472"/>
      <c r="H553" s="1472"/>
      <c r="I553" s="1472"/>
      <c r="J553" s="1473"/>
      <c r="K553" s="835"/>
      <c r="L553" s="835"/>
      <c r="M553" s="835"/>
      <c r="N553" s="835"/>
    </row>
    <row r="554" spans="1:14" s="289" customFormat="1" ht="16.5" hidden="1" outlineLevel="1" thickBot="1" x14ac:dyDescent="0.3">
      <c r="A554" s="1466" t="s">
        <v>85</v>
      </c>
      <c r="B554" s="1467"/>
      <c r="C554" s="1467"/>
      <c r="D554" s="1467"/>
      <c r="E554" s="1467"/>
      <c r="F554" s="1467"/>
      <c r="G554" s="1467"/>
      <c r="H554" s="1467"/>
      <c r="I554" s="1467"/>
      <c r="J554" s="1468"/>
      <c r="K554" s="835"/>
      <c r="L554" s="835"/>
      <c r="M554" s="835"/>
      <c r="N554" s="835"/>
    </row>
    <row r="555" spans="1:14" s="289" customFormat="1" ht="15.75" hidden="1" outlineLevel="1" x14ac:dyDescent="0.25">
      <c r="A555" s="636" t="s">
        <v>705</v>
      </c>
      <c r="B555" s="1476" t="s">
        <v>136</v>
      </c>
      <c r="C555" s="1476" t="s">
        <v>136</v>
      </c>
      <c r="D555" s="1476" t="s">
        <v>136</v>
      </c>
      <c r="E555" s="637" t="s">
        <v>690</v>
      </c>
      <c r="F555" s="638" t="s">
        <v>3746</v>
      </c>
      <c r="G555" s="1476" t="s">
        <v>3747</v>
      </c>
      <c r="H555" s="1476" t="s">
        <v>136</v>
      </c>
      <c r="I555" s="1476" t="s">
        <v>136</v>
      </c>
      <c r="J555" s="639" t="s">
        <v>690</v>
      </c>
      <c r="K555" s="835"/>
      <c r="L555" s="835"/>
      <c r="M555" s="835"/>
      <c r="N555" s="835"/>
    </row>
    <row r="556" spans="1:14" s="289" customFormat="1" ht="15.75" hidden="1" outlineLevel="1" x14ac:dyDescent="0.25">
      <c r="A556" s="640" t="s">
        <v>706</v>
      </c>
      <c r="B556" s="1469" t="s">
        <v>707</v>
      </c>
      <c r="C556" s="1469" t="s">
        <v>707</v>
      </c>
      <c r="D556" s="1469" t="s">
        <v>707</v>
      </c>
      <c r="E556" s="349" t="s">
        <v>690</v>
      </c>
      <c r="F556" s="348" t="s">
        <v>3748</v>
      </c>
      <c r="G556" s="1469" t="s">
        <v>3749</v>
      </c>
      <c r="H556" s="1469" t="s">
        <v>136</v>
      </c>
      <c r="I556" s="1469" t="s">
        <v>136</v>
      </c>
      <c r="J556" s="641" t="s">
        <v>690</v>
      </c>
      <c r="K556" s="835"/>
      <c r="L556" s="835"/>
      <c r="M556" s="835"/>
      <c r="N556" s="835"/>
    </row>
    <row r="557" spans="1:14" s="289" customFormat="1" ht="15.75" hidden="1" outlineLevel="1" x14ac:dyDescent="0.25">
      <c r="A557" s="640" t="s">
        <v>708</v>
      </c>
      <c r="B557" s="1469" t="s">
        <v>709</v>
      </c>
      <c r="C557" s="1469" t="s">
        <v>709</v>
      </c>
      <c r="D557" s="1469" t="s">
        <v>709</v>
      </c>
      <c r="E557" s="348" t="s">
        <v>690</v>
      </c>
      <c r="F557" s="348" t="s">
        <v>3750</v>
      </c>
      <c r="G557" s="1469" t="s">
        <v>3751</v>
      </c>
      <c r="H557" s="1469" t="s">
        <v>136</v>
      </c>
      <c r="I557" s="1469" t="s">
        <v>136</v>
      </c>
      <c r="J557" s="641" t="s">
        <v>690</v>
      </c>
      <c r="K557" s="835"/>
      <c r="L557" s="835"/>
      <c r="M557" s="835"/>
      <c r="N557" s="835"/>
    </row>
    <row r="558" spans="1:14" s="289" customFormat="1" ht="15.75" hidden="1" outlineLevel="1" x14ac:dyDescent="0.25">
      <c r="A558" s="640" t="s">
        <v>710</v>
      </c>
      <c r="B558" s="1469" t="s">
        <v>668</v>
      </c>
      <c r="C558" s="1469" t="s">
        <v>668</v>
      </c>
      <c r="D558" s="1469" t="s">
        <v>668</v>
      </c>
      <c r="E558" s="348" t="s">
        <v>690</v>
      </c>
      <c r="F558" s="348" t="s">
        <v>3752</v>
      </c>
      <c r="G558" s="1469" t="s">
        <v>3753</v>
      </c>
      <c r="H558" s="1469" t="s">
        <v>136</v>
      </c>
      <c r="I558" s="1469" t="s">
        <v>136</v>
      </c>
      <c r="J558" s="641" t="s">
        <v>690</v>
      </c>
      <c r="K558" s="835"/>
      <c r="L558" s="835"/>
      <c r="M558" s="835"/>
      <c r="N558" s="835"/>
    </row>
    <row r="559" spans="1:14" s="289" customFormat="1" ht="15.75" hidden="1" outlineLevel="1" x14ac:dyDescent="0.25">
      <c r="A559" s="640" t="s">
        <v>711</v>
      </c>
      <c r="B559" s="1469" t="s">
        <v>672</v>
      </c>
      <c r="C559" s="1469" t="s">
        <v>672</v>
      </c>
      <c r="D559" s="1469" t="s">
        <v>672</v>
      </c>
      <c r="E559" s="348" t="s">
        <v>690</v>
      </c>
      <c r="F559" s="348" t="s">
        <v>3754</v>
      </c>
      <c r="G559" s="1469" t="s">
        <v>3755</v>
      </c>
      <c r="H559" s="1469" t="s">
        <v>136</v>
      </c>
      <c r="I559" s="1469" t="s">
        <v>136</v>
      </c>
      <c r="J559" s="641" t="s">
        <v>690</v>
      </c>
      <c r="K559" s="835"/>
      <c r="L559" s="835"/>
      <c r="M559" s="835"/>
      <c r="N559" s="835"/>
    </row>
    <row r="560" spans="1:14" s="289" customFormat="1" ht="15.75" hidden="1" outlineLevel="1" x14ac:dyDescent="0.25">
      <c r="A560" s="640" t="s">
        <v>712</v>
      </c>
      <c r="B560" s="1469" t="s">
        <v>132</v>
      </c>
      <c r="C560" s="1469" t="s">
        <v>132</v>
      </c>
      <c r="D560" s="1469" t="s">
        <v>132</v>
      </c>
      <c r="E560" s="348" t="s">
        <v>690</v>
      </c>
      <c r="F560" s="348" t="s">
        <v>713</v>
      </c>
      <c r="G560" s="1469" t="s">
        <v>714</v>
      </c>
      <c r="H560" s="1469" t="s">
        <v>714</v>
      </c>
      <c r="I560" s="1469" t="s">
        <v>714</v>
      </c>
      <c r="J560" s="642" t="s">
        <v>690</v>
      </c>
      <c r="K560" s="835"/>
      <c r="L560" s="835"/>
      <c r="M560" s="835"/>
      <c r="N560" s="835"/>
    </row>
    <row r="561" spans="1:14" s="289" customFormat="1" ht="15.75" hidden="1" outlineLevel="1" x14ac:dyDescent="0.25">
      <c r="A561" s="640" t="s">
        <v>720</v>
      </c>
      <c r="B561" s="1469" t="s">
        <v>721</v>
      </c>
      <c r="C561" s="1469" t="s">
        <v>721</v>
      </c>
      <c r="D561" s="1469" t="s">
        <v>721</v>
      </c>
      <c r="E561" s="348" t="s">
        <v>690</v>
      </c>
      <c r="F561" s="348" t="s">
        <v>715</v>
      </c>
      <c r="G561" s="1469" t="s">
        <v>716</v>
      </c>
      <c r="H561" s="1469" t="s">
        <v>716</v>
      </c>
      <c r="I561" s="1469" t="s">
        <v>716</v>
      </c>
      <c r="J561" s="642" t="s">
        <v>690</v>
      </c>
      <c r="K561" s="835"/>
      <c r="L561" s="835"/>
      <c r="M561" s="835"/>
      <c r="N561" s="835"/>
    </row>
    <row r="562" spans="1:14" s="289" customFormat="1" ht="15.75" hidden="1" outlineLevel="1" x14ac:dyDescent="0.25">
      <c r="A562" s="640" t="s">
        <v>722</v>
      </c>
      <c r="B562" s="1469" t="s">
        <v>723</v>
      </c>
      <c r="C562" s="1469" t="s">
        <v>723</v>
      </c>
      <c r="D562" s="1469" t="s">
        <v>723</v>
      </c>
      <c r="E562" s="348" t="s">
        <v>690</v>
      </c>
      <c r="F562" s="348" t="s">
        <v>717</v>
      </c>
      <c r="G562" s="1469" t="s">
        <v>718</v>
      </c>
      <c r="H562" s="1469" t="s">
        <v>718</v>
      </c>
      <c r="I562" s="1469" t="s">
        <v>718</v>
      </c>
      <c r="J562" s="642" t="s">
        <v>690</v>
      </c>
      <c r="K562" s="835"/>
      <c r="L562" s="835"/>
      <c r="M562" s="835"/>
      <c r="N562" s="835"/>
    </row>
    <row r="563" spans="1:14" s="289" customFormat="1" ht="16.5" hidden="1" outlineLevel="1" thickBot="1" x14ac:dyDescent="0.3">
      <c r="A563" s="643" t="s">
        <v>724</v>
      </c>
      <c r="B563" s="1470" t="s">
        <v>725</v>
      </c>
      <c r="C563" s="1470" t="s">
        <v>725</v>
      </c>
      <c r="D563" s="1470" t="s">
        <v>725</v>
      </c>
      <c r="E563" s="644" t="s">
        <v>690</v>
      </c>
      <c r="F563" s="1483"/>
      <c r="G563" s="1483"/>
      <c r="H563" s="1483"/>
      <c r="I563" s="1483"/>
      <c r="J563" s="1484"/>
      <c r="K563" s="835"/>
      <c r="L563" s="835"/>
      <c r="M563" s="835"/>
      <c r="N563" s="835"/>
    </row>
    <row r="564" spans="1:14" s="289" customFormat="1" ht="16.5" hidden="1" outlineLevel="1" thickBot="1" x14ac:dyDescent="0.3">
      <c r="A564" s="1453" t="s">
        <v>3757</v>
      </c>
      <c r="B564" s="1454"/>
      <c r="C564" s="1454"/>
      <c r="D564" s="1454"/>
      <c r="E564" s="1454"/>
      <c r="F564" s="1454"/>
      <c r="G564" s="1454"/>
      <c r="H564" s="1454"/>
      <c r="I564" s="1454"/>
      <c r="J564" s="1455"/>
      <c r="K564" s="835"/>
      <c r="L564" s="835"/>
      <c r="M564" s="835"/>
      <c r="N564" s="835"/>
    </row>
    <row r="565" spans="1:14" s="289" customFormat="1" ht="16.5" hidden="1" outlineLevel="1" thickBot="1" x14ac:dyDescent="0.3">
      <c r="A565" s="1471" t="s">
        <v>87</v>
      </c>
      <c r="B565" s="1472"/>
      <c r="C565" s="1472"/>
      <c r="D565" s="1472"/>
      <c r="E565" s="1472"/>
      <c r="F565" s="1472"/>
      <c r="G565" s="1472"/>
      <c r="H565" s="1472"/>
      <c r="I565" s="1472"/>
      <c r="J565" s="1473"/>
      <c r="K565" s="835"/>
      <c r="L565" s="835"/>
      <c r="M565" s="835"/>
      <c r="N565" s="835"/>
    </row>
    <row r="566" spans="1:14" s="289" customFormat="1" ht="16.5" hidden="1" outlineLevel="1" thickBot="1" x14ac:dyDescent="0.3">
      <c r="A566" s="645" t="s">
        <v>3758</v>
      </c>
      <c r="B566" s="1492" t="s">
        <v>3759</v>
      </c>
      <c r="C566" s="1492" t="s">
        <v>136</v>
      </c>
      <c r="D566" s="1492" t="s">
        <v>136</v>
      </c>
      <c r="E566" s="646" t="s">
        <v>690</v>
      </c>
      <c r="F566" s="647" t="s">
        <v>3760</v>
      </c>
      <c r="G566" s="1492" t="s">
        <v>3759</v>
      </c>
      <c r="H566" s="1492" t="s">
        <v>136</v>
      </c>
      <c r="I566" s="1492" t="s">
        <v>136</v>
      </c>
      <c r="J566" s="648" t="s">
        <v>690</v>
      </c>
      <c r="K566" s="835"/>
      <c r="L566" s="835"/>
      <c r="M566" s="835"/>
      <c r="N566" s="835"/>
    </row>
    <row r="567" spans="1:14" s="289" customFormat="1" ht="16.5" hidden="1" outlineLevel="1" thickBot="1" x14ac:dyDescent="0.3">
      <c r="A567" s="1471" t="s">
        <v>3761</v>
      </c>
      <c r="B567" s="1472"/>
      <c r="C567" s="1472"/>
      <c r="D567" s="1472"/>
      <c r="E567" s="1472"/>
      <c r="F567" s="1472"/>
      <c r="G567" s="1472"/>
      <c r="H567" s="1472"/>
      <c r="I567" s="1472"/>
      <c r="J567" s="1473"/>
      <c r="K567" s="835"/>
      <c r="L567" s="835"/>
      <c r="M567" s="835"/>
      <c r="N567" s="835"/>
    </row>
    <row r="568" spans="1:14" s="289" customFormat="1" ht="16.5" hidden="1" outlineLevel="1" thickBot="1" x14ac:dyDescent="0.3">
      <c r="A568" s="1466" t="s">
        <v>85</v>
      </c>
      <c r="B568" s="1467"/>
      <c r="C568" s="1467"/>
      <c r="D568" s="1467"/>
      <c r="E568" s="1467"/>
      <c r="F568" s="1467"/>
      <c r="G568" s="1467"/>
      <c r="H568" s="1467"/>
      <c r="I568" s="1467"/>
      <c r="J568" s="1468"/>
      <c r="K568" s="835"/>
      <c r="L568" s="835"/>
      <c r="M568" s="835"/>
      <c r="N568" s="835"/>
    </row>
    <row r="569" spans="1:14" s="289" customFormat="1" ht="15.75" hidden="1" outlineLevel="1" x14ac:dyDescent="0.25">
      <c r="A569" s="621" t="s">
        <v>728</v>
      </c>
      <c r="B569" s="1476" t="s">
        <v>729</v>
      </c>
      <c r="C569" s="1476" t="s">
        <v>729</v>
      </c>
      <c r="D569" s="1476" t="s">
        <v>729</v>
      </c>
      <c r="E569" s="630" t="s">
        <v>3763</v>
      </c>
      <c r="F569" s="622" t="s">
        <v>737</v>
      </c>
      <c r="G569" s="1476" t="s">
        <v>738</v>
      </c>
      <c r="H569" s="1476" t="s">
        <v>738</v>
      </c>
      <c r="I569" s="1476" t="s">
        <v>738</v>
      </c>
      <c r="J569" s="623" t="s">
        <v>3756</v>
      </c>
      <c r="K569" s="835"/>
      <c r="L569" s="835"/>
      <c r="M569" s="835"/>
      <c r="N569" s="835"/>
    </row>
    <row r="570" spans="1:14" s="289" customFormat="1" ht="15.75" hidden="1" outlineLevel="1" x14ac:dyDescent="0.25">
      <c r="A570" s="624" t="s">
        <v>734</v>
      </c>
      <c r="B570" s="1469" t="s">
        <v>707</v>
      </c>
      <c r="C570" s="1469" t="s">
        <v>707</v>
      </c>
      <c r="D570" s="1469" t="s">
        <v>707</v>
      </c>
      <c r="E570" s="351" t="s">
        <v>3763</v>
      </c>
      <c r="F570" s="350" t="s">
        <v>739</v>
      </c>
      <c r="G570" s="1469" t="s">
        <v>740</v>
      </c>
      <c r="H570" s="1469" t="s">
        <v>740</v>
      </c>
      <c r="I570" s="1469" t="s">
        <v>740</v>
      </c>
      <c r="J570" s="625" t="s">
        <v>690</v>
      </c>
      <c r="K570" s="835"/>
      <c r="L570" s="835"/>
      <c r="M570" s="835"/>
      <c r="N570" s="835"/>
    </row>
    <row r="571" spans="1:14" s="289" customFormat="1" ht="15.75" hidden="1" outlineLevel="1" x14ac:dyDescent="0.25">
      <c r="A571" s="624" t="s">
        <v>735</v>
      </c>
      <c r="B571" s="1469" t="s">
        <v>736</v>
      </c>
      <c r="C571" s="1469" t="s">
        <v>736</v>
      </c>
      <c r="D571" s="1469" t="s">
        <v>736</v>
      </c>
      <c r="E571" s="351" t="s">
        <v>3763</v>
      </c>
      <c r="F571" s="352" t="s">
        <v>741</v>
      </c>
      <c r="G571" s="1469" t="s">
        <v>742</v>
      </c>
      <c r="H571" s="1469" t="s">
        <v>742</v>
      </c>
      <c r="I571" s="1469" t="s">
        <v>742</v>
      </c>
      <c r="J571" s="625" t="s">
        <v>690</v>
      </c>
      <c r="K571" s="835"/>
      <c r="L571" s="835"/>
      <c r="M571" s="835"/>
      <c r="N571" s="835"/>
    </row>
    <row r="572" spans="1:14" s="289" customFormat="1" ht="15.75" hidden="1" outlineLevel="1" x14ac:dyDescent="0.25">
      <c r="A572" s="626" t="s">
        <v>743</v>
      </c>
      <c r="B572" s="1469" t="s">
        <v>744</v>
      </c>
      <c r="C572" s="1469" t="s">
        <v>744</v>
      </c>
      <c r="D572" s="1469" t="s">
        <v>744</v>
      </c>
      <c r="E572" s="351" t="s">
        <v>3763</v>
      </c>
      <c r="F572" s="352" t="s">
        <v>746</v>
      </c>
      <c r="G572" s="1469" t="s">
        <v>747</v>
      </c>
      <c r="H572" s="1469" t="s">
        <v>747</v>
      </c>
      <c r="I572" s="1469" t="s">
        <v>747</v>
      </c>
      <c r="J572" s="627" t="s">
        <v>726</v>
      </c>
      <c r="K572" s="835"/>
      <c r="L572" s="835"/>
      <c r="M572" s="835"/>
      <c r="N572" s="835"/>
    </row>
    <row r="573" spans="1:14" s="289" customFormat="1" ht="15.75" hidden="1" outlineLevel="1" x14ac:dyDescent="0.25">
      <c r="A573" s="626" t="s">
        <v>749</v>
      </c>
      <c r="B573" s="1469" t="s">
        <v>714</v>
      </c>
      <c r="C573" s="1469" t="s">
        <v>714</v>
      </c>
      <c r="D573" s="1469" t="s">
        <v>714</v>
      </c>
      <c r="E573" s="350" t="s">
        <v>726</v>
      </c>
      <c r="F573" s="352" t="s">
        <v>750</v>
      </c>
      <c r="G573" s="1456" t="s">
        <v>751</v>
      </c>
      <c r="H573" s="1456" t="s">
        <v>751</v>
      </c>
      <c r="I573" s="1456" t="s">
        <v>751</v>
      </c>
      <c r="J573" s="627" t="s">
        <v>726</v>
      </c>
      <c r="K573" s="835"/>
      <c r="L573" s="835"/>
      <c r="M573" s="835"/>
      <c r="N573" s="835"/>
    </row>
    <row r="574" spans="1:14" s="289" customFormat="1" ht="15.75" hidden="1" outlineLevel="1" x14ac:dyDescent="0.25">
      <c r="A574" s="626" t="s">
        <v>749</v>
      </c>
      <c r="B574" s="1469" t="s">
        <v>714</v>
      </c>
      <c r="C574" s="1469" t="s">
        <v>714</v>
      </c>
      <c r="D574" s="1469" t="s">
        <v>714</v>
      </c>
      <c r="E574" s="351" t="s">
        <v>690</v>
      </c>
      <c r="F574" s="352" t="s">
        <v>752</v>
      </c>
      <c r="G574" s="1469" t="s">
        <v>753</v>
      </c>
      <c r="H574" s="1469" t="s">
        <v>753</v>
      </c>
      <c r="I574" s="1469" t="s">
        <v>753</v>
      </c>
      <c r="J574" s="627" t="s">
        <v>3764</v>
      </c>
      <c r="K574" s="835"/>
      <c r="L574" s="835"/>
      <c r="M574" s="835"/>
      <c r="N574" s="835"/>
    </row>
    <row r="575" spans="1:14" s="289" customFormat="1" ht="16.5" hidden="1" outlineLevel="1" thickBot="1" x14ac:dyDescent="0.3">
      <c r="A575" s="1422"/>
      <c r="B575" s="1423"/>
      <c r="C575" s="1423"/>
      <c r="D575" s="1423"/>
      <c r="E575" s="1423"/>
      <c r="F575" s="628" t="s">
        <v>754</v>
      </c>
      <c r="G575" s="1470" t="s">
        <v>755</v>
      </c>
      <c r="H575" s="1470" t="s">
        <v>755</v>
      </c>
      <c r="I575" s="1470" t="s">
        <v>755</v>
      </c>
      <c r="J575" s="629" t="s">
        <v>3764</v>
      </c>
      <c r="K575" s="835"/>
      <c r="L575" s="835"/>
      <c r="M575" s="835"/>
      <c r="N575" s="835"/>
    </row>
    <row r="576" spans="1:14" s="289" customFormat="1" ht="16.5" hidden="1" outlineLevel="1" thickBot="1" x14ac:dyDescent="0.3">
      <c r="A576" s="1453" t="s">
        <v>86</v>
      </c>
      <c r="B576" s="1454"/>
      <c r="C576" s="1454"/>
      <c r="D576" s="1454"/>
      <c r="E576" s="1454"/>
      <c r="F576" s="1454"/>
      <c r="G576" s="1454"/>
      <c r="H576" s="1454"/>
      <c r="I576" s="1454"/>
      <c r="J576" s="1455"/>
      <c r="K576" s="835"/>
      <c r="L576" s="835"/>
      <c r="M576" s="835"/>
      <c r="N576" s="835"/>
    </row>
    <row r="577" spans="1:14" s="289" customFormat="1" ht="15.75" hidden="1" outlineLevel="1" x14ac:dyDescent="0.25">
      <c r="A577" s="621" t="s">
        <v>728</v>
      </c>
      <c r="B577" s="1449" t="s">
        <v>729</v>
      </c>
      <c r="C577" s="1449" t="s">
        <v>729</v>
      </c>
      <c r="D577" s="1449" t="s">
        <v>729</v>
      </c>
      <c r="E577" s="622" t="s">
        <v>3762</v>
      </c>
      <c r="F577" s="622" t="s">
        <v>730</v>
      </c>
      <c r="G577" s="1449" t="s">
        <v>731</v>
      </c>
      <c r="H577" s="1449" t="s">
        <v>731</v>
      </c>
      <c r="I577" s="1449" t="s">
        <v>731</v>
      </c>
      <c r="J577" s="631" t="s">
        <v>3762</v>
      </c>
      <c r="K577" s="835"/>
      <c r="L577" s="835"/>
      <c r="M577" s="835"/>
      <c r="N577" s="835"/>
    </row>
    <row r="578" spans="1:14" s="289" customFormat="1" ht="15.75" hidden="1" outlineLevel="1" x14ac:dyDescent="0.25">
      <c r="A578" s="624" t="s">
        <v>735</v>
      </c>
      <c r="B578" s="1456" t="s">
        <v>736</v>
      </c>
      <c r="C578" s="1456" t="s">
        <v>736</v>
      </c>
      <c r="D578" s="1456" t="s">
        <v>736</v>
      </c>
      <c r="E578" s="350" t="s">
        <v>3764</v>
      </c>
      <c r="F578" s="350" t="s">
        <v>732</v>
      </c>
      <c r="G578" s="1456" t="s">
        <v>733</v>
      </c>
      <c r="H578" s="1456" t="s">
        <v>733</v>
      </c>
      <c r="I578" s="1456" t="s">
        <v>733</v>
      </c>
      <c r="J578" s="627" t="s">
        <v>3762</v>
      </c>
      <c r="K578" s="835"/>
      <c r="L578" s="835"/>
      <c r="M578" s="835"/>
      <c r="N578" s="835"/>
    </row>
    <row r="579" spans="1:14" s="289" customFormat="1" ht="15.75" hidden="1" outlineLevel="1" x14ac:dyDescent="0.25">
      <c r="A579" s="624" t="s">
        <v>737</v>
      </c>
      <c r="B579" s="1456" t="s">
        <v>738</v>
      </c>
      <c r="C579" s="1456" t="s">
        <v>738</v>
      </c>
      <c r="D579" s="1456" t="s">
        <v>738</v>
      </c>
      <c r="E579" s="350" t="s">
        <v>3764</v>
      </c>
      <c r="F579" s="350" t="s">
        <v>734</v>
      </c>
      <c r="G579" s="1456" t="s">
        <v>707</v>
      </c>
      <c r="H579" s="1456" t="s">
        <v>707</v>
      </c>
      <c r="I579" s="1456" t="s">
        <v>707</v>
      </c>
      <c r="J579" s="627" t="s">
        <v>3764</v>
      </c>
      <c r="K579" s="835"/>
      <c r="L579" s="835"/>
      <c r="M579" s="835"/>
      <c r="N579" s="835"/>
    </row>
    <row r="580" spans="1:14" s="289" customFormat="1" ht="15.75" hidden="1" outlineLevel="1" x14ac:dyDescent="0.25">
      <c r="A580" s="624" t="s">
        <v>739</v>
      </c>
      <c r="B580" s="1456" t="s">
        <v>740</v>
      </c>
      <c r="C580" s="1456" t="s">
        <v>740</v>
      </c>
      <c r="D580" s="1456" t="s">
        <v>740</v>
      </c>
      <c r="E580" s="350" t="s">
        <v>3764</v>
      </c>
      <c r="F580" s="352" t="s">
        <v>741</v>
      </c>
      <c r="G580" s="1456" t="s">
        <v>742</v>
      </c>
      <c r="H580" s="1456" t="s">
        <v>742</v>
      </c>
      <c r="I580" s="1456" t="s">
        <v>742</v>
      </c>
      <c r="J580" s="627" t="s">
        <v>3762</v>
      </c>
      <c r="K580" s="835"/>
      <c r="L580" s="835"/>
      <c r="M580" s="835"/>
      <c r="N580" s="835"/>
    </row>
    <row r="581" spans="1:14" s="289" customFormat="1" ht="16.5" hidden="1" outlineLevel="1" thickBot="1" x14ac:dyDescent="0.3">
      <c r="A581" s="632" t="s">
        <v>743</v>
      </c>
      <c r="B581" s="1450" t="s">
        <v>744</v>
      </c>
      <c r="C581" s="1450" t="s">
        <v>744</v>
      </c>
      <c r="D581" s="1450" t="s">
        <v>744</v>
      </c>
      <c r="E581" s="633" t="s">
        <v>3764</v>
      </c>
      <c r="F581" s="634"/>
      <c r="G581" s="634"/>
      <c r="H581" s="634"/>
      <c r="I581" s="634"/>
      <c r="J581" s="635"/>
      <c r="K581" s="835"/>
      <c r="L581" s="835"/>
      <c r="M581" s="835"/>
      <c r="N581" s="835"/>
    </row>
    <row r="582" spans="1:14" s="289" customFormat="1" ht="16.5" hidden="1" outlineLevel="1" thickBot="1" x14ac:dyDescent="0.3">
      <c r="A582" s="1471" t="s">
        <v>3765</v>
      </c>
      <c r="B582" s="1472"/>
      <c r="C582" s="1472"/>
      <c r="D582" s="1472"/>
      <c r="E582" s="1472"/>
      <c r="F582" s="1472"/>
      <c r="G582" s="1472"/>
      <c r="H582" s="1472"/>
      <c r="I582" s="1472"/>
      <c r="J582" s="1473"/>
      <c r="K582" s="835"/>
      <c r="L582" s="835"/>
      <c r="M582" s="835"/>
      <c r="N582" s="835"/>
    </row>
    <row r="583" spans="1:14" s="289" customFormat="1" ht="16.5" hidden="1" outlineLevel="1" thickBot="1" x14ac:dyDescent="0.3">
      <c r="A583" s="1466" t="s">
        <v>85</v>
      </c>
      <c r="B583" s="1467"/>
      <c r="C583" s="1467"/>
      <c r="D583" s="1467"/>
      <c r="E583" s="1467"/>
      <c r="F583" s="1467"/>
      <c r="G583" s="1467"/>
      <c r="H583" s="1467"/>
      <c r="I583" s="1467"/>
      <c r="J583" s="1468"/>
      <c r="K583" s="835"/>
      <c r="L583" s="835"/>
      <c r="M583" s="835"/>
      <c r="N583" s="835"/>
    </row>
    <row r="584" spans="1:14" s="289" customFormat="1" ht="15.75" hidden="1" outlineLevel="1" x14ac:dyDescent="0.25">
      <c r="A584" s="649" t="s">
        <v>756</v>
      </c>
      <c r="B584" s="1449" t="s">
        <v>667</v>
      </c>
      <c r="C584" s="1449" t="s">
        <v>667</v>
      </c>
      <c r="D584" s="1449" t="s">
        <v>667</v>
      </c>
      <c r="E584" s="638" t="s">
        <v>726</v>
      </c>
      <c r="F584" s="650" t="s">
        <v>891</v>
      </c>
      <c r="G584" s="1449" t="s">
        <v>707</v>
      </c>
      <c r="H584" s="1449" t="s">
        <v>707</v>
      </c>
      <c r="I584" s="1449" t="s">
        <v>707</v>
      </c>
      <c r="J584" s="623" t="s">
        <v>3756</v>
      </c>
      <c r="K584" s="835"/>
      <c r="L584" s="835"/>
      <c r="M584" s="835"/>
      <c r="N584" s="835"/>
    </row>
    <row r="585" spans="1:14" s="289" customFormat="1" ht="15.75" hidden="1" outlineLevel="1" x14ac:dyDescent="0.25">
      <c r="A585" s="640" t="s">
        <v>757</v>
      </c>
      <c r="B585" s="1456" t="s">
        <v>707</v>
      </c>
      <c r="C585" s="1456" t="s">
        <v>707</v>
      </c>
      <c r="D585" s="1456" t="s">
        <v>707</v>
      </c>
      <c r="E585" s="349" t="s">
        <v>690</v>
      </c>
      <c r="F585" s="348" t="s">
        <v>760</v>
      </c>
      <c r="G585" s="1456" t="s">
        <v>758</v>
      </c>
      <c r="H585" s="1456" t="s">
        <v>758</v>
      </c>
      <c r="I585" s="1456" t="s">
        <v>758</v>
      </c>
      <c r="J585" s="642" t="s">
        <v>690</v>
      </c>
      <c r="K585" s="835"/>
      <c r="L585" s="835"/>
      <c r="M585" s="835"/>
      <c r="N585" s="835"/>
    </row>
    <row r="586" spans="1:14" s="289" customFormat="1" ht="15.75" hidden="1" outlineLevel="1" x14ac:dyDescent="0.25">
      <c r="A586" s="640" t="s">
        <v>759</v>
      </c>
      <c r="B586" s="1456" t="s">
        <v>758</v>
      </c>
      <c r="C586" s="1456" t="s">
        <v>758</v>
      </c>
      <c r="D586" s="1456" t="s">
        <v>758</v>
      </c>
      <c r="E586" s="349" t="s">
        <v>726</v>
      </c>
      <c r="F586" s="348" t="s">
        <v>760</v>
      </c>
      <c r="G586" s="1456" t="s">
        <v>758</v>
      </c>
      <c r="H586" s="1456" t="s">
        <v>758</v>
      </c>
      <c r="I586" s="1456" t="s">
        <v>758</v>
      </c>
      <c r="J586" s="642" t="s">
        <v>726</v>
      </c>
      <c r="K586" s="835"/>
      <c r="L586" s="835"/>
      <c r="M586" s="835"/>
      <c r="N586" s="835"/>
    </row>
    <row r="587" spans="1:14" s="289" customFormat="1" ht="15.75" hidden="1" outlineLevel="1" x14ac:dyDescent="0.25">
      <c r="A587" s="640" t="s">
        <v>759</v>
      </c>
      <c r="B587" s="1456" t="s">
        <v>758</v>
      </c>
      <c r="C587" s="1456" t="s">
        <v>758</v>
      </c>
      <c r="D587" s="1456" t="s">
        <v>758</v>
      </c>
      <c r="E587" s="348" t="s">
        <v>726</v>
      </c>
      <c r="F587" s="348" t="s">
        <v>761</v>
      </c>
      <c r="G587" s="1456" t="s">
        <v>667</v>
      </c>
      <c r="H587" s="1456" t="s">
        <v>667</v>
      </c>
      <c r="I587" s="1456" t="s">
        <v>667</v>
      </c>
      <c r="J587" s="642" t="s">
        <v>690</v>
      </c>
      <c r="K587" s="835"/>
      <c r="L587" s="835"/>
      <c r="M587" s="835"/>
      <c r="N587" s="835"/>
    </row>
    <row r="588" spans="1:14" s="289" customFormat="1" ht="15.75" hidden="1" outlineLevel="1" x14ac:dyDescent="0.25">
      <c r="A588" s="640" t="s">
        <v>762</v>
      </c>
      <c r="B588" s="1456" t="s">
        <v>763</v>
      </c>
      <c r="C588" s="1456" t="s">
        <v>763</v>
      </c>
      <c r="D588" s="1456" t="s">
        <v>763</v>
      </c>
      <c r="E588" s="348" t="s">
        <v>690</v>
      </c>
      <c r="F588" s="348" t="s">
        <v>766</v>
      </c>
      <c r="G588" s="1456" t="s">
        <v>133</v>
      </c>
      <c r="H588" s="1456" t="s">
        <v>133</v>
      </c>
      <c r="I588" s="1456" t="s">
        <v>133</v>
      </c>
      <c r="J588" s="642" t="s">
        <v>690</v>
      </c>
      <c r="K588" s="835"/>
      <c r="L588" s="835"/>
      <c r="M588" s="835"/>
      <c r="N588" s="835"/>
    </row>
    <row r="589" spans="1:14" s="289" customFormat="1" ht="15.75" hidden="1" outlineLevel="1" x14ac:dyDescent="0.25">
      <c r="A589" s="640" t="s">
        <v>799</v>
      </c>
      <c r="B589" s="1456" t="s">
        <v>798</v>
      </c>
      <c r="C589" s="1456" t="s">
        <v>798</v>
      </c>
      <c r="D589" s="1456" t="s">
        <v>798</v>
      </c>
      <c r="E589" s="348" t="s">
        <v>690</v>
      </c>
      <c r="F589" s="349" t="s">
        <v>808</v>
      </c>
      <c r="G589" s="1456" t="s">
        <v>809</v>
      </c>
      <c r="H589" s="1456" t="s">
        <v>809</v>
      </c>
      <c r="I589" s="1456" t="s">
        <v>809</v>
      </c>
      <c r="J589" s="642" t="s">
        <v>726</v>
      </c>
      <c r="K589" s="835"/>
      <c r="L589" s="835"/>
      <c r="M589" s="835"/>
      <c r="N589" s="835"/>
    </row>
    <row r="590" spans="1:14" s="289" customFormat="1" ht="15.75" hidden="1" outlineLevel="1" x14ac:dyDescent="0.25">
      <c r="A590" s="640" t="s">
        <v>806</v>
      </c>
      <c r="B590" s="1456" t="s">
        <v>807</v>
      </c>
      <c r="C590" s="1456" t="s">
        <v>807</v>
      </c>
      <c r="D590" s="1456" t="s">
        <v>807</v>
      </c>
      <c r="E590" s="348" t="s">
        <v>690</v>
      </c>
      <c r="F590" s="354" t="s">
        <v>822</v>
      </c>
      <c r="G590" s="1456" t="s">
        <v>823</v>
      </c>
      <c r="H590" s="1456" t="s">
        <v>823</v>
      </c>
      <c r="I590" s="1456" t="s">
        <v>823</v>
      </c>
      <c r="J590" s="651" t="s">
        <v>690</v>
      </c>
      <c r="K590" s="835"/>
      <c r="L590" s="835"/>
      <c r="M590" s="835"/>
      <c r="N590" s="835"/>
    </row>
    <row r="591" spans="1:14" s="289" customFormat="1" ht="15.75" hidden="1" outlineLevel="1" x14ac:dyDescent="0.25">
      <c r="A591" s="652" t="s">
        <v>908</v>
      </c>
      <c r="B591" s="1456" t="s">
        <v>907</v>
      </c>
      <c r="C591" s="1456" t="s">
        <v>907</v>
      </c>
      <c r="D591" s="1456" t="s">
        <v>907</v>
      </c>
      <c r="E591" s="351" t="s">
        <v>690</v>
      </c>
      <c r="F591" s="360" t="s">
        <v>919</v>
      </c>
      <c r="G591" s="1456" t="s">
        <v>856</v>
      </c>
      <c r="H591" s="1456" t="s">
        <v>856</v>
      </c>
      <c r="I591" s="1456" t="s">
        <v>856</v>
      </c>
      <c r="J591" s="625" t="s">
        <v>690</v>
      </c>
      <c r="K591" s="835"/>
      <c r="L591" s="835"/>
      <c r="M591" s="835"/>
      <c r="N591" s="835"/>
    </row>
    <row r="592" spans="1:14" s="289" customFormat="1" ht="15.75" hidden="1" outlineLevel="1" x14ac:dyDescent="0.25">
      <c r="A592" s="653" t="s">
        <v>863</v>
      </c>
      <c r="B592" s="1456" t="s">
        <v>714</v>
      </c>
      <c r="C592" s="1456" t="s">
        <v>714</v>
      </c>
      <c r="D592" s="1456" t="s">
        <v>714</v>
      </c>
      <c r="E592" s="354" t="s">
        <v>690</v>
      </c>
      <c r="F592" s="354" t="s">
        <v>855</v>
      </c>
      <c r="G592" s="1456" t="s">
        <v>856</v>
      </c>
      <c r="H592" s="1456" t="s">
        <v>856</v>
      </c>
      <c r="I592" s="1456" t="s">
        <v>856</v>
      </c>
      <c r="J592" s="651" t="s">
        <v>690</v>
      </c>
      <c r="K592" s="835"/>
      <c r="L592" s="835"/>
      <c r="M592" s="835"/>
      <c r="N592" s="835"/>
    </row>
    <row r="593" spans="1:14" s="289" customFormat="1" ht="15.75" hidden="1" outlineLevel="1" x14ac:dyDescent="0.25">
      <c r="A593" s="653" t="s">
        <v>872</v>
      </c>
      <c r="B593" s="1456" t="s">
        <v>716</v>
      </c>
      <c r="C593" s="1456" t="s">
        <v>716</v>
      </c>
      <c r="D593" s="1456" t="s">
        <v>716</v>
      </c>
      <c r="E593" s="354" t="s">
        <v>690</v>
      </c>
      <c r="F593" s="353" t="s">
        <v>861</v>
      </c>
      <c r="G593" s="1456" t="s">
        <v>862</v>
      </c>
      <c r="H593" s="1456" t="s">
        <v>862</v>
      </c>
      <c r="I593" s="1456" t="s">
        <v>862</v>
      </c>
      <c r="J593" s="651" t="s">
        <v>690</v>
      </c>
      <c r="K593" s="835"/>
      <c r="L593" s="835"/>
      <c r="M593" s="835"/>
      <c r="N593" s="835"/>
    </row>
    <row r="594" spans="1:14" s="289" customFormat="1" ht="15.75" hidden="1" outlineLevel="1" x14ac:dyDescent="0.25">
      <c r="A594" s="654" t="s">
        <v>3808</v>
      </c>
      <c r="B594" s="1456" t="s">
        <v>3809</v>
      </c>
      <c r="C594" s="1456" t="s">
        <v>882</v>
      </c>
      <c r="D594" s="1456" t="s">
        <v>882</v>
      </c>
      <c r="E594" s="354" t="s">
        <v>690</v>
      </c>
      <c r="F594" s="356" t="s">
        <v>873</v>
      </c>
      <c r="G594" s="1456" t="s">
        <v>874</v>
      </c>
      <c r="H594" s="1456" t="s">
        <v>874</v>
      </c>
      <c r="I594" s="1456" t="s">
        <v>874</v>
      </c>
      <c r="J594" s="651" t="s">
        <v>690</v>
      </c>
      <c r="K594" s="835"/>
      <c r="L594" s="835"/>
      <c r="M594" s="835"/>
      <c r="N594" s="835"/>
    </row>
    <row r="595" spans="1:14" s="289" customFormat="1" ht="15.75" hidden="1" outlineLevel="1" x14ac:dyDescent="0.25">
      <c r="A595" s="654" t="s">
        <v>3813</v>
      </c>
      <c r="B595" s="1456" t="s">
        <v>3815</v>
      </c>
      <c r="C595" s="1456" t="s">
        <v>882</v>
      </c>
      <c r="D595" s="1456" t="s">
        <v>882</v>
      </c>
      <c r="E595" s="354" t="s">
        <v>690</v>
      </c>
      <c r="F595" s="356" t="s">
        <v>3819</v>
      </c>
      <c r="G595" s="1456" t="s">
        <v>3817</v>
      </c>
      <c r="H595" s="1456" t="s">
        <v>882</v>
      </c>
      <c r="I595" s="1456" t="s">
        <v>882</v>
      </c>
      <c r="J595" s="651" t="s">
        <v>690</v>
      </c>
      <c r="K595" s="835"/>
      <c r="L595" s="835"/>
      <c r="M595" s="835"/>
      <c r="N595" s="835"/>
    </row>
    <row r="596" spans="1:14" s="289" customFormat="1" ht="16.5" hidden="1" outlineLevel="1" thickBot="1" x14ac:dyDescent="0.3">
      <c r="A596" s="655" t="s">
        <v>3814</v>
      </c>
      <c r="B596" s="1450" t="s">
        <v>3815</v>
      </c>
      <c r="C596" s="1450" t="s">
        <v>882</v>
      </c>
      <c r="D596" s="1450" t="s">
        <v>882</v>
      </c>
      <c r="E596" s="633" t="s">
        <v>3764</v>
      </c>
      <c r="F596" s="1478"/>
      <c r="G596" s="1478"/>
      <c r="H596" s="1478"/>
      <c r="I596" s="1478"/>
      <c r="J596" s="1479"/>
      <c r="K596" s="835"/>
      <c r="L596" s="835"/>
      <c r="M596" s="835"/>
      <c r="N596" s="835"/>
    </row>
    <row r="597" spans="1:14" s="289" customFormat="1" ht="16.5" hidden="1" outlineLevel="1" thickBot="1" x14ac:dyDescent="0.3">
      <c r="A597" s="1480" t="s">
        <v>86</v>
      </c>
      <c r="B597" s="1481"/>
      <c r="C597" s="1481"/>
      <c r="D597" s="1481"/>
      <c r="E597" s="1481"/>
      <c r="F597" s="1481"/>
      <c r="G597" s="1481"/>
      <c r="H597" s="1481"/>
      <c r="I597" s="1481"/>
      <c r="J597" s="1482"/>
      <c r="K597" s="835"/>
      <c r="L597" s="835"/>
      <c r="M597" s="835"/>
      <c r="N597" s="835"/>
    </row>
    <row r="598" spans="1:14" s="289" customFormat="1" ht="15.75" hidden="1" outlineLevel="1" x14ac:dyDescent="0.25">
      <c r="A598" s="656" t="s">
        <v>3821</v>
      </c>
      <c r="B598" s="1449" t="s">
        <v>707</v>
      </c>
      <c r="C598" s="1449" t="s">
        <v>707</v>
      </c>
      <c r="D598" s="1449" t="s">
        <v>707</v>
      </c>
      <c r="E598" s="622" t="s">
        <v>3764</v>
      </c>
      <c r="F598" s="638" t="s">
        <v>761</v>
      </c>
      <c r="G598" s="1449" t="s">
        <v>667</v>
      </c>
      <c r="H598" s="1449" t="s">
        <v>667</v>
      </c>
      <c r="I598" s="1449" t="s">
        <v>667</v>
      </c>
      <c r="J598" s="657" t="s">
        <v>726</v>
      </c>
      <c r="K598" s="835"/>
      <c r="L598" s="835"/>
      <c r="M598" s="835"/>
      <c r="N598" s="835"/>
    </row>
    <row r="599" spans="1:14" s="289" customFormat="1" ht="15.75" hidden="1" outlineLevel="1" x14ac:dyDescent="0.25">
      <c r="A599" s="658" t="s">
        <v>3822</v>
      </c>
      <c r="B599" s="1456" t="s">
        <v>709</v>
      </c>
      <c r="C599" s="1456" t="s">
        <v>709</v>
      </c>
      <c r="D599" s="1456" t="s">
        <v>709</v>
      </c>
      <c r="E599" s="350" t="s">
        <v>726</v>
      </c>
      <c r="F599" s="348" t="s">
        <v>762</v>
      </c>
      <c r="G599" s="1456" t="s">
        <v>763</v>
      </c>
      <c r="H599" s="1456" t="s">
        <v>763</v>
      </c>
      <c r="I599" s="1456" t="s">
        <v>763</v>
      </c>
      <c r="J599" s="642" t="s">
        <v>726</v>
      </c>
      <c r="K599" s="835"/>
      <c r="L599" s="835"/>
      <c r="M599" s="835"/>
      <c r="N599" s="835"/>
    </row>
    <row r="600" spans="1:14" s="289" customFormat="1" ht="15.75" hidden="1" outlineLevel="1" x14ac:dyDescent="0.25">
      <c r="A600" s="658" t="s">
        <v>893</v>
      </c>
      <c r="B600" s="1456" t="s">
        <v>709</v>
      </c>
      <c r="C600" s="1456" t="s">
        <v>709</v>
      </c>
      <c r="D600" s="1456" t="s">
        <v>709</v>
      </c>
      <c r="E600" s="351" t="s">
        <v>690</v>
      </c>
      <c r="F600" s="348" t="s">
        <v>764</v>
      </c>
      <c r="G600" s="1456" t="s">
        <v>709</v>
      </c>
      <c r="H600" s="1456" t="s">
        <v>709</v>
      </c>
      <c r="I600" s="1456" t="s">
        <v>709</v>
      </c>
      <c r="J600" s="642" t="s">
        <v>726</v>
      </c>
      <c r="K600" s="835"/>
      <c r="L600" s="835"/>
      <c r="M600" s="835"/>
      <c r="N600" s="835"/>
    </row>
    <row r="601" spans="1:14" s="289" customFormat="1" ht="15.75" hidden="1" outlineLevel="1" x14ac:dyDescent="0.25">
      <c r="A601" s="640" t="s">
        <v>766</v>
      </c>
      <c r="B601" s="1456" t="s">
        <v>133</v>
      </c>
      <c r="C601" s="1456" t="s">
        <v>133</v>
      </c>
      <c r="D601" s="1456" t="s">
        <v>133</v>
      </c>
      <c r="E601" s="348" t="s">
        <v>726</v>
      </c>
      <c r="F601" s="348" t="s">
        <v>765</v>
      </c>
      <c r="G601" s="1456" t="s">
        <v>727</v>
      </c>
      <c r="H601" s="1456" t="s">
        <v>727</v>
      </c>
      <c r="I601" s="1456" t="s">
        <v>727</v>
      </c>
      <c r="J601" s="642" t="s">
        <v>726</v>
      </c>
      <c r="K601" s="835"/>
      <c r="L601" s="835"/>
      <c r="M601" s="835"/>
      <c r="N601" s="835"/>
    </row>
    <row r="602" spans="1:14" s="289" customFormat="1" ht="15.75" hidden="1" outlineLevel="1" x14ac:dyDescent="0.25">
      <c r="A602" s="640" t="s">
        <v>767</v>
      </c>
      <c r="B602" s="1456" t="s">
        <v>133</v>
      </c>
      <c r="C602" s="1456" t="s">
        <v>133</v>
      </c>
      <c r="D602" s="1456" t="s">
        <v>133</v>
      </c>
      <c r="E602" s="348" t="s">
        <v>726</v>
      </c>
      <c r="F602" s="348" t="s">
        <v>768</v>
      </c>
      <c r="G602" s="1456" t="s">
        <v>769</v>
      </c>
      <c r="H602" s="1456" t="s">
        <v>769</v>
      </c>
      <c r="I602" s="1456" t="s">
        <v>769</v>
      </c>
      <c r="J602" s="642" t="s">
        <v>726</v>
      </c>
      <c r="K602" s="835"/>
      <c r="L602" s="835"/>
      <c r="M602" s="835"/>
      <c r="N602" s="835"/>
    </row>
    <row r="603" spans="1:14" s="289" customFormat="1" ht="15.75" hidden="1" outlineLevel="1" x14ac:dyDescent="0.25">
      <c r="A603" s="640" t="s">
        <v>767</v>
      </c>
      <c r="B603" s="1456" t="s">
        <v>133</v>
      </c>
      <c r="C603" s="1456" t="s">
        <v>133</v>
      </c>
      <c r="D603" s="1456" t="s">
        <v>133</v>
      </c>
      <c r="E603" s="348" t="s">
        <v>690</v>
      </c>
      <c r="F603" s="348" t="s">
        <v>768</v>
      </c>
      <c r="G603" s="1456" t="s">
        <v>769</v>
      </c>
      <c r="H603" s="1456" t="s">
        <v>769</v>
      </c>
      <c r="I603" s="1456" t="s">
        <v>769</v>
      </c>
      <c r="J603" s="642" t="s">
        <v>690</v>
      </c>
      <c r="K603" s="835"/>
      <c r="L603" s="835"/>
      <c r="M603" s="835"/>
      <c r="N603" s="835"/>
    </row>
    <row r="604" spans="1:14" s="289" customFormat="1" ht="15.75" hidden="1" outlineLevel="1" x14ac:dyDescent="0.25">
      <c r="A604" s="640" t="s">
        <v>770</v>
      </c>
      <c r="B604" s="1456" t="s">
        <v>771</v>
      </c>
      <c r="C604" s="1456" t="s">
        <v>771</v>
      </c>
      <c r="D604" s="1456" t="s">
        <v>771</v>
      </c>
      <c r="E604" s="348" t="s">
        <v>726</v>
      </c>
      <c r="F604" s="348" t="s">
        <v>772</v>
      </c>
      <c r="G604" s="1456" t="s">
        <v>773</v>
      </c>
      <c r="H604" s="1456" t="s">
        <v>773</v>
      </c>
      <c r="I604" s="1456" t="s">
        <v>773</v>
      </c>
      <c r="J604" s="642" t="s">
        <v>726</v>
      </c>
      <c r="K604" s="835"/>
      <c r="L604" s="835"/>
      <c r="M604" s="835"/>
      <c r="N604" s="835"/>
    </row>
    <row r="605" spans="1:14" s="289" customFormat="1" ht="15.75" hidden="1" outlineLevel="1" x14ac:dyDescent="0.25">
      <c r="A605" s="640" t="s">
        <v>770</v>
      </c>
      <c r="B605" s="1456" t="s">
        <v>771</v>
      </c>
      <c r="C605" s="1456" t="s">
        <v>771</v>
      </c>
      <c r="D605" s="1456" t="s">
        <v>771</v>
      </c>
      <c r="E605" s="348" t="s">
        <v>690</v>
      </c>
      <c r="F605" s="348" t="s">
        <v>772</v>
      </c>
      <c r="G605" s="1456" t="s">
        <v>773</v>
      </c>
      <c r="H605" s="1456" t="s">
        <v>773</v>
      </c>
      <c r="I605" s="1456" t="s">
        <v>773</v>
      </c>
      <c r="J605" s="642" t="s">
        <v>690</v>
      </c>
      <c r="K605" s="835"/>
      <c r="L605" s="835"/>
      <c r="M605" s="835"/>
      <c r="N605" s="835"/>
    </row>
    <row r="606" spans="1:14" s="289" customFormat="1" ht="15.75" hidden="1" outlineLevel="1" x14ac:dyDescent="0.25">
      <c r="A606" s="658" t="s">
        <v>3823</v>
      </c>
      <c r="B606" s="1456" t="s">
        <v>896</v>
      </c>
      <c r="C606" s="1456" t="s">
        <v>896</v>
      </c>
      <c r="D606" s="1456" t="s">
        <v>896</v>
      </c>
      <c r="E606" s="350" t="s">
        <v>726</v>
      </c>
      <c r="F606" s="348" t="s">
        <v>774</v>
      </c>
      <c r="G606" s="1456" t="s">
        <v>773</v>
      </c>
      <c r="H606" s="1456" t="s">
        <v>773</v>
      </c>
      <c r="I606" s="1456" t="s">
        <v>773</v>
      </c>
      <c r="J606" s="642" t="s">
        <v>726</v>
      </c>
      <c r="K606" s="835"/>
      <c r="L606" s="835"/>
      <c r="M606" s="835"/>
      <c r="N606" s="835"/>
    </row>
    <row r="607" spans="1:14" s="289" customFormat="1" ht="15.75" hidden="1" outlineLevel="1" x14ac:dyDescent="0.25">
      <c r="A607" s="658" t="s">
        <v>897</v>
      </c>
      <c r="B607" s="1456" t="s">
        <v>896</v>
      </c>
      <c r="C607" s="1456" t="s">
        <v>896</v>
      </c>
      <c r="D607" s="1456" t="s">
        <v>896</v>
      </c>
      <c r="E607" s="351" t="s">
        <v>690</v>
      </c>
      <c r="F607" s="348" t="s">
        <v>774</v>
      </c>
      <c r="G607" s="1456" t="s">
        <v>773</v>
      </c>
      <c r="H607" s="1456" t="s">
        <v>773</v>
      </c>
      <c r="I607" s="1456" t="s">
        <v>773</v>
      </c>
      <c r="J607" s="642" t="s">
        <v>690</v>
      </c>
      <c r="K607" s="835"/>
      <c r="L607" s="835"/>
      <c r="M607" s="835"/>
      <c r="N607" s="835"/>
    </row>
    <row r="608" spans="1:14" s="289" customFormat="1" ht="15.75" hidden="1" outlineLevel="1" x14ac:dyDescent="0.25">
      <c r="A608" s="640" t="s">
        <v>777</v>
      </c>
      <c r="B608" s="1456" t="s">
        <v>778</v>
      </c>
      <c r="C608" s="1456" t="s">
        <v>778</v>
      </c>
      <c r="D608" s="1456" t="s">
        <v>778</v>
      </c>
      <c r="E608" s="348" t="s">
        <v>726</v>
      </c>
      <c r="F608" s="348" t="s">
        <v>775</v>
      </c>
      <c r="G608" s="1456" t="s">
        <v>776</v>
      </c>
      <c r="H608" s="1456" t="s">
        <v>776</v>
      </c>
      <c r="I608" s="1456" t="s">
        <v>776</v>
      </c>
      <c r="J608" s="642" t="s">
        <v>726</v>
      </c>
      <c r="K608" s="835"/>
      <c r="L608" s="835"/>
      <c r="M608" s="835"/>
      <c r="N608" s="835"/>
    </row>
    <row r="609" spans="1:14" s="289" customFormat="1" ht="15.75" hidden="1" outlineLevel="1" x14ac:dyDescent="0.25">
      <c r="A609" s="640" t="s">
        <v>779</v>
      </c>
      <c r="B609" s="1456" t="s">
        <v>778</v>
      </c>
      <c r="C609" s="1456" t="s">
        <v>778</v>
      </c>
      <c r="D609" s="1456" t="s">
        <v>778</v>
      </c>
      <c r="E609" s="348" t="s">
        <v>726</v>
      </c>
      <c r="F609" s="348" t="s">
        <v>784</v>
      </c>
      <c r="G609" s="1456" t="s">
        <v>785</v>
      </c>
      <c r="H609" s="1456" t="s">
        <v>785</v>
      </c>
      <c r="I609" s="1456" t="s">
        <v>785</v>
      </c>
      <c r="J609" s="642" t="s">
        <v>726</v>
      </c>
      <c r="K609" s="835"/>
      <c r="L609" s="835"/>
      <c r="M609" s="835"/>
      <c r="N609" s="835"/>
    </row>
    <row r="610" spans="1:14" s="289" customFormat="1" ht="15.75" hidden="1" outlineLevel="1" x14ac:dyDescent="0.25">
      <c r="A610" s="640" t="s">
        <v>780</v>
      </c>
      <c r="B610" s="1456" t="s">
        <v>672</v>
      </c>
      <c r="C610" s="1456" t="s">
        <v>672</v>
      </c>
      <c r="D610" s="1456" t="s">
        <v>672</v>
      </c>
      <c r="E610" s="348" t="s">
        <v>726</v>
      </c>
      <c r="F610" s="348" t="s">
        <v>784</v>
      </c>
      <c r="G610" s="1456" t="s">
        <v>785</v>
      </c>
      <c r="H610" s="1456" t="s">
        <v>785</v>
      </c>
      <c r="I610" s="1456" t="s">
        <v>785</v>
      </c>
      <c r="J610" s="642" t="s">
        <v>690</v>
      </c>
      <c r="K610" s="835"/>
      <c r="L610" s="835"/>
      <c r="M610" s="835"/>
      <c r="N610" s="835"/>
    </row>
    <row r="611" spans="1:14" s="289" customFormat="1" ht="15.75" hidden="1" outlineLevel="1" x14ac:dyDescent="0.25">
      <c r="A611" s="640" t="s">
        <v>780</v>
      </c>
      <c r="B611" s="1456" t="s">
        <v>672</v>
      </c>
      <c r="C611" s="1456" t="s">
        <v>672</v>
      </c>
      <c r="D611" s="1456" t="s">
        <v>672</v>
      </c>
      <c r="E611" s="348" t="s">
        <v>690</v>
      </c>
      <c r="F611" s="348" t="s">
        <v>786</v>
      </c>
      <c r="G611" s="1456" t="s">
        <v>785</v>
      </c>
      <c r="H611" s="1456" t="s">
        <v>785</v>
      </c>
      <c r="I611" s="1456" t="s">
        <v>785</v>
      </c>
      <c r="J611" s="642" t="s">
        <v>726</v>
      </c>
      <c r="K611" s="835"/>
      <c r="L611" s="835"/>
      <c r="M611" s="835"/>
      <c r="N611" s="835"/>
    </row>
    <row r="612" spans="1:14" s="289" customFormat="1" ht="15.75" hidden="1" outlineLevel="1" x14ac:dyDescent="0.25">
      <c r="A612" s="640" t="s">
        <v>781</v>
      </c>
      <c r="B612" s="1456" t="s">
        <v>672</v>
      </c>
      <c r="C612" s="1456" t="s">
        <v>672</v>
      </c>
      <c r="D612" s="1456" t="s">
        <v>672</v>
      </c>
      <c r="E612" s="348" t="s">
        <v>690</v>
      </c>
      <c r="F612" s="348" t="s">
        <v>786</v>
      </c>
      <c r="G612" s="1456" t="s">
        <v>785</v>
      </c>
      <c r="H612" s="1456" t="s">
        <v>785</v>
      </c>
      <c r="I612" s="1456" t="s">
        <v>785</v>
      </c>
      <c r="J612" s="642" t="s">
        <v>690</v>
      </c>
      <c r="K612" s="835"/>
      <c r="L612" s="835"/>
      <c r="M612" s="835"/>
      <c r="N612" s="835"/>
    </row>
    <row r="613" spans="1:14" s="289" customFormat="1" ht="15.75" hidden="1" outlineLevel="1" x14ac:dyDescent="0.25">
      <c r="A613" s="640" t="s">
        <v>781</v>
      </c>
      <c r="B613" s="1456" t="s">
        <v>672</v>
      </c>
      <c r="C613" s="1456" t="s">
        <v>672</v>
      </c>
      <c r="D613" s="1456" t="s">
        <v>672</v>
      </c>
      <c r="E613" s="348" t="s">
        <v>726</v>
      </c>
      <c r="F613" s="349" t="s">
        <v>787</v>
      </c>
      <c r="G613" s="1456" t="s">
        <v>788</v>
      </c>
      <c r="H613" s="1456" t="s">
        <v>788</v>
      </c>
      <c r="I613" s="1456" t="s">
        <v>788</v>
      </c>
      <c r="J613" s="642" t="s">
        <v>726</v>
      </c>
      <c r="K613" s="835"/>
      <c r="L613" s="835"/>
      <c r="M613" s="835"/>
      <c r="N613" s="835"/>
    </row>
    <row r="614" spans="1:14" s="289" customFormat="1" ht="15.75" hidden="1" outlineLevel="1" x14ac:dyDescent="0.25">
      <c r="A614" s="659" t="s">
        <v>782</v>
      </c>
      <c r="B614" s="1456" t="s">
        <v>783</v>
      </c>
      <c r="C614" s="1456" t="s">
        <v>783</v>
      </c>
      <c r="D614" s="1456" t="s">
        <v>783</v>
      </c>
      <c r="E614" s="348" t="s">
        <v>726</v>
      </c>
      <c r="F614" s="349" t="s">
        <v>789</v>
      </c>
      <c r="G614" s="1456" t="s">
        <v>790</v>
      </c>
      <c r="H614" s="1456" t="s">
        <v>790</v>
      </c>
      <c r="I614" s="1456" t="s">
        <v>790</v>
      </c>
      <c r="J614" s="642" t="s">
        <v>690</v>
      </c>
      <c r="K614" s="835"/>
      <c r="L614" s="835"/>
      <c r="M614" s="835"/>
      <c r="N614" s="835"/>
    </row>
    <row r="615" spans="1:14" s="289" customFormat="1" ht="15.75" hidden="1" outlineLevel="1" x14ac:dyDescent="0.25">
      <c r="A615" s="659" t="s">
        <v>793</v>
      </c>
      <c r="B615" s="1456" t="s">
        <v>794</v>
      </c>
      <c r="C615" s="1456" t="s">
        <v>794</v>
      </c>
      <c r="D615" s="1456" t="s">
        <v>794</v>
      </c>
      <c r="E615" s="348" t="s">
        <v>726</v>
      </c>
      <c r="F615" s="349" t="s">
        <v>789</v>
      </c>
      <c r="G615" s="1456" t="s">
        <v>790</v>
      </c>
      <c r="H615" s="1456" t="s">
        <v>790</v>
      </c>
      <c r="I615" s="1456" t="s">
        <v>790</v>
      </c>
      <c r="J615" s="627" t="s">
        <v>3764</v>
      </c>
      <c r="K615" s="835"/>
      <c r="L615" s="835"/>
      <c r="M615" s="835"/>
      <c r="N615" s="835"/>
    </row>
    <row r="616" spans="1:14" s="289" customFormat="1" ht="15.75" hidden="1" outlineLevel="1" x14ac:dyDescent="0.25">
      <c r="A616" s="659" t="s">
        <v>795</v>
      </c>
      <c r="B616" s="1456" t="s">
        <v>796</v>
      </c>
      <c r="C616" s="1456" t="s">
        <v>796</v>
      </c>
      <c r="D616" s="1456" t="s">
        <v>796</v>
      </c>
      <c r="E616" s="348" t="s">
        <v>726</v>
      </c>
      <c r="F616" s="349" t="s">
        <v>791</v>
      </c>
      <c r="G616" s="1456" t="s">
        <v>135</v>
      </c>
      <c r="H616" s="1456" t="s">
        <v>135</v>
      </c>
      <c r="I616" s="1456" t="s">
        <v>135</v>
      </c>
      <c r="J616" s="642" t="s">
        <v>726</v>
      </c>
      <c r="K616" s="835"/>
      <c r="L616" s="835"/>
      <c r="M616" s="835"/>
      <c r="N616" s="835"/>
    </row>
    <row r="617" spans="1:14" s="289" customFormat="1" ht="15.75" hidden="1" outlineLevel="1" x14ac:dyDescent="0.25">
      <c r="A617" s="640" t="s">
        <v>797</v>
      </c>
      <c r="B617" s="1456" t="s">
        <v>798</v>
      </c>
      <c r="C617" s="1456" t="s">
        <v>798</v>
      </c>
      <c r="D617" s="1456" t="s">
        <v>798</v>
      </c>
      <c r="E617" s="348" t="s">
        <v>726</v>
      </c>
      <c r="F617" s="349" t="s">
        <v>791</v>
      </c>
      <c r="G617" s="1456" t="s">
        <v>135</v>
      </c>
      <c r="H617" s="1456" t="s">
        <v>135</v>
      </c>
      <c r="I617" s="1456" t="s">
        <v>135</v>
      </c>
      <c r="J617" s="642" t="s">
        <v>690</v>
      </c>
      <c r="K617" s="835"/>
      <c r="L617" s="835"/>
      <c r="M617" s="835"/>
      <c r="N617" s="835"/>
    </row>
    <row r="618" spans="1:14" s="289" customFormat="1" ht="15.75" hidden="1" outlineLevel="1" x14ac:dyDescent="0.25">
      <c r="A618" s="640" t="s">
        <v>797</v>
      </c>
      <c r="B618" s="1456" t="s">
        <v>798</v>
      </c>
      <c r="C618" s="1456" t="s">
        <v>798</v>
      </c>
      <c r="D618" s="1456" t="s">
        <v>798</v>
      </c>
      <c r="E618" s="348" t="s">
        <v>690</v>
      </c>
      <c r="F618" s="349" t="s">
        <v>792</v>
      </c>
      <c r="G618" s="1456" t="s">
        <v>135</v>
      </c>
      <c r="H618" s="1456" t="s">
        <v>135</v>
      </c>
      <c r="I618" s="1456" t="s">
        <v>135</v>
      </c>
      <c r="J618" s="642" t="s">
        <v>726</v>
      </c>
      <c r="K618" s="835"/>
      <c r="L618" s="835"/>
      <c r="M618" s="835"/>
      <c r="N618" s="835"/>
    </row>
    <row r="619" spans="1:14" s="289" customFormat="1" ht="15.75" hidden="1" outlineLevel="1" x14ac:dyDescent="0.25">
      <c r="A619" s="640" t="s">
        <v>799</v>
      </c>
      <c r="B619" s="1456" t="s">
        <v>798</v>
      </c>
      <c r="C619" s="1456" t="s">
        <v>798</v>
      </c>
      <c r="D619" s="1456" t="s">
        <v>798</v>
      </c>
      <c r="E619" s="348" t="s">
        <v>726</v>
      </c>
      <c r="F619" s="349" t="s">
        <v>792</v>
      </c>
      <c r="G619" s="1456" t="s">
        <v>135</v>
      </c>
      <c r="H619" s="1456" t="s">
        <v>135</v>
      </c>
      <c r="I619" s="1456" t="s">
        <v>135</v>
      </c>
      <c r="J619" s="642" t="s">
        <v>690</v>
      </c>
      <c r="K619" s="835"/>
      <c r="L619" s="835"/>
      <c r="M619" s="835"/>
      <c r="N619" s="835"/>
    </row>
    <row r="620" spans="1:14" s="289" customFormat="1" ht="15.75" hidden="1" outlineLevel="1" x14ac:dyDescent="0.25">
      <c r="A620" s="659" t="s">
        <v>800</v>
      </c>
      <c r="B620" s="1456" t="s">
        <v>801</v>
      </c>
      <c r="C620" s="1456" t="s">
        <v>801</v>
      </c>
      <c r="D620" s="1456" t="s">
        <v>801</v>
      </c>
      <c r="E620" s="348" t="s">
        <v>726</v>
      </c>
      <c r="F620" s="357" t="s">
        <v>3825</v>
      </c>
      <c r="G620" s="1456" t="s">
        <v>807</v>
      </c>
      <c r="H620" s="1456" t="s">
        <v>807</v>
      </c>
      <c r="I620" s="1456" t="s">
        <v>807</v>
      </c>
      <c r="J620" s="663" t="s">
        <v>690</v>
      </c>
      <c r="K620" s="835"/>
      <c r="L620" s="835"/>
      <c r="M620" s="835"/>
      <c r="N620" s="835"/>
    </row>
    <row r="621" spans="1:14" s="289" customFormat="1" ht="15.75" hidden="1" outlineLevel="1" x14ac:dyDescent="0.25">
      <c r="A621" s="658" t="s">
        <v>3824</v>
      </c>
      <c r="B621" s="1456" t="s">
        <v>803</v>
      </c>
      <c r="C621" s="1456" t="s">
        <v>803</v>
      </c>
      <c r="D621" s="1456" t="s">
        <v>803</v>
      </c>
      <c r="E621" s="350" t="s">
        <v>726</v>
      </c>
      <c r="F621" s="357" t="s">
        <v>3825</v>
      </c>
      <c r="G621" s="1456" t="s">
        <v>807</v>
      </c>
      <c r="H621" s="1456" t="s">
        <v>807</v>
      </c>
      <c r="I621" s="1456" t="s">
        <v>807</v>
      </c>
      <c r="J621" s="627" t="s">
        <v>726</v>
      </c>
      <c r="K621" s="835"/>
      <c r="L621" s="835"/>
      <c r="M621" s="835"/>
      <c r="N621" s="835"/>
    </row>
    <row r="622" spans="1:14" s="289" customFormat="1" ht="15.75" hidden="1" outlineLevel="1" x14ac:dyDescent="0.25">
      <c r="A622" s="658" t="s">
        <v>899</v>
      </c>
      <c r="B622" s="1456" t="s">
        <v>803</v>
      </c>
      <c r="C622" s="1456" t="s">
        <v>803</v>
      </c>
      <c r="D622" s="1456" t="s">
        <v>803</v>
      </c>
      <c r="E622" s="351" t="s">
        <v>690</v>
      </c>
      <c r="F622" s="348" t="s">
        <v>810</v>
      </c>
      <c r="G622" s="1456" t="s">
        <v>132</v>
      </c>
      <c r="H622" s="1456" t="s">
        <v>132</v>
      </c>
      <c r="I622" s="1456" t="s">
        <v>132</v>
      </c>
      <c r="J622" s="642" t="s">
        <v>726</v>
      </c>
      <c r="K622" s="835"/>
      <c r="L622" s="835"/>
      <c r="M622" s="835"/>
      <c r="N622" s="835"/>
    </row>
    <row r="623" spans="1:14" s="289" customFormat="1" ht="15.75" hidden="1" outlineLevel="1" x14ac:dyDescent="0.25">
      <c r="A623" s="640" t="s">
        <v>802</v>
      </c>
      <c r="B623" s="1456" t="s">
        <v>803</v>
      </c>
      <c r="C623" s="1456" t="s">
        <v>803</v>
      </c>
      <c r="D623" s="1456" t="s">
        <v>803</v>
      </c>
      <c r="E623" s="348" t="s">
        <v>726</v>
      </c>
      <c r="F623" s="348" t="s">
        <v>811</v>
      </c>
      <c r="G623" s="1456" t="s">
        <v>812</v>
      </c>
      <c r="H623" s="1456" t="s">
        <v>812</v>
      </c>
      <c r="I623" s="1456" t="s">
        <v>812</v>
      </c>
      <c r="J623" s="642" t="s">
        <v>690</v>
      </c>
      <c r="K623" s="835"/>
      <c r="L623" s="835"/>
      <c r="M623" s="835"/>
      <c r="N623" s="835"/>
    </row>
    <row r="624" spans="1:14" s="289" customFormat="1" ht="15.75" hidden="1" outlineLevel="1" x14ac:dyDescent="0.25">
      <c r="A624" s="640" t="s">
        <v>802</v>
      </c>
      <c r="B624" s="1456" t="s">
        <v>803</v>
      </c>
      <c r="C624" s="1456" t="s">
        <v>803</v>
      </c>
      <c r="D624" s="1456" t="s">
        <v>803</v>
      </c>
      <c r="E624" s="348" t="s">
        <v>690</v>
      </c>
      <c r="F624" s="348" t="s">
        <v>811</v>
      </c>
      <c r="G624" s="1456" t="s">
        <v>812</v>
      </c>
      <c r="H624" s="1456" t="s">
        <v>812</v>
      </c>
      <c r="I624" s="1456" t="s">
        <v>812</v>
      </c>
      <c r="J624" s="642" t="s">
        <v>726</v>
      </c>
      <c r="K624" s="835"/>
      <c r="L624" s="835"/>
      <c r="M624" s="835"/>
      <c r="N624" s="835"/>
    </row>
    <row r="625" spans="1:14" s="289" customFormat="1" ht="15.75" hidden="1" outlineLevel="1" x14ac:dyDescent="0.25">
      <c r="A625" s="640" t="s">
        <v>804</v>
      </c>
      <c r="B625" s="1456" t="s">
        <v>805</v>
      </c>
      <c r="C625" s="1456" t="s">
        <v>805</v>
      </c>
      <c r="D625" s="1456" t="s">
        <v>805</v>
      </c>
      <c r="E625" s="348" t="s">
        <v>690</v>
      </c>
      <c r="F625" s="348" t="s">
        <v>813</v>
      </c>
      <c r="G625" s="1456" t="s">
        <v>812</v>
      </c>
      <c r="H625" s="1456" t="s">
        <v>812</v>
      </c>
      <c r="I625" s="1456" t="s">
        <v>812</v>
      </c>
      <c r="J625" s="642" t="s">
        <v>726</v>
      </c>
      <c r="K625" s="835"/>
      <c r="L625" s="835"/>
      <c r="M625" s="835"/>
      <c r="N625" s="835"/>
    </row>
    <row r="626" spans="1:14" s="289" customFormat="1" ht="15.75" hidden="1" outlineLevel="1" x14ac:dyDescent="0.25">
      <c r="A626" s="640" t="s">
        <v>804</v>
      </c>
      <c r="B626" s="1456" t="s">
        <v>805</v>
      </c>
      <c r="C626" s="1456" t="s">
        <v>805</v>
      </c>
      <c r="D626" s="1456" t="s">
        <v>805</v>
      </c>
      <c r="E626" s="348" t="s">
        <v>726</v>
      </c>
      <c r="F626" s="348" t="s">
        <v>814</v>
      </c>
      <c r="G626" s="1456" t="s">
        <v>815</v>
      </c>
      <c r="H626" s="1456" t="s">
        <v>815</v>
      </c>
      <c r="I626" s="1456" t="s">
        <v>815</v>
      </c>
      <c r="J626" s="642" t="s">
        <v>726</v>
      </c>
      <c r="K626" s="835"/>
      <c r="L626" s="835"/>
      <c r="M626" s="835"/>
      <c r="N626" s="835"/>
    </row>
    <row r="627" spans="1:14" s="289" customFormat="1" ht="15.75" hidden="1" outlineLevel="1" x14ac:dyDescent="0.25">
      <c r="A627" s="664" t="s">
        <v>903</v>
      </c>
      <c r="B627" s="1456" t="s">
        <v>901</v>
      </c>
      <c r="C627" s="1456" t="s">
        <v>901</v>
      </c>
      <c r="D627" s="1456" t="s">
        <v>901</v>
      </c>
      <c r="E627" s="348" t="s">
        <v>690</v>
      </c>
      <c r="F627" s="348" t="s">
        <v>814</v>
      </c>
      <c r="G627" s="1456" t="s">
        <v>815</v>
      </c>
      <c r="H627" s="1456" t="s">
        <v>815</v>
      </c>
      <c r="I627" s="1456" t="s">
        <v>815</v>
      </c>
      <c r="J627" s="642" t="s">
        <v>690</v>
      </c>
      <c r="K627" s="835"/>
      <c r="L627" s="835"/>
      <c r="M627" s="835"/>
      <c r="N627" s="835"/>
    </row>
    <row r="628" spans="1:14" s="289" customFormat="1" ht="15.75" hidden="1" outlineLevel="1" x14ac:dyDescent="0.25">
      <c r="A628" s="664" t="s">
        <v>903</v>
      </c>
      <c r="B628" s="1456" t="s">
        <v>901</v>
      </c>
      <c r="C628" s="1456" t="s">
        <v>901</v>
      </c>
      <c r="D628" s="1456" t="s">
        <v>901</v>
      </c>
      <c r="E628" s="348" t="s">
        <v>726</v>
      </c>
      <c r="F628" s="349" t="s">
        <v>816</v>
      </c>
      <c r="G628" s="1456" t="s">
        <v>817</v>
      </c>
      <c r="H628" s="1456" t="s">
        <v>817</v>
      </c>
      <c r="I628" s="1456" t="s">
        <v>817</v>
      </c>
      <c r="J628" s="642" t="s">
        <v>726</v>
      </c>
      <c r="K628" s="835"/>
      <c r="L628" s="835"/>
      <c r="M628" s="835"/>
      <c r="N628" s="835"/>
    </row>
    <row r="629" spans="1:14" s="289" customFormat="1" ht="15.75" hidden="1" outlineLevel="1" x14ac:dyDescent="0.25">
      <c r="A629" s="653" t="s">
        <v>818</v>
      </c>
      <c r="B629" s="1456" t="s">
        <v>819</v>
      </c>
      <c r="C629" s="1456" t="s">
        <v>819</v>
      </c>
      <c r="D629" s="1456" t="s">
        <v>819</v>
      </c>
      <c r="E629" s="354" t="s">
        <v>726</v>
      </c>
      <c r="F629" s="357" t="s">
        <v>3826</v>
      </c>
      <c r="G629" s="1456" t="s">
        <v>823</v>
      </c>
      <c r="H629" s="1456" t="s">
        <v>823</v>
      </c>
      <c r="I629" s="1456" t="s">
        <v>823</v>
      </c>
      <c r="J629" s="627" t="s">
        <v>726</v>
      </c>
      <c r="K629" s="835"/>
      <c r="L629" s="835"/>
      <c r="M629" s="835"/>
      <c r="N629" s="835"/>
    </row>
    <row r="630" spans="1:14" s="289" customFormat="1" ht="15.75" hidden="1" outlineLevel="1" x14ac:dyDescent="0.25">
      <c r="A630" s="660" t="s">
        <v>820</v>
      </c>
      <c r="B630" s="1456" t="s">
        <v>745</v>
      </c>
      <c r="C630" s="1456" t="s">
        <v>745</v>
      </c>
      <c r="D630" s="1456" t="s">
        <v>745</v>
      </c>
      <c r="E630" s="355" t="s">
        <v>726</v>
      </c>
      <c r="F630" s="357" t="s">
        <v>905</v>
      </c>
      <c r="G630" s="1456" t="s">
        <v>823</v>
      </c>
      <c r="H630" s="1456" t="s">
        <v>823</v>
      </c>
      <c r="I630" s="1456" t="s">
        <v>823</v>
      </c>
      <c r="J630" s="625" t="s">
        <v>3789</v>
      </c>
      <c r="K630" s="835"/>
      <c r="L630" s="835"/>
      <c r="M630" s="835"/>
      <c r="N630" s="835"/>
    </row>
    <row r="631" spans="1:14" s="289" customFormat="1" ht="15.75" hidden="1" outlineLevel="1" x14ac:dyDescent="0.25">
      <c r="A631" s="660" t="s">
        <v>821</v>
      </c>
      <c r="B631" s="1456" t="s">
        <v>745</v>
      </c>
      <c r="C631" s="1456" t="s">
        <v>745</v>
      </c>
      <c r="D631" s="1456" t="s">
        <v>745</v>
      </c>
      <c r="E631" s="348" t="s">
        <v>690</v>
      </c>
      <c r="F631" s="354" t="s">
        <v>822</v>
      </c>
      <c r="G631" s="1456" t="s">
        <v>823</v>
      </c>
      <c r="H631" s="1456" t="s">
        <v>823</v>
      </c>
      <c r="I631" s="1456" t="s">
        <v>823</v>
      </c>
      <c r="J631" s="651" t="s">
        <v>726</v>
      </c>
      <c r="K631" s="835"/>
      <c r="L631" s="835"/>
      <c r="M631" s="835"/>
      <c r="N631" s="835"/>
    </row>
    <row r="632" spans="1:14" s="289" customFormat="1" ht="15.75" hidden="1" outlineLevel="1" x14ac:dyDescent="0.25">
      <c r="A632" s="653" t="s">
        <v>824</v>
      </c>
      <c r="B632" s="1456" t="s">
        <v>825</v>
      </c>
      <c r="C632" s="1456" t="s">
        <v>825</v>
      </c>
      <c r="D632" s="1456" t="s">
        <v>825</v>
      </c>
      <c r="E632" s="354" t="s">
        <v>726</v>
      </c>
      <c r="F632" s="353" t="s">
        <v>829</v>
      </c>
      <c r="G632" s="1456" t="s">
        <v>830</v>
      </c>
      <c r="H632" s="1456" t="s">
        <v>830</v>
      </c>
      <c r="I632" s="1456" t="s">
        <v>830</v>
      </c>
      <c r="J632" s="651" t="s">
        <v>690</v>
      </c>
      <c r="K632" s="835"/>
      <c r="L632" s="835"/>
      <c r="M632" s="835"/>
      <c r="N632" s="835"/>
    </row>
    <row r="633" spans="1:14" s="289" customFormat="1" ht="15.75" hidden="1" outlineLevel="1" x14ac:dyDescent="0.25">
      <c r="A633" s="653" t="s">
        <v>826</v>
      </c>
      <c r="B633" s="1456" t="s">
        <v>827</v>
      </c>
      <c r="C633" s="1456" t="s">
        <v>827</v>
      </c>
      <c r="D633" s="1456" t="s">
        <v>827</v>
      </c>
      <c r="E633" s="354" t="s">
        <v>726</v>
      </c>
      <c r="F633" s="353" t="s">
        <v>829</v>
      </c>
      <c r="G633" s="1456" t="s">
        <v>830</v>
      </c>
      <c r="H633" s="1456" t="s">
        <v>830</v>
      </c>
      <c r="I633" s="1456" t="s">
        <v>830</v>
      </c>
      <c r="J633" s="651" t="s">
        <v>726</v>
      </c>
      <c r="K633" s="835"/>
      <c r="L633" s="835"/>
      <c r="M633" s="835"/>
      <c r="N633" s="835"/>
    </row>
    <row r="634" spans="1:14" s="289" customFormat="1" ht="15.75" hidden="1" outlineLevel="1" x14ac:dyDescent="0.25">
      <c r="A634" s="653" t="s">
        <v>826</v>
      </c>
      <c r="B634" s="1456" t="s">
        <v>827</v>
      </c>
      <c r="C634" s="1456" t="s">
        <v>827</v>
      </c>
      <c r="D634" s="1456" t="s">
        <v>827</v>
      </c>
      <c r="E634" s="354" t="s">
        <v>690</v>
      </c>
      <c r="F634" s="353" t="s">
        <v>831</v>
      </c>
      <c r="G634" s="1456" t="s">
        <v>830</v>
      </c>
      <c r="H634" s="1456" t="s">
        <v>830</v>
      </c>
      <c r="I634" s="1456" t="s">
        <v>830</v>
      </c>
      <c r="J634" s="651" t="s">
        <v>726</v>
      </c>
      <c r="K634" s="835"/>
      <c r="L634" s="835"/>
      <c r="M634" s="835"/>
      <c r="N634" s="835"/>
    </row>
    <row r="635" spans="1:14" s="289" customFormat="1" ht="15.75" hidden="1" outlineLevel="1" x14ac:dyDescent="0.25">
      <c r="A635" s="653" t="s">
        <v>828</v>
      </c>
      <c r="B635" s="1456" t="s">
        <v>827</v>
      </c>
      <c r="C635" s="1456" t="s">
        <v>827</v>
      </c>
      <c r="D635" s="1456" t="s">
        <v>827</v>
      </c>
      <c r="E635" s="354" t="s">
        <v>726</v>
      </c>
      <c r="F635" s="360" t="s">
        <v>3827</v>
      </c>
      <c r="G635" s="1456" t="s">
        <v>907</v>
      </c>
      <c r="H635" s="1456" t="s">
        <v>907</v>
      </c>
      <c r="I635" s="1456" t="s">
        <v>907</v>
      </c>
      <c r="J635" s="627" t="s">
        <v>726</v>
      </c>
      <c r="K635" s="835"/>
      <c r="L635" s="835"/>
      <c r="M635" s="835"/>
      <c r="N635" s="835"/>
    </row>
    <row r="636" spans="1:14" s="289" customFormat="1" ht="15.75" hidden="1" outlineLevel="1" x14ac:dyDescent="0.25">
      <c r="A636" s="653" t="s">
        <v>828</v>
      </c>
      <c r="B636" s="1456" t="s">
        <v>827</v>
      </c>
      <c r="C636" s="1456" t="s">
        <v>827</v>
      </c>
      <c r="D636" s="1456" t="s">
        <v>827</v>
      </c>
      <c r="E636" s="354" t="s">
        <v>690</v>
      </c>
      <c r="F636" s="360" t="s">
        <v>3828</v>
      </c>
      <c r="G636" s="1456" t="s">
        <v>835</v>
      </c>
      <c r="H636" s="1456" t="s">
        <v>835</v>
      </c>
      <c r="I636" s="1456" t="s">
        <v>835</v>
      </c>
      <c r="J636" s="627" t="s">
        <v>726</v>
      </c>
      <c r="K636" s="835"/>
      <c r="L636" s="835"/>
      <c r="M636" s="835"/>
      <c r="N636" s="835"/>
    </row>
    <row r="637" spans="1:14" s="289" customFormat="1" ht="15.75" hidden="1" outlineLevel="1" x14ac:dyDescent="0.25">
      <c r="A637" s="661" t="s">
        <v>832</v>
      </c>
      <c r="B637" s="1456" t="s">
        <v>833</v>
      </c>
      <c r="C637" s="1456" t="s">
        <v>833</v>
      </c>
      <c r="D637" s="1456" t="s">
        <v>833</v>
      </c>
      <c r="E637" s="354" t="s">
        <v>726</v>
      </c>
      <c r="F637" s="360" t="s">
        <v>910</v>
      </c>
      <c r="G637" s="1456" t="s">
        <v>835</v>
      </c>
      <c r="H637" s="1456" t="s">
        <v>835</v>
      </c>
      <c r="I637" s="1456" t="s">
        <v>835</v>
      </c>
      <c r="J637" s="625" t="s">
        <v>690</v>
      </c>
      <c r="K637" s="835"/>
      <c r="L637" s="835"/>
      <c r="M637" s="835"/>
      <c r="N637" s="835"/>
    </row>
    <row r="638" spans="1:14" s="289" customFormat="1" ht="15.75" hidden="1" outlineLevel="1" x14ac:dyDescent="0.25">
      <c r="A638" s="661" t="s">
        <v>832</v>
      </c>
      <c r="B638" s="1456" t="s">
        <v>833</v>
      </c>
      <c r="C638" s="1456" t="s">
        <v>833</v>
      </c>
      <c r="D638" s="1456" t="s">
        <v>833</v>
      </c>
      <c r="E638" s="354" t="s">
        <v>690</v>
      </c>
      <c r="F638" s="361" t="s">
        <v>3829</v>
      </c>
      <c r="G638" s="1456" t="s">
        <v>913</v>
      </c>
      <c r="H638" s="1456" t="s">
        <v>913</v>
      </c>
      <c r="I638" s="1456" t="s">
        <v>913</v>
      </c>
      <c r="J638" s="627" t="s">
        <v>726</v>
      </c>
      <c r="K638" s="835"/>
      <c r="L638" s="835"/>
      <c r="M638" s="835"/>
      <c r="N638" s="835"/>
    </row>
    <row r="639" spans="1:14" s="289" customFormat="1" ht="15.75" hidden="1" outlineLevel="1" x14ac:dyDescent="0.25">
      <c r="A639" s="653" t="s">
        <v>834</v>
      </c>
      <c r="B639" s="1456" t="s">
        <v>835</v>
      </c>
      <c r="C639" s="1456" t="s">
        <v>835</v>
      </c>
      <c r="D639" s="1456" t="s">
        <v>835</v>
      </c>
      <c r="E639" s="354" t="s">
        <v>726</v>
      </c>
      <c r="F639" s="353" t="s">
        <v>851</v>
      </c>
      <c r="G639" s="1456" t="s">
        <v>852</v>
      </c>
      <c r="H639" s="1456" t="s">
        <v>852</v>
      </c>
      <c r="I639" s="1456" t="s">
        <v>852</v>
      </c>
      <c r="J639" s="651" t="s">
        <v>726</v>
      </c>
      <c r="K639" s="835"/>
      <c r="L639" s="835"/>
      <c r="M639" s="835"/>
      <c r="N639" s="835"/>
    </row>
    <row r="640" spans="1:14" s="289" customFormat="1" ht="15.75" hidden="1" outlineLevel="1" x14ac:dyDescent="0.25">
      <c r="A640" s="653" t="s">
        <v>836</v>
      </c>
      <c r="B640" s="1456" t="s">
        <v>837</v>
      </c>
      <c r="C640" s="1456" t="s">
        <v>837</v>
      </c>
      <c r="D640" s="1456" t="s">
        <v>837</v>
      </c>
      <c r="E640" s="354" t="s">
        <v>726</v>
      </c>
      <c r="F640" s="361" t="s">
        <v>3830</v>
      </c>
      <c r="G640" s="1456" t="s">
        <v>854</v>
      </c>
      <c r="H640" s="1456" t="s">
        <v>854</v>
      </c>
      <c r="I640" s="1456" t="s">
        <v>854</v>
      </c>
      <c r="J640" s="627" t="s">
        <v>726</v>
      </c>
      <c r="K640" s="835"/>
      <c r="L640" s="835"/>
      <c r="M640" s="835"/>
      <c r="N640" s="835"/>
    </row>
    <row r="641" spans="1:14" s="289" customFormat="1" ht="15.75" hidden="1" outlineLevel="1" x14ac:dyDescent="0.25">
      <c r="A641" s="653" t="s">
        <v>838</v>
      </c>
      <c r="B641" s="1456" t="s">
        <v>839</v>
      </c>
      <c r="C641" s="1456" t="s">
        <v>839</v>
      </c>
      <c r="D641" s="1456" t="s">
        <v>839</v>
      </c>
      <c r="E641" s="354" t="s">
        <v>690</v>
      </c>
      <c r="F641" s="354" t="s">
        <v>853</v>
      </c>
      <c r="G641" s="1456" t="s">
        <v>854</v>
      </c>
      <c r="H641" s="1456" t="s">
        <v>854</v>
      </c>
      <c r="I641" s="1456" t="s">
        <v>854</v>
      </c>
      <c r="J641" s="651" t="s">
        <v>726</v>
      </c>
      <c r="K641" s="835"/>
      <c r="L641" s="835"/>
      <c r="M641" s="835"/>
      <c r="N641" s="835"/>
    </row>
    <row r="642" spans="1:14" s="289" customFormat="1" ht="15.75" hidden="1" outlineLevel="1" x14ac:dyDescent="0.25">
      <c r="A642" s="653" t="s">
        <v>838</v>
      </c>
      <c r="B642" s="1456" t="s">
        <v>839</v>
      </c>
      <c r="C642" s="1456" t="s">
        <v>839</v>
      </c>
      <c r="D642" s="1456" t="s">
        <v>839</v>
      </c>
      <c r="E642" s="354" t="s">
        <v>726</v>
      </c>
      <c r="F642" s="361" t="s">
        <v>3831</v>
      </c>
      <c r="G642" s="1456" t="s">
        <v>916</v>
      </c>
      <c r="H642" s="1456" t="s">
        <v>916</v>
      </c>
      <c r="I642" s="1456" t="s">
        <v>916</v>
      </c>
      <c r="J642" s="627" t="s">
        <v>726</v>
      </c>
      <c r="K642" s="835"/>
      <c r="L642" s="835"/>
      <c r="M642" s="835"/>
      <c r="N642" s="835"/>
    </row>
    <row r="643" spans="1:14" s="289" customFormat="1" ht="15.75" hidden="1" outlineLevel="1" x14ac:dyDescent="0.25">
      <c r="A643" s="653" t="s">
        <v>840</v>
      </c>
      <c r="B643" s="1456" t="s">
        <v>841</v>
      </c>
      <c r="C643" s="1456" t="s">
        <v>841</v>
      </c>
      <c r="D643" s="1456" t="s">
        <v>841</v>
      </c>
      <c r="E643" s="354" t="s">
        <v>726</v>
      </c>
      <c r="F643" s="361" t="s">
        <v>917</v>
      </c>
      <c r="G643" s="1456" t="s">
        <v>916</v>
      </c>
      <c r="H643" s="1456" t="s">
        <v>916</v>
      </c>
      <c r="I643" s="1456" t="s">
        <v>916</v>
      </c>
      <c r="J643" s="625" t="s">
        <v>690</v>
      </c>
      <c r="K643" s="835"/>
      <c r="L643" s="835"/>
      <c r="M643" s="835"/>
      <c r="N643" s="835"/>
    </row>
    <row r="644" spans="1:14" s="289" customFormat="1" ht="15.75" hidden="1" outlineLevel="1" x14ac:dyDescent="0.25">
      <c r="A644" s="653" t="s">
        <v>842</v>
      </c>
      <c r="B644" s="1456" t="s">
        <v>843</v>
      </c>
      <c r="C644" s="1456" t="s">
        <v>843</v>
      </c>
      <c r="D644" s="1456" t="s">
        <v>843</v>
      </c>
      <c r="E644" s="354" t="s">
        <v>726</v>
      </c>
      <c r="F644" s="360" t="s">
        <v>3832</v>
      </c>
      <c r="G644" s="1456" t="s">
        <v>856</v>
      </c>
      <c r="H644" s="1456" t="s">
        <v>856</v>
      </c>
      <c r="I644" s="1456" t="s">
        <v>856</v>
      </c>
      <c r="J644" s="627" t="s">
        <v>726</v>
      </c>
      <c r="K644" s="835"/>
      <c r="L644" s="835"/>
      <c r="M644" s="835"/>
      <c r="N644" s="835"/>
    </row>
    <row r="645" spans="1:14" s="289" customFormat="1" ht="15.75" hidden="1" outlineLevel="1" x14ac:dyDescent="0.25">
      <c r="A645" s="653" t="s">
        <v>844</v>
      </c>
      <c r="B645" s="1456" t="s">
        <v>843</v>
      </c>
      <c r="C645" s="1456" t="s">
        <v>843</v>
      </c>
      <c r="D645" s="1456" t="s">
        <v>843</v>
      </c>
      <c r="E645" s="354" t="s">
        <v>726</v>
      </c>
      <c r="F645" s="354" t="s">
        <v>855</v>
      </c>
      <c r="G645" s="1456" t="s">
        <v>856</v>
      </c>
      <c r="H645" s="1456" t="s">
        <v>856</v>
      </c>
      <c r="I645" s="1456" t="s">
        <v>856</v>
      </c>
      <c r="J645" s="651" t="s">
        <v>726</v>
      </c>
      <c r="K645" s="835"/>
      <c r="L645" s="835"/>
      <c r="M645" s="835"/>
      <c r="N645" s="835"/>
    </row>
    <row r="646" spans="1:14" s="289" customFormat="1" ht="15.75" hidden="1" outlineLevel="1" x14ac:dyDescent="0.25">
      <c r="A646" s="661" t="s">
        <v>845</v>
      </c>
      <c r="B646" s="1456" t="s">
        <v>846</v>
      </c>
      <c r="C646" s="1456" t="s">
        <v>846</v>
      </c>
      <c r="D646" s="1456" t="s">
        <v>846</v>
      </c>
      <c r="E646" s="354" t="s">
        <v>726</v>
      </c>
      <c r="F646" s="354" t="s">
        <v>857</v>
      </c>
      <c r="G646" s="1456" t="s">
        <v>858</v>
      </c>
      <c r="H646" s="1456" t="s">
        <v>858</v>
      </c>
      <c r="I646" s="1456" t="s">
        <v>858</v>
      </c>
      <c r="J646" s="651" t="s">
        <v>690</v>
      </c>
      <c r="K646" s="835"/>
      <c r="L646" s="835"/>
      <c r="M646" s="835"/>
      <c r="N646" s="835"/>
    </row>
    <row r="647" spans="1:14" s="289" customFormat="1" ht="15.75" hidden="1" outlineLevel="1" x14ac:dyDescent="0.25">
      <c r="A647" s="661" t="s">
        <v>847</v>
      </c>
      <c r="B647" s="1456" t="s">
        <v>848</v>
      </c>
      <c r="C647" s="1456" t="s">
        <v>848</v>
      </c>
      <c r="D647" s="1456" t="s">
        <v>848</v>
      </c>
      <c r="E647" s="350" t="s">
        <v>726</v>
      </c>
      <c r="F647" s="354" t="s">
        <v>857</v>
      </c>
      <c r="G647" s="1456" t="s">
        <v>858</v>
      </c>
      <c r="H647" s="1456" t="s">
        <v>858</v>
      </c>
      <c r="I647" s="1456" t="s">
        <v>858</v>
      </c>
      <c r="J647" s="651" t="s">
        <v>726</v>
      </c>
      <c r="K647" s="835"/>
      <c r="L647" s="835"/>
      <c r="M647" s="835"/>
      <c r="N647" s="835"/>
    </row>
    <row r="648" spans="1:14" s="289" customFormat="1" ht="15.75" hidden="1" outlineLevel="1" x14ac:dyDescent="0.25">
      <c r="A648" s="653" t="s">
        <v>849</v>
      </c>
      <c r="B648" s="1456" t="s">
        <v>850</v>
      </c>
      <c r="C648" s="1456" t="s">
        <v>850</v>
      </c>
      <c r="D648" s="1456" t="s">
        <v>850</v>
      </c>
      <c r="E648" s="354" t="s">
        <v>726</v>
      </c>
      <c r="F648" s="353" t="s">
        <v>859</v>
      </c>
      <c r="G648" s="1456" t="s">
        <v>748</v>
      </c>
      <c r="H648" s="1456" t="s">
        <v>748</v>
      </c>
      <c r="I648" s="1456" t="s">
        <v>748</v>
      </c>
      <c r="J648" s="651" t="s">
        <v>726</v>
      </c>
      <c r="K648" s="835"/>
      <c r="L648" s="835"/>
      <c r="M648" s="835"/>
      <c r="N648" s="835"/>
    </row>
    <row r="649" spans="1:14" s="289" customFormat="1" ht="15.75" hidden="1" outlineLevel="1" x14ac:dyDescent="0.25">
      <c r="A649" s="652" t="s">
        <v>3833</v>
      </c>
      <c r="B649" s="1456" t="s">
        <v>714</v>
      </c>
      <c r="C649" s="1456" t="s">
        <v>714</v>
      </c>
      <c r="D649" s="1456" t="s">
        <v>714</v>
      </c>
      <c r="E649" s="350" t="s">
        <v>3764</v>
      </c>
      <c r="F649" s="354" t="s">
        <v>860</v>
      </c>
      <c r="G649" s="1456" t="s">
        <v>809</v>
      </c>
      <c r="H649" s="1456" t="s">
        <v>809</v>
      </c>
      <c r="I649" s="1456" t="s">
        <v>809</v>
      </c>
      <c r="J649" s="651" t="s">
        <v>726</v>
      </c>
      <c r="K649" s="835"/>
      <c r="L649" s="835"/>
      <c r="M649" s="835"/>
      <c r="N649" s="835"/>
    </row>
    <row r="650" spans="1:14" s="289" customFormat="1" ht="15.75" hidden="1" outlineLevel="1" x14ac:dyDescent="0.25">
      <c r="A650" s="652" t="s">
        <v>921</v>
      </c>
      <c r="B650" s="1456" t="s">
        <v>714</v>
      </c>
      <c r="C650" s="1456" t="s">
        <v>714</v>
      </c>
      <c r="D650" s="1456" t="s">
        <v>714</v>
      </c>
      <c r="E650" s="351" t="s">
        <v>3756</v>
      </c>
      <c r="F650" s="353" t="s">
        <v>861</v>
      </c>
      <c r="G650" s="1456" t="s">
        <v>862</v>
      </c>
      <c r="H650" s="1456" t="s">
        <v>862</v>
      </c>
      <c r="I650" s="1456" t="s">
        <v>862</v>
      </c>
      <c r="J650" s="651" t="s">
        <v>726</v>
      </c>
      <c r="K650" s="835"/>
      <c r="L650" s="835"/>
      <c r="M650" s="835"/>
      <c r="N650" s="835"/>
    </row>
    <row r="651" spans="1:14" s="289" customFormat="1" ht="15.75" hidden="1" outlineLevel="1" x14ac:dyDescent="0.25">
      <c r="A651" s="653" t="s">
        <v>863</v>
      </c>
      <c r="B651" s="1456" t="s">
        <v>714</v>
      </c>
      <c r="C651" s="1456" t="s">
        <v>714</v>
      </c>
      <c r="D651" s="1456" t="s">
        <v>714</v>
      </c>
      <c r="E651" s="354" t="s">
        <v>726</v>
      </c>
      <c r="F651" s="353" t="s">
        <v>865</v>
      </c>
      <c r="G651" s="1456" t="s">
        <v>866</v>
      </c>
      <c r="H651" s="1456" t="s">
        <v>866</v>
      </c>
      <c r="I651" s="1456" t="s">
        <v>866</v>
      </c>
      <c r="J651" s="651" t="s">
        <v>726</v>
      </c>
      <c r="K651" s="835"/>
      <c r="L651" s="835"/>
      <c r="M651" s="835"/>
      <c r="N651" s="835"/>
    </row>
    <row r="652" spans="1:14" s="289" customFormat="1" ht="15.75" hidden="1" outlineLevel="1" x14ac:dyDescent="0.25">
      <c r="A652" s="653" t="s">
        <v>864</v>
      </c>
      <c r="B652" s="1456" t="s">
        <v>714</v>
      </c>
      <c r="C652" s="1456" t="s">
        <v>714</v>
      </c>
      <c r="D652" s="1456" t="s">
        <v>714</v>
      </c>
      <c r="E652" s="350" t="s">
        <v>726</v>
      </c>
      <c r="F652" s="353" t="s">
        <v>865</v>
      </c>
      <c r="G652" s="1456" t="s">
        <v>866</v>
      </c>
      <c r="H652" s="1456" t="s">
        <v>866</v>
      </c>
      <c r="I652" s="1456" t="s">
        <v>866</v>
      </c>
      <c r="J652" s="651" t="s">
        <v>690</v>
      </c>
      <c r="K652" s="835"/>
      <c r="L652" s="835"/>
      <c r="M652" s="835"/>
      <c r="N652" s="835"/>
    </row>
    <row r="653" spans="1:14" s="289" customFormat="1" ht="15.75" hidden="1" outlineLevel="1" x14ac:dyDescent="0.25">
      <c r="A653" s="661" t="s">
        <v>875</v>
      </c>
      <c r="B653" s="1456" t="s">
        <v>876</v>
      </c>
      <c r="C653" s="1456" t="s">
        <v>876</v>
      </c>
      <c r="D653" s="1456" t="s">
        <v>876</v>
      </c>
      <c r="E653" s="354" t="s">
        <v>726</v>
      </c>
      <c r="F653" s="353" t="s">
        <v>867</v>
      </c>
      <c r="G653" s="1456" t="s">
        <v>866</v>
      </c>
      <c r="H653" s="1456" t="s">
        <v>866</v>
      </c>
      <c r="I653" s="1456" t="s">
        <v>866</v>
      </c>
      <c r="J653" s="651" t="s">
        <v>726</v>
      </c>
      <c r="K653" s="835"/>
      <c r="L653" s="835"/>
      <c r="M653" s="835"/>
      <c r="N653" s="835"/>
    </row>
    <row r="654" spans="1:14" s="289" customFormat="1" ht="15.75" hidden="1" outlineLevel="1" x14ac:dyDescent="0.25">
      <c r="A654" s="661" t="s">
        <v>875</v>
      </c>
      <c r="B654" s="1456" t="s">
        <v>876</v>
      </c>
      <c r="C654" s="1456" t="s">
        <v>876</v>
      </c>
      <c r="D654" s="1456" t="s">
        <v>876</v>
      </c>
      <c r="E654" s="354" t="s">
        <v>690</v>
      </c>
      <c r="F654" s="353" t="s">
        <v>868</v>
      </c>
      <c r="G654" s="1456" t="s">
        <v>869</v>
      </c>
      <c r="H654" s="1456" t="s">
        <v>869</v>
      </c>
      <c r="I654" s="1456" t="s">
        <v>869</v>
      </c>
      <c r="J654" s="651" t="s">
        <v>726</v>
      </c>
      <c r="K654" s="835"/>
      <c r="L654" s="835"/>
      <c r="M654" s="835"/>
      <c r="N654" s="835"/>
    </row>
    <row r="655" spans="1:14" s="289" customFormat="1" ht="15.75" hidden="1" outlineLevel="1" x14ac:dyDescent="0.25">
      <c r="A655" s="661" t="s">
        <v>877</v>
      </c>
      <c r="B655" s="1456" t="s">
        <v>876</v>
      </c>
      <c r="C655" s="1456" t="s">
        <v>876</v>
      </c>
      <c r="D655" s="1456" t="s">
        <v>876</v>
      </c>
      <c r="E655" s="350" t="s">
        <v>3764</v>
      </c>
      <c r="F655" s="353" t="s">
        <v>868</v>
      </c>
      <c r="G655" s="1456" t="s">
        <v>869</v>
      </c>
      <c r="H655" s="1456" t="s">
        <v>869</v>
      </c>
      <c r="I655" s="1456" t="s">
        <v>869</v>
      </c>
      <c r="J655" s="651" t="s">
        <v>690</v>
      </c>
      <c r="K655" s="835"/>
      <c r="L655" s="835"/>
      <c r="M655" s="835"/>
      <c r="N655" s="835"/>
    </row>
    <row r="656" spans="1:14" s="289" customFormat="1" ht="15.75" hidden="1" outlineLevel="1" x14ac:dyDescent="0.25">
      <c r="A656" s="661" t="s">
        <v>878</v>
      </c>
      <c r="B656" s="1456" t="s">
        <v>879</v>
      </c>
      <c r="C656" s="1456" t="s">
        <v>879</v>
      </c>
      <c r="D656" s="1456" t="s">
        <v>879</v>
      </c>
      <c r="E656" s="354" t="s">
        <v>726</v>
      </c>
      <c r="F656" s="353" t="s">
        <v>870</v>
      </c>
      <c r="G656" s="1456" t="s">
        <v>869</v>
      </c>
      <c r="H656" s="1456" t="s">
        <v>869</v>
      </c>
      <c r="I656" s="1456" t="s">
        <v>869</v>
      </c>
      <c r="J656" s="651" t="s">
        <v>726</v>
      </c>
      <c r="K656" s="835"/>
      <c r="L656" s="835"/>
      <c r="M656" s="835"/>
      <c r="N656" s="835"/>
    </row>
    <row r="657" spans="1:14" s="289" customFormat="1" ht="15.75" hidden="1" outlineLevel="1" x14ac:dyDescent="0.25">
      <c r="A657" s="661" t="s">
        <v>878</v>
      </c>
      <c r="B657" s="1456" t="s">
        <v>879</v>
      </c>
      <c r="C657" s="1456" t="s">
        <v>879</v>
      </c>
      <c r="D657" s="1456" t="s">
        <v>879</v>
      </c>
      <c r="E657" s="354" t="s">
        <v>690</v>
      </c>
      <c r="F657" s="353" t="s">
        <v>870</v>
      </c>
      <c r="G657" s="1456" t="s">
        <v>869</v>
      </c>
      <c r="H657" s="1456" t="s">
        <v>869</v>
      </c>
      <c r="I657" s="1456" t="s">
        <v>869</v>
      </c>
      <c r="J657" s="651" t="s">
        <v>690</v>
      </c>
      <c r="K657" s="835"/>
      <c r="L657" s="835"/>
      <c r="M657" s="835"/>
      <c r="N657" s="835"/>
    </row>
    <row r="658" spans="1:14" s="289" customFormat="1" ht="15.75" hidden="1" outlineLevel="1" x14ac:dyDescent="0.25">
      <c r="A658" s="661" t="s">
        <v>880</v>
      </c>
      <c r="B658" s="1456" t="s">
        <v>879</v>
      </c>
      <c r="C658" s="1456" t="s">
        <v>879</v>
      </c>
      <c r="D658" s="1456" t="s">
        <v>879</v>
      </c>
      <c r="E658" s="350" t="s">
        <v>3764</v>
      </c>
      <c r="F658" s="353" t="s">
        <v>871</v>
      </c>
      <c r="G658" s="1456" t="s">
        <v>716</v>
      </c>
      <c r="H658" s="1456" t="s">
        <v>716</v>
      </c>
      <c r="I658" s="1456" t="s">
        <v>716</v>
      </c>
      <c r="J658" s="651" t="s">
        <v>726</v>
      </c>
      <c r="K658" s="835"/>
      <c r="L658" s="835"/>
      <c r="M658" s="835"/>
      <c r="N658" s="835"/>
    </row>
    <row r="659" spans="1:14" s="289" customFormat="1" ht="15.75" hidden="1" outlineLevel="1" x14ac:dyDescent="0.25">
      <c r="A659" s="661" t="s">
        <v>3790</v>
      </c>
      <c r="B659" s="1456" t="s">
        <v>3791</v>
      </c>
      <c r="C659" s="1456" t="s">
        <v>879</v>
      </c>
      <c r="D659" s="1456" t="s">
        <v>879</v>
      </c>
      <c r="E659" s="350" t="s">
        <v>3764</v>
      </c>
      <c r="F659" s="353" t="s">
        <v>871</v>
      </c>
      <c r="G659" s="1456" t="s">
        <v>716</v>
      </c>
      <c r="H659" s="1456" t="s">
        <v>716</v>
      </c>
      <c r="I659" s="1456" t="s">
        <v>716</v>
      </c>
      <c r="J659" s="651" t="s">
        <v>690</v>
      </c>
      <c r="K659" s="835"/>
      <c r="L659" s="835"/>
      <c r="M659" s="835"/>
      <c r="N659" s="835"/>
    </row>
    <row r="660" spans="1:14" s="289" customFormat="1" ht="15.75" hidden="1" outlineLevel="1" x14ac:dyDescent="0.25">
      <c r="A660" s="661" t="s">
        <v>3792</v>
      </c>
      <c r="B660" s="1456" t="s">
        <v>3791</v>
      </c>
      <c r="C660" s="1456" t="s">
        <v>879</v>
      </c>
      <c r="D660" s="1456" t="s">
        <v>879</v>
      </c>
      <c r="E660" s="350" t="s">
        <v>3764</v>
      </c>
      <c r="F660" s="353" t="s">
        <v>872</v>
      </c>
      <c r="G660" s="1456" t="s">
        <v>716</v>
      </c>
      <c r="H660" s="1456" t="s">
        <v>716</v>
      </c>
      <c r="I660" s="1456" t="s">
        <v>716</v>
      </c>
      <c r="J660" s="627" t="s">
        <v>726</v>
      </c>
      <c r="K660" s="835"/>
      <c r="L660" s="835"/>
      <c r="M660" s="835"/>
      <c r="N660" s="835"/>
    </row>
    <row r="661" spans="1:14" s="289" customFormat="1" ht="15.75" hidden="1" outlineLevel="1" x14ac:dyDescent="0.25">
      <c r="A661" s="661" t="s">
        <v>881</v>
      </c>
      <c r="B661" s="1456" t="s">
        <v>882</v>
      </c>
      <c r="C661" s="1456" t="s">
        <v>882</v>
      </c>
      <c r="D661" s="1456" t="s">
        <v>882</v>
      </c>
      <c r="E661" s="354" t="s">
        <v>726</v>
      </c>
      <c r="F661" s="354" t="s">
        <v>884</v>
      </c>
      <c r="G661" s="1456" t="s">
        <v>885</v>
      </c>
      <c r="H661" s="1456" t="s">
        <v>885</v>
      </c>
      <c r="I661" s="1456" t="s">
        <v>885</v>
      </c>
      <c r="J661" s="651" t="s">
        <v>726</v>
      </c>
      <c r="K661" s="835"/>
      <c r="L661" s="835"/>
      <c r="M661" s="835"/>
      <c r="N661" s="835"/>
    </row>
    <row r="662" spans="1:14" s="289" customFormat="1" ht="15.75" hidden="1" outlineLevel="1" x14ac:dyDescent="0.25">
      <c r="A662" s="661" t="s">
        <v>881</v>
      </c>
      <c r="B662" s="1456" t="s">
        <v>882</v>
      </c>
      <c r="C662" s="1456" t="s">
        <v>882</v>
      </c>
      <c r="D662" s="1456" t="s">
        <v>882</v>
      </c>
      <c r="E662" s="354" t="s">
        <v>690</v>
      </c>
      <c r="F662" s="354" t="s">
        <v>884</v>
      </c>
      <c r="G662" s="1456" t="s">
        <v>885</v>
      </c>
      <c r="H662" s="1456" t="s">
        <v>885</v>
      </c>
      <c r="I662" s="1456" t="s">
        <v>885</v>
      </c>
      <c r="J662" s="651" t="s">
        <v>690</v>
      </c>
      <c r="K662" s="835"/>
      <c r="L662" s="835"/>
      <c r="M662" s="835"/>
      <c r="N662" s="835"/>
    </row>
    <row r="663" spans="1:14" s="289" customFormat="1" ht="15.75" hidden="1" outlineLevel="1" x14ac:dyDescent="0.25">
      <c r="A663" s="661" t="s">
        <v>883</v>
      </c>
      <c r="B663" s="1456" t="s">
        <v>882</v>
      </c>
      <c r="C663" s="1456" t="s">
        <v>882</v>
      </c>
      <c r="D663" s="1456" t="s">
        <v>882</v>
      </c>
      <c r="E663" s="354" t="s">
        <v>726</v>
      </c>
      <c r="F663" s="354" t="s">
        <v>886</v>
      </c>
      <c r="G663" s="1456" t="s">
        <v>885</v>
      </c>
      <c r="H663" s="1456" t="s">
        <v>885</v>
      </c>
      <c r="I663" s="1456" t="s">
        <v>885</v>
      </c>
      <c r="J663" s="651" t="s">
        <v>726</v>
      </c>
      <c r="K663" s="835"/>
      <c r="L663" s="835"/>
      <c r="M663" s="835"/>
      <c r="N663" s="835"/>
    </row>
    <row r="664" spans="1:14" s="289" customFormat="1" ht="15.75" hidden="1" outlineLevel="1" x14ac:dyDescent="0.25">
      <c r="A664" s="661" t="s">
        <v>3793</v>
      </c>
      <c r="B664" s="1456" t="s">
        <v>3794</v>
      </c>
      <c r="C664" s="1456" t="s">
        <v>879</v>
      </c>
      <c r="D664" s="1456" t="s">
        <v>879</v>
      </c>
      <c r="E664" s="350" t="s">
        <v>3764</v>
      </c>
      <c r="F664" s="354" t="s">
        <v>887</v>
      </c>
      <c r="G664" s="1456" t="s">
        <v>888</v>
      </c>
      <c r="H664" s="1456" t="s">
        <v>888</v>
      </c>
      <c r="I664" s="1456" t="s">
        <v>888</v>
      </c>
      <c r="J664" s="651" t="s">
        <v>726</v>
      </c>
      <c r="K664" s="835"/>
      <c r="L664" s="835"/>
      <c r="M664" s="835"/>
      <c r="N664" s="835"/>
    </row>
    <row r="665" spans="1:14" s="289" customFormat="1" ht="15.75" hidden="1" outlineLevel="1" x14ac:dyDescent="0.25">
      <c r="A665" s="661" t="s">
        <v>3793</v>
      </c>
      <c r="B665" s="1456" t="s">
        <v>3794</v>
      </c>
      <c r="C665" s="1456" t="s">
        <v>879</v>
      </c>
      <c r="D665" s="1456" t="s">
        <v>879</v>
      </c>
      <c r="E665" s="354" t="s">
        <v>690</v>
      </c>
      <c r="F665" s="354" t="s">
        <v>887</v>
      </c>
      <c r="G665" s="1456" t="s">
        <v>888</v>
      </c>
      <c r="H665" s="1456" t="s">
        <v>888</v>
      </c>
      <c r="I665" s="1456" t="s">
        <v>888</v>
      </c>
      <c r="J665" s="651" t="s">
        <v>690</v>
      </c>
      <c r="K665" s="835"/>
      <c r="L665" s="835"/>
      <c r="M665" s="835"/>
      <c r="N665" s="835"/>
    </row>
    <row r="666" spans="1:14" s="289" customFormat="1" ht="15.75" hidden="1" outlineLevel="1" x14ac:dyDescent="0.25">
      <c r="A666" s="661" t="s">
        <v>3795</v>
      </c>
      <c r="B666" s="1456" t="s">
        <v>675</v>
      </c>
      <c r="C666" s="1456" t="s">
        <v>882</v>
      </c>
      <c r="D666" s="1456" t="s">
        <v>882</v>
      </c>
      <c r="E666" s="354" t="s">
        <v>690</v>
      </c>
      <c r="F666" s="354" t="s">
        <v>889</v>
      </c>
      <c r="G666" s="1456" t="s">
        <v>888</v>
      </c>
      <c r="H666" s="1456"/>
      <c r="I666" s="1456"/>
      <c r="J666" s="651" t="s">
        <v>726</v>
      </c>
      <c r="K666" s="835"/>
      <c r="L666" s="835"/>
      <c r="M666" s="835"/>
      <c r="N666" s="835"/>
    </row>
    <row r="667" spans="1:14" s="289" customFormat="1" ht="15.75" hidden="1" outlineLevel="1" x14ac:dyDescent="0.25">
      <c r="A667" s="661" t="s">
        <v>3796</v>
      </c>
      <c r="B667" s="1456" t="s">
        <v>675</v>
      </c>
      <c r="C667" s="1456" t="s">
        <v>882</v>
      </c>
      <c r="D667" s="1456" t="s">
        <v>882</v>
      </c>
      <c r="E667" s="350" t="s">
        <v>3764</v>
      </c>
      <c r="F667" s="354" t="s">
        <v>3801</v>
      </c>
      <c r="G667" s="1456" t="s">
        <v>3803</v>
      </c>
      <c r="H667" s="1456" t="s">
        <v>882</v>
      </c>
      <c r="I667" s="1456" t="s">
        <v>882</v>
      </c>
      <c r="J667" s="627" t="s">
        <v>3764</v>
      </c>
      <c r="K667" s="835"/>
      <c r="L667" s="835"/>
      <c r="M667" s="835"/>
      <c r="N667" s="835"/>
    </row>
    <row r="668" spans="1:14" s="289" customFormat="1" ht="16.5" hidden="1" customHeight="1" outlineLevel="1" x14ac:dyDescent="0.25">
      <c r="A668" s="661" t="s">
        <v>3796</v>
      </c>
      <c r="B668" s="1456" t="s">
        <v>675</v>
      </c>
      <c r="C668" s="1456" t="s">
        <v>882</v>
      </c>
      <c r="D668" s="1456" t="s">
        <v>882</v>
      </c>
      <c r="E668" s="354" t="s">
        <v>690</v>
      </c>
      <c r="F668" s="354" t="s">
        <v>3801</v>
      </c>
      <c r="G668" s="1456" t="s">
        <v>3803</v>
      </c>
      <c r="H668" s="1456" t="s">
        <v>882</v>
      </c>
      <c r="I668" s="1456" t="s">
        <v>882</v>
      </c>
      <c r="J668" s="651" t="s">
        <v>690</v>
      </c>
      <c r="K668" s="835"/>
      <c r="L668" s="835"/>
      <c r="M668" s="835"/>
      <c r="N668" s="835"/>
    </row>
    <row r="669" spans="1:14" s="289" customFormat="1" ht="16.5" hidden="1" customHeight="1" outlineLevel="1" x14ac:dyDescent="0.25">
      <c r="A669" s="661" t="s">
        <v>3797</v>
      </c>
      <c r="B669" s="1456" t="s">
        <v>3798</v>
      </c>
      <c r="C669" s="1456" t="s">
        <v>882</v>
      </c>
      <c r="D669" s="1456" t="s">
        <v>882</v>
      </c>
      <c r="E669" s="354" t="s">
        <v>690</v>
      </c>
      <c r="F669" s="354" t="s">
        <v>3802</v>
      </c>
      <c r="G669" s="1456" t="s">
        <v>3803</v>
      </c>
      <c r="H669" s="1456" t="s">
        <v>882</v>
      </c>
      <c r="I669" s="1456" t="s">
        <v>882</v>
      </c>
      <c r="J669" s="627" t="s">
        <v>3764</v>
      </c>
      <c r="K669" s="835"/>
      <c r="L669" s="835"/>
      <c r="M669" s="835"/>
      <c r="N669" s="835"/>
    </row>
    <row r="670" spans="1:14" s="289" customFormat="1" ht="16.5" hidden="1" customHeight="1" outlineLevel="1" x14ac:dyDescent="0.25">
      <c r="A670" s="661" t="s">
        <v>3799</v>
      </c>
      <c r="B670" s="1456" t="s">
        <v>3798</v>
      </c>
      <c r="C670" s="1456" t="s">
        <v>882</v>
      </c>
      <c r="D670" s="1456" t="s">
        <v>882</v>
      </c>
      <c r="E670" s="350" t="s">
        <v>3764</v>
      </c>
      <c r="F670" s="354" t="s">
        <v>3802</v>
      </c>
      <c r="G670" s="1456" t="s">
        <v>3803</v>
      </c>
      <c r="H670" s="1456" t="s">
        <v>882</v>
      </c>
      <c r="I670" s="1456" t="s">
        <v>882</v>
      </c>
      <c r="J670" s="651" t="s">
        <v>690</v>
      </c>
      <c r="K670" s="835"/>
      <c r="L670" s="835"/>
      <c r="M670" s="835"/>
      <c r="N670" s="835"/>
    </row>
    <row r="671" spans="1:14" s="289" customFormat="1" ht="16.5" hidden="1" customHeight="1" outlineLevel="1" x14ac:dyDescent="0.25">
      <c r="A671" s="661" t="s">
        <v>3799</v>
      </c>
      <c r="B671" s="1456" t="s">
        <v>3798</v>
      </c>
      <c r="C671" s="1456" t="s">
        <v>882</v>
      </c>
      <c r="D671" s="1456" t="s">
        <v>882</v>
      </c>
      <c r="E671" s="354" t="s">
        <v>690</v>
      </c>
      <c r="F671" s="354" t="s">
        <v>3804</v>
      </c>
      <c r="G671" s="1456" t="s">
        <v>3805</v>
      </c>
      <c r="H671" s="1456" t="s">
        <v>882</v>
      </c>
      <c r="I671" s="1456" t="s">
        <v>882</v>
      </c>
      <c r="J671" s="627" t="s">
        <v>3764</v>
      </c>
      <c r="K671" s="835"/>
      <c r="L671" s="835"/>
      <c r="M671" s="835"/>
      <c r="N671" s="835"/>
    </row>
    <row r="672" spans="1:14" s="289" customFormat="1" ht="15.75" hidden="1" outlineLevel="1" x14ac:dyDescent="0.25">
      <c r="A672" s="661" t="s">
        <v>3800</v>
      </c>
      <c r="B672" s="1456" t="s">
        <v>3798</v>
      </c>
      <c r="C672" s="1456" t="s">
        <v>882</v>
      </c>
      <c r="D672" s="1456" t="s">
        <v>882</v>
      </c>
      <c r="E672" s="350" t="s">
        <v>3764</v>
      </c>
      <c r="F672" s="354" t="s">
        <v>3806</v>
      </c>
      <c r="G672" s="1456" t="s">
        <v>3809</v>
      </c>
      <c r="H672" s="1456" t="s">
        <v>882</v>
      </c>
      <c r="I672" s="1456" t="s">
        <v>882</v>
      </c>
      <c r="J672" s="651" t="s">
        <v>690</v>
      </c>
      <c r="K672" s="835"/>
      <c r="L672" s="835"/>
      <c r="M672" s="835"/>
      <c r="N672" s="835"/>
    </row>
    <row r="673" spans="1:14" s="289" customFormat="1" ht="16.5" hidden="1" customHeight="1" outlineLevel="1" x14ac:dyDescent="0.25">
      <c r="A673" s="661" t="s">
        <v>3800</v>
      </c>
      <c r="B673" s="1456" t="s">
        <v>3798</v>
      </c>
      <c r="C673" s="1456" t="s">
        <v>882</v>
      </c>
      <c r="D673" s="1456" t="s">
        <v>882</v>
      </c>
      <c r="E673" s="354" t="s">
        <v>690</v>
      </c>
      <c r="F673" s="354" t="s">
        <v>3807</v>
      </c>
      <c r="G673" s="1456" t="s">
        <v>3809</v>
      </c>
      <c r="H673" s="1456" t="s">
        <v>882</v>
      </c>
      <c r="I673" s="1456" t="s">
        <v>882</v>
      </c>
      <c r="J673" s="627" t="s">
        <v>3764</v>
      </c>
      <c r="K673" s="835"/>
      <c r="L673" s="835"/>
      <c r="M673" s="835"/>
      <c r="N673" s="835"/>
    </row>
    <row r="674" spans="1:14" s="289" customFormat="1" ht="16.5" hidden="1" customHeight="1" outlineLevel="1" x14ac:dyDescent="0.25">
      <c r="A674" s="661" t="s">
        <v>3810</v>
      </c>
      <c r="B674" s="1456" t="s">
        <v>3812</v>
      </c>
      <c r="C674" s="1456" t="s">
        <v>882</v>
      </c>
      <c r="D674" s="1456" t="s">
        <v>882</v>
      </c>
      <c r="E674" s="350" t="s">
        <v>3764</v>
      </c>
      <c r="F674" s="354" t="s">
        <v>3807</v>
      </c>
      <c r="G674" s="1456" t="s">
        <v>3809</v>
      </c>
      <c r="H674" s="1456" t="s">
        <v>882</v>
      </c>
      <c r="I674" s="1456" t="s">
        <v>882</v>
      </c>
      <c r="J674" s="651" t="s">
        <v>690</v>
      </c>
      <c r="K674" s="835"/>
      <c r="L674" s="835"/>
      <c r="M674" s="835"/>
      <c r="N674" s="835"/>
    </row>
    <row r="675" spans="1:14" s="289" customFormat="1" ht="16.5" hidden="1" customHeight="1" outlineLevel="1" x14ac:dyDescent="0.25">
      <c r="A675" s="661" t="s">
        <v>3810</v>
      </c>
      <c r="B675" s="1456" t="s">
        <v>3812</v>
      </c>
      <c r="C675" s="1456" t="s">
        <v>882</v>
      </c>
      <c r="D675" s="1456" t="s">
        <v>882</v>
      </c>
      <c r="E675" s="354" t="s">
        <v>690</v>
      </c>
      <c r="F675" s="354" t="s">
        <v>3808</v>
      </c>
      <c r="G675" s="1456" t="s">
        <v>3809</v>
      </c>
      <c r="H675" s="1456" t="s">
        <v>882</v>
      </c>
      <c r="I675" s="1456" t="s">
        <v>882</v>
      </c>
      <c r="J675" s="627" t="s">
        <v>3764</v>
      </c>
      <c r="K675" s="835"/>
      <c r="L675" s="835"/>
      <c r="M675" s="835"/>
      <c r="N675" s="835"/>
    </row>
    <row r="676" spans="1:14" s="289" customFormat="1" ht="16.5" hidden="1" customHeight="1" outlineLevel="1" x14ac:dyDescent="0.25">
      <c r="A676" s="661" t="s">
        <v>3811</v>
      </c>
      <c r="B676" s="1456" t="s">
        <v>3812</v>
      </c>
      <c r="C676" s="1456" t="s">
        <v>882</v>
      </c>
      <c r="D676" s="1456" t="s">
        <v>882</v>
      </c>
      <c r="E676" s="350" t="s">
        <v>3764</v>
      </c>
      <c r="F676" s="354" t="s">
        <v>3816</v>
      </c>
      <c r="G676" s="1456" t="s">
        <v>3817</v>
      </c>
      <c r="H676" s="1456" t="s">
        <v>882</v>
      </c>
      <c r="I676" s="1456" t="s">
        <v>882</v>
      </c>
      <c r="J676" s="651" t="s">
        <v>690</v>
      </c>
      <c r="K676" s="835"/>
      <c r="L676" s="835"/>
      <c r="M676" s="835"/>
      <c r="N676" s="835"/>
    </row>
    <row r="677" spans="1:14" s="289" customFormat="1" ht="16.5" hidden="1" customHeight="1" outlineLevel="1" x14ac:dyDescent="0.25">
      <c r="A677" s="661" t="s">
        <v>3811</v>
      </c>
      <c r="B677" s="1456" t="s">
        <v>3812</v>
      </c>
      <c r="C677" s="1456" t="s">
        <v>882</v>
      </c>
      <c r="D677" s="1456" t="s">
        <v>882</v>
      </c>
      <c r="E677" s="354" t="s">
        <v>690</v>
      </c>
      <c r="F677" s="354" t="s">
        <v>3818</v>
      </c>
      <c r="G677" s="1456" t="s">
        <v>3817</v>
      </c>
      <c r="H677" s="1456" t="s">
        <v>882</v>
      </c>
      <c r="I677" s="1456" t="s">
        <v>882</v>
      </c>
      <c r="J677" s="627" t="s">
        <v>3764</v>
      </c>
      <c r="K677" s="835"/>
      <c r="L677" s="835"/>
      <c r="M677" s="835"/>
      <c r="N677" s="835"/>
    </row>
    <row r="678" spans="1:14" s="289" customFormat="1" ht="16.5" hidden="1" customHeight="1" outlineLevel="1" x14ac:dyDescent="0.25">
      <c r="A678" s="661" t="s">
        <v>3813</v>
      </c>
      <c r="B678" s="1456" t="s">
        <v>3815</v>
      </c>
      <c r="C678" s="1456" t="s">
        <v>882</v>
      </c>
      <c r="D678" s="1456" t="s">
        <v>882</v>
      </c>
      <c r="E678" s="350" t="s">
        <v>3764</v>
      </c>
      <c r="F678" s="354" t="s">
        <v>3818</v>
      </c>
      <c r="G678" s="1456" t="s">
        <v>3817</v>
      </c>
      <c r="H678" s="1456" t="s">
        <v>882</v>
      </c>
      <c r="I678" s="1456" t="s">
        <v>882</v>
      </c>
      <c r="J678" s="651" t="s">
        <v>690</v>
      </c>
      <c r="K678" s="835"/>
      <c r="L678" s="835"/>
      <c r="M678" s="835"/>
      <c r="N678" s="835"/>
    </row>
    <row r="679" spans="1:14" s="289" customFormat="1" ht="16.5" hidden="1" customHeight="1" outlineLevel="1" thickBot="1" x14ac:dyDescent="0.3">
      <c r="A679" s="665" t="s">
        <v>3814</v>
      </c>
      <c r="B679" s="1450" t="s">
        <v>3815</v>
      </c>
      <c r="C679" s="1450" t="s">
        <v>882</v>
      </c>
      <c r="D679" s="1450" t="s">
        <v>882</v>
      </c>
      <c r="E679" s="662" t="s">
        <v>690</v>
      </c>
      <c r="F679" s="662" t="s">
        <v>3819</v>
      </c>
      <c r="G679" s="1450" t="s">
        <v>3817</v>
      </c>
      <c r="H679" s="1450" t="s">
        <v>882</v>
      </c>
      <c r="I679" s="1450" t="s">
        <v>882</v>
      </c>
      <c r="J679" s="629" t="s">
        <v>3764</v>
      </c>
      <c r="K679" s="835"/>
      <c r="L679" s="835"/>
      <c r="M679" s="835"/>
      <c r="N679" s="835"/>
    </row>
    <row r="680" spans="1:14" s="289" customFormat="1" ht="16.5" hidden="1" customHeight="1" outlineLevel="1" thickBot="1" x14ac:dyDescent="0.3">
      <c r="A680" s="1453" t="s">
        <v>3820</v>
      </c>
      <c r="B680" s="1454"/>
      <c r="C680" s="1454"/>
      <c r="D680" s="1454"/>
      <c r="E680" s="1454"/>
      <c r="F680" s="1454"/>
      <c r="G680" s="1454"/>
      <c r="H680" s="1454"/>
      <c r="I680" s="1454"/>
      <c r="J680" s="1455"/>
      <c r="K680" s="835"/>
      <c r="L680" s="835"/>
      <c r="M680" s="835"/>
      <c r="N680" s="835"/>
    </row>
    <row r="681" spans="1:14" s="289" customFormat="1" ht="16.5" hidden="1" customHeight="1" outlineLevel="1" thickBot="1" x14ac:dyDescent="0.3">
      <c r="A681" s="1466" t="s">
        <v>86</v>
      </c>
      <c r="B681" s="1467"/>
      <c r="C681" s="1467"/>
      <c r="D681" s="1467"/>
      <c r="E681" s="1467"/>
      <c r="F681" s="1467"/>
      <c r="G681" s="1467"/>
      <c r="H681" s="1467"/>
      <c r="I681" s="1467"/>
      <c r="J681" s="1468"/>
      <c r="K681" s="835"/>
      <c r="L681" s="835"/>
      <c r="M681" s="835"/>
      <c r="N681" s="835"/>
    </row>
    <row r="682" spans="1:14" s="289" customFormat="1" ht="15.75" hidden="1" outlineLevel="1" x14ac:dyDescent="0.25">
      <c r="A682" s="656" t="s">
        <v>890</v>
      </c>
      <c r="B682" s="1449" t="s">
        <v>707</v>
      </c>
      <c r="C682" s="1449" t="s">
        <v>707</v>
      </c>
      <c r="D682" s="1449" t="s">
        <v>707</v>
      </c>
      <c r="E682" s="622" t="s">
        <v>3764</v>
      </c>
      <c r="F682" s="650" t="s">
        <v>895</v>
      </c>
      <c r="G682" s="1449" t="s">
        <v>896</v>
      </c>
      <c r="H682" s="1449" t="s">
        <v>896</v>
      </c>
      <c r="I682" s="1449" t="s">
        <v>896</v>
      </c>
      <c r="J682" s="631" t="s">
        <v>726</v>
      </c>
      <c r="K682" s="835"/>
      <c r="L682" s="835"/>
      <c r="M682" s="835"/>
      <c r="N682" s="835"/>
    </row>
    <row r="683" spans="1:14" s="289" customFormat="1" ht="15.75" hidden="1" outlineLevel="1" x14ac:dyDescent="0.25">
      <c r="A683" s="658" t="s">
        <v>892</v>
      </c>
      <c r="B683" s="1456" t="s">
        <v>709</v>
      </c>
      <c r="C683" s="1456" t="s">
        <v>709</v>
      </c>
      <c r="D683" s="1456" t="s">
        <v>709</v>
      </c>
      <c r="E683" s="350" t="s">
        <v>726</v>
      </c>
      <c r="F683" s="357" t="s">
        <v>898</v>
      </c>
      <c r="G683" s="1456" t="s">
        <v>803</v>
      </c>
      <c r="H683" s="1456" t="s">
        <v>803</v>
      </c>
      <c r="I683" s="1456" t="s">
        <v>803</v>
      </c>
      <c r="J683" s="627" t="s">
        <v>726</v>
      </c>
      <c r="K683" s="835"/>
      <c r="L683" s="835"/>
      <c r="M683" s="835"/>
      <c r="N683" s="835"/>
    </row>
    <row r="684" spans="1:14" s="289" customFormat="1" ht="15.75" hidden="1" outlineLevel="1" x14ac:dyDescent="0.25">
      <c r="A684" s="658" t="s">
        <v>894</v>
      </c>
      <c r="B684" s="1456" t="s">
        <v>668</v>
      </c>
      <c r="C684" s="1456" t="s">
        <v>668</v>
      </c>
      <c r="D684" s="1456" t="s">
        <v>668</v>
      </c>
      <c r="E684" s="350" t="s">
        <v>3762</v>
      </c>
      <c r="F684" s="357" t="s">
        <v>900</v>
      </c>
      <c r="G684" s="1456" t="s">
        <v>807</v>
      </c>
      <c r="H684" s="1456" t="s">
        <v>807</v>
      </c>
      <c r="I684" s="1456" t="s">
        <v>807</v>
      </c>
      <c r="J684" s="627" t="s">
        <v>726</v>
      </c>
      <c r="K684" s="835"/>
      <c r="L684" s="835"/>
      <c r="M684" s="835"/>
      <c r="N684" s="835"/>
    </row>
    <row r="685" spans="1:14" s="289" customFormat="1" ht="15.75" hidden="1" outlineLevel="1" x14ac:dyDescent="0.25">
      <c r="A685" s="664" t="s">
        <v>902</v>
      </c>
      <c r="B685" s="1456" t="s">
        <v>901</v>
      </c>
      <c r="C685" s="1456" t="s">
        <v>901</v>
      </c>
      <c r="D685" s="1456" t="s">
        <v>901</v>
      </c>
      <c r="E685" s="348" t="s">
        <v>690</v>
      </c>
      <c r="F685" s="357" t="s">
        <v>904</v>
      </c>
      <c r="G685" s="1456" t="s">
        <v>823</v>
      </c>
      <c r="H685" s="1456" t="s">
        <v>823</v>
      </c>
      <c r="I685" s="1456" t="s">
        <v>823</v>
      </c>
      <c r="J685" s="627" t="s">
        <v>726</v>
      </c>
      <c r="K685" s="835"/>
      <c r="L685" s="835"/>
      <c r="M685" s="835"/>
      <c r="N685" s="835"/>
    </row>
    <row r="686" spans="1:14" s="289" customFormat="1" ht="15.75" hidden="1" outlineLevel="1" x14ac:dyDescent="0.25">
      <c r="A686" s="652" t="s">
        <v>906</v>
      </c>
      <c r="B686" s="1456" t="s">
        <v>907</v>
      </c>
      <c r="C686" s="1456" t="s">
        <v>907</v>
      </c>
      <c r="D686" s="1456" t="s">
        <v>907</v>
      </c>
      <c r="E686" s="350" t="s">
        <v>726</v>
      </c>
      <c r="F686" s="361" t="s">
        <v>911</v>
      </c>
      <c r="G686" s="1456" t="s">
        <v>841</v>
      </c>
      <c r="H686" s="1456" t="s">
        <v>841</v>
      </c>
      <c r="I686" s="1456" t="s">
        <v>841</v>
      </c>
      <c r="J686" s="627" t="s">
        <v>726</v>
      </c>
      <c r="K686" s="835"/>
      <c r="L686" s="835"/>
      <c r="M686" s="835"/>
      <c r="N686" s="835"/>
    </row>
    <row r="687" spans="1:14" s="289" customFormat="1" ht="15.75" hidden="1" outlineLevel="1" x14ac:dyDescent="0.25">
      <c r="A687" s="652" t="s">
        <v>909</v>
      </c>
      <c r="B687" s="1456" t="s">
        <v>835</v>
      </c>
      <c r="C687" s="1456" t="s">
        <v>835</v>
      </c>
      <c r="D687" s="1456" t="s">
        <v>835</v>
      </c>
      <c r="E687" s="350" t="s">
        <v>726</v>
      </c>
      <c r="F687" s="361" t="s">
        <v>912</v>
      </c>
      <c r="G687" s="1456" t="s">
        <v>913</v>
      </c>
      <c r="H687" s="1456" t="s">
        <v>913</v>
      </c>
      <c r="I687" s="1456" t="s">
        <v>913</v>
      </c>
      <c r="J687" s="627" t="s">
        <v>726</v>
      </c>
      <c r="K687" s="835"/>
      <c r="L687" s="835"/>
      <c r="M687" s="835"/>
      <c r="N687" s="835"/>
    </row>
    <row r="688" spans="1:14" s="289" customFormat="1" ht="15.75" hidden="1" outlineLevel="1" x14ac:dyDescent="0.25">
      <c r="A688" s="666" t="s">
        <v>914</v>
      </c>
      <c r="B688" s="1456" t="s">
        <v>854</v>
      </c>
      <c r="C688" s="1456" t="s">
        <v>854</v>
      </c>
      <c r="D688" s="1456" t="s">
        <v>854</v>
      </c>
      <c r="E688" s="350" t="s">
        <v>726</v>
      </c>
      <c r="F688" s="361" t="s">
        <v>915</v>
      </c>
      <c r="G688" s="1456" t="s">
        <v>916</v>
      </c>
      <c r="H688" s="1456" t="s">
        <v>916</v>
      </c>
      <c r="I688" s="1456" t="s">
        <v>916</v>
      </c>
      <c r="J688" s="627" t="s">
        <v>726</v>
      </c>
      <c r="K688" s="835"/>
      <c r="L688" s="835"/>
      <c r="M688" s="835"/>
      <c r="N688" s="835"/>
    </row>
    <row r="689" spans="1:14" s="289" customFormat="1" ht="16.5" hidden="1" outlineLevel="1" thickBot="1" x14ac:dyDescent="0.3">
      <c r="A689" s="667" t="s">
        <v>918</v>
      </c>
      <c r="B689" s="1450" t="s">
        <v>856</v>
      </c>
      <c r="C689" s="1450" t="s">
        <v>856</v>
      </c>
      <c r="D689" s="1450" t="s">
        <v>856</v>
      </c>
      <c r="E689" s="633" t="s">
        <v>726</v>
      </c>
      <c r="F689" s="668" t="s">
        <v>920</v>
      </c>
      <c r="G689" s="1450" t="s">
        <v>714</v>
      </c>
      <c r="H689" s="1450" t="s">
        <v>714</v>
      </c>
      <c r="I689" s="1450" t="s">
        <v>714</v>
      </c>
      <c r="J689" s="629" t="s">
        <v>3764</v>
      </c>
      <c r="K689" s="835"/>
      <c r="L689" s="835"/>
      <c r="M689" s="835"/>
      <c r="N689" s="835"/>
    </row>
    <row r="690" spans="1:14" s="289" customFormat="1" ht="16.5" hidden="1" outlineLevel="1" thickBot="1" x14ac:dyDescent="0.3">
      <c r="A690" s="1453" t="s">
        <v>3834</v>
      </c>
      <c r="B690" s="1454"/>
      <c r="C690" s="1454"/>
      <c r="D690" s="1454"/>
      <c r="E690" s="1454"/>
      <c r="F690" s="1454"/>
      <c r="G690" s="1454"/>
      <c r="H690" s="1454"/>
      <c r="I690" s="1454"/>
      <c r="J690" s="1455"/>
      <c r="K690" s="835"/>
      <c r="L690" s="835"/>
      <c r="M690" s="835"/>
      <c r="N690" s="835"/>
    </row>
    <row r="691" spans="1:14" s="289" customFormat="1" ht="16.5" hidden="1" outlineLevel="1" thickBot="1" x14ac:dyDescent="0.3">
      <c r="A691" s="1471" t="s">
        <v>86</v>
      </c>
      <c r="B691" s="1472"/>
      <c r="C691" s="1472"/>
      <c r="D691" s="1472"/>
      <c r="E691" s="1472"/>
      <c r="F691" s="1472"/>
      <c r="G691" s="1472"/>
      <c r="H691" s="1472"/>
      <c r="I691" s="1472"/>
      <c r="J691" s="1473"/>
      <c r="K691" s="835"/>
      <c r="L691" s="835"/>
      <c r="M691" s="835"/>
      <c r="N691" s="835"/>
    </row>
    <row r="692" spans="1:14" s="289" customFormat="1" ht="15.75" hidden="1" outlineLevel="1" x14ac:dyDescent="0.25">
      <c r="A692" s="669" t="s">
        <v>922</v>
      </c>
      <c r="B692" s="1476" t="s">
        <v>707</v>
      </c>
      <c r="C692" s="1476" t="s">
        <v>707</v>
      </c>
      <c r="D692" s="1476" t="s">
        <v>707</v>
      </c>
      <c r="E692" s="292" t="s">
        <v>726</v>
      </c>
      <c r="F692" s="292" t="s">
        <v>924</v>
      </c>
      <c r="G692" s="1476" t="s">
        <v>769</v>
      </c>
      <c r="H692" s="1476" t="s">
        <v>769</v>
      </c>
      <c r="I692" s="1476" t="s">
        <v>769</v>
      </c>
      <c r="J692" s="670" t="s">
        <v>726</v>
      </c>
      <c r="K692" s="835"/>
      <c r="L692" s="835"/>
      <c r="M692" s="835"/>
      <c r="N692" s="835"/>
    </row>
    <row r="693" spans="1:14" s="289" customFormat="1" ht="15.75" hidden="1" outlineLevel="1" x14ac:dyDescent="0.25">
      <c r="A693" s="671" t="s">
        <v>923</v>
      </c>
      <c r="B693" s="1469" t="s">
        <v>133</v>
      </c>
      <c r="C693" s="1469" t="s">
        <v>133</v>
      </c>
      <c r="D693" s="1469" t="s">
        <v>133</v>
      </c>
      <c r="E693" s="358" t="s">
        <v>726</v>
      </c>
      <c r="F693" s="358" t="s">
        <v>925</v>
      </c>
      <c r="G693" s="1469" t="s">
        <v>773</v>
      </c>
      <c r="H693" s="1469" t="s">
        <v>773</v>
      </c>
      <c r="I693" s="1469" t="s">
        <v>773</v>
      </c>
      <c r="J693" s="672" t="s">
        <v>726</v>
      </c>
      <c r="K693" s="835"/>
      <c r="L693" s="835"/>
      <c r="M693" s="835"/>
      <c r="N693" s="835"/>
    </row>
    <row r="694" spans="1:14" s="289" customFormat="1" ht="15.75" hidden="1" outlineLevel="1" x14ac:dyDescent="0.25">
      <c r="A694" s="294" t="s">
        <v>926</v>
      </c>
      <c r="B694" s="1469" t="s">
        <v>135</v>
      </c>
      <c r="C694" s="1469" t="s">
        <v>135</v>
      </c>
      <c r="D694" s="1469" t="s">
        <v>135</v>
      </c>
      <c r="E694" s="358" t="s">
        <v>726</v>
      </c>
      <c r="F694" s="359" t="s">
        <v>928</v>
      </c>
      <c r="G694" s="1469" t="s">
        <v>714</v>
      </c>
      <c r="H694" s="1469" t="s">
        <v>714</v>
      </c>
      <c r="I694" s="1469" t="s">
        <v>714</v>
      </c>
      <c r="J694" s="673" t="s">
        <v>690</v>
      </c>
      <c r="K694" s="835"/>
      <c r="L694" s="835"/>
      <c r="M694" s="835"/>
      <c r="N694" s="835"/>
    </row>
    <row r="695" spans="1:14" s="289" customFormat="1" ht="16.5" hidden="1" outlineLevel="1" thickBot="1" x14ac:dyDescent="0.3">
      <c r="A695" s="498" t="s">
        <v>927</v>
      </c>
      <c r="B695" s="1470" t="s">
        <v>803</v>
      </c>
      <c r="C695" s="1470" t="s">
        <v>803</v>
      </c>
      <c r="D695" s="1470" t="s">
        <v>803</v>
      </c>
      <c r="E695" s="507" t="s">
        <v>726</v>
      </c>
      <c r="F695" s="674" t="s">
        <v>928</v>
      </c>
      <c r="G695" s="1470" t="s">
        <v>714</v>
      </c>
      <c r="H695" s="1470" t="s">
        <v>714</v>
      </c>
      <c r="I695" s="1470" t="s">
        <v>714</v>
      </c>
      <c r="J695" s="675" t="s">
        <v>726</v>
      </c>
      <c r="K695" s="835"/>
      <c r="L695" s="835"/>
      <c r="M695" s="835"/>
      <c r="N695" s="835"/>
    </row>
    <row r="696" spans="1:14" s="289" customFormat="1" ht="16.5" hidden="1" outlineLevel="1" thickBot="1" x14ac:dyDescent="0.3">
      <c r="A696" s="1453" t="s">
        <v>3835</v>
      </c>
      <c r="B696" s="1454"/>
      <c r="C696" s="1454"/>
      <c r="D696" s="1454"/>
      <c r="E696" s="1454"/>
      <c r="F696" s="1454"/>
      <c r="G696" s="1454"/>
      <c r="H696" s="1454"/>
      <c r="I696" s="1454"/>
      <c r="J696" s="1455"/>
      <c r="K696" s="835"/>
      <c r="L696" s="835"/>
      <c r="M696" s="835"/>
      <c r="N696" s="835"/>
    </row>
    <row r="697" spans="1:14" s="289" customFormat="1" ht="16.5" hidden="1" outlineLevel="1" thickBot="1" x14ac:dyDescent="0.3">
      <c r="A697" s="1466" t="s">
        <v>85</v>
      </c>
      <c r="B697" s="1467"/>
      <c r="C697" s="1467"/>
      <c r="D697" s="1467"/>
      <c r="E697" s="1467"/>
      <c r="F697" s="1467"/>
      <c r="G697" s="1467"/>
      <c r="H697" s="1467"/>
      <c r="I697" s="1467"/>
      <c r="J697" s="1468"/>
      <c r="K697" s="835"/>
      <c r="L697" s="835"/>
      <c r="M697" s="835"/>
      <c r="N697" s="835"/>
    </row>
    <row r="698" spans="1:14" s="289" customFormat="1" ht="15.75" hidden="1" outlineLevel="1" x14ac:dyDescent="0.25">
      <c r="A698" s="290" t="s">
        <v>931</v>
      </c>
      <c r="B698" s="1476" t="s">
        <v>136</v>
      </c>
      <c r="C698" s="1476" t="s">
        <v>136</v>
      </c>
      <c r="D698" s="1476" t="s">
        <v>136</v>
      </c>
      <c r="E698" s="630" t="s">
        <v>3756</v>
      </c>
      <c r="F698" s="292" t="s">
        <v>970</v>
      </c>
      <c r="G698" s="1476" t="s">
        <v>971</v>
      </c>
      <c r="H698" s="1476" t="s">
        <v>971</v>
      </c>
      <c r="I698" s="1476" t="s">
        <v>971</v>
      </c>
      <c r="J698" s="623" t="s">
        <v>3763</v>
      </c>
      <c r="K698" s="835"/>
      <c r="L698" s="835"/>
      <c r="M698" s="835"/>
      <c r="N698" s="835"/>
    </row>
    <row r="699" spans="1:14" s="289" customFormat="1" ht="15.75" hidden="1" outlineLevel="1" x14ac:dyDescent="0.25">
      <c r="A699" s="294" t="s">
        <v>1004</v>
      </c>
      <c r="B699" s="1469" t="s">
        <v>1005</v>
      </c>
      <c r="C699" s="1469" t="s">
        <v>1005</v>
      </c>
      <c r="D699" s="1469" t="s">
        <v>1005</v>
      </c>
      <c r="E699" s="351" t="s">
        <v>3756</v>
      </c>
      <c r="F699" s="358" t="s">
        <v>1012</v>
      </c>
      <c r="G699" s="1469" t="s">
        <v>719</v>
      </c>
      <c r="H699" s="1469" t="s">
        <v>719</v>
      </c>
      <c r="I699" s="1469" t="s">
        <v>719</v>
      </c>
      <c r="J699" s="625" t="s">
        <v>3763</v>
      </c>
      <c r="K699" s="835"/>
      <c r="L699" s="835"/>
      <c r="M699" s="835"/>
      <c r="N699" s="835"/>
    </row>
    <row r="700" spans="1:14" s="289" customFormat="1" ht="15.75" hidden="1" outlineLevel="1" x14ac:dyDescent="0.25">
      <c r="A700" s="294" t="s">
        <v>1015</v>
      </c>
      <c r="B700" s="1469" t="s">
        <v>1016</v>
      </c>
      <c r="C700" s="1469" t="s">
        <v>1016</v>
      </c>
      <c r="D700" s="1469" t="s">
        <v>1016</v>
      </c>
      <c r="E700" s="351" t="s">
        <v>3756</v>
      </c>
      <c r="F700" s="358" t="s">
        <v>1013</v>
      </c>
      <c r="G700" s="1469" t="s">
        <v>721</v>
      </c>
      <c r="H700" s="1469" t="s">
        <v>721</v>
      </c>
      <c r="I700" s="1469" t="s">
        <v>721</v>
      </c>
      <c r="J700" s="672" t="s">
        <v>3764</v>
      </c>
      <c r="K700" s="835"/>
      <c r="L700" s="835"/>
      <c r="M700" s="835"/>
      <c r="N700" s="835"/>
    </row>
    <row r="701" spans="1:14" s="289" customFormat="1" ht="16.5" hidden="1" outlineLevel="1" thickBot="1" x14ac:dyDescent="0.3">
      <c r="A701" s="1477"/>
      <c r="B701" s="1451"/>
      <c r="C701" s="1451"/>
      <c r="D701" s="1451"/>
      <c r="E701" s="1451"/>
      <c r="F701" s="507" t="s">
        <v>1013</v>
      </c>
      <c r="G701" s="1470" t="s">
        <v>721</v>
      </c>
      <c r="H701" s="1470" t="s">
        <v>721</v>
      </c>
      <c r="I701" s="1470" t="s">
        <v>721</v>
      </c>
      <c r="J701" s="676" t="s">
        <v>3756</v>
      </c>
      <c r="K701" s="835"/>
      <c r="L701" s="835"/>
      <c r="M701" s="835"/>
      <c r="N701" s="835"/>
    </row>
    <row r="702" spans="1:14" s="289" customFormat="1" ht="16.5" hidden="1" outlineLevel="1" thickBot="1" x14ac:dyDescent="0.3">
      <c r="A702" s="1480" t="s">
        <v>86</v>
      </c>
      <c r="B702" s="1481"/>
      <c r="C702" s="1481"/>
      <c r="D702" s="1481"/>
      <c r="E702" s="1481"/>
      <c r="F702" s="1481"/>
      <c r="G702" s="1481"/>
      <c r="H702" s="1481"/>
      <c r="I702" s="1481"/>
      <c r="J702" s="1482"/>
      <c r="K702" s="835"/>
      <c r="L702" s="835"/>
      <c r="M702" s="835"/>
      <c r="N702" s="835"/>
    </row>
    <row r="703" spans="1:14" s="289" customFormat="1" ht="15.75" hidden="1" outlineLevel="1" x14ac:dyDescent="0.25">
      <c r="A703" s="290" t="s">
        <v>929</v>
      </c>
      <c r="B703" s="1449" t="s">
        <v>136</v>
      </c>
      <c r="C703" s="1449" t="s">
        <v>136</v>
      </c>
      <c r="D703" s="1449" t="s">
        <v>136</v>
      </c>
      <c r="E703" s="292" t="s">
        <v>3762</v>
      </c>
      <c r="F703" s="292" t="s">
        <v>936</v>
      </c>
      <c r="G703" s="1449" t="s">
        <v>937</v>
      </c>
      <c r="H703" s="1449" t="s">
        <v>937</v>
      </c>
      <c r="I703" s="1449" t="s">
        <v>937</v>
      </c>
      <c r="J703" s="670" t="s">
        <v>726</v>
      </c>
      <c r="K703" s="835"/>
      <c r="L703" s="835"/>
      <c r="M703" s="835"/>
      <c r="N703" s="835"/>
    </row>
    <row r="704" spans="1:14" s="289" customFormat="1" ht="15.75" hidden="1" outlineLevel="1" x14ac:dyDescent="0.25">
      <c r="A704" s="294" t="s">
        <v>929</v>
      </c>
      <c r="B704" s="1456" t="s">
        <v>136</v>
      </c>
      <c r="C704" s="1456" t="s">
        <v>136</v>
      </c>
      <c r="D704" s="1456" t="s">
        <v>136</v>
      </c>
      <c r="E704" s="351" t="s">
        <v>3763</v>
      </c>
      <c r="F704" s="358" t="s">
        <v>938</v>
      </c>
      <c r="G704" s="1456" t="s">
        <v>937</v>
      </c>
      <c r="H704" s="1456" t="s">
        <v>937</v>
      </c>
      <c r="I704" s="1456" t="s">
        <v>937</v>
      </c>
      <c r="J704" s="672" t="s">
        <v>726</v>
      </c>
      <c r="K704" s="835"/>
      <c r="L704" s="835"/>
      <c r="M704" s="835"/>
      <c r="N704" s="835"/>
    </row>
    <row r="705" spans="1:14" s="289" customFormat="1" ht="15.75" hidden="1" outlineLevel="1" x14ac:dyDescent="0.25">
      <c r="A705" s="294" t="s">
        <v>930</v>
      </c>
      <c r="B705" s="1456" t="s">
        <v>136</v>
      </c>
      <c r="C705" s="1456" t="s">
        <v>136</v>
      </c>
      <c r="D705" s="1456" t="s">
        <v>136</v>
      </c>
      <c r="E705" s="358" t="s">
        <v>3762</v>
      </c>
      <c r="F705" s="358" t="s">
        <v>3836</v>
      </c>
      <c r="G705" s="1456" t="s">
        <v>3837</v>
      </c>
      <c r="H705" s="1456" t="s">
        <v>136</v>
      </c>
      <c r="I705" s="1456" t="s">
        <v>136</v>
      </c>
      <c r="J705" s="672" t="s">
        <v>3762</v>
      </c>
      <c r="K705" s="835"/>
      <c r="L705" s="835"/>
      <c r="M705" s="835"/>
      <c r="N705" s="835"/>
    </row>
    <row r="706" spans="1:14" s="289" customFormat="1" ht="15.75" hidden="1" outlineLevel="1" x14ac:dyDescent="0.25">
      <c r="A706" s="294" t="s">
        <v>930</v>
      </c>
      <c r="B706" s="1456" t="s">
        <v>136</v>
      </c>
      <c r="C706" s="1456" t="s">
        <v>136</v>
      </c>
      <c r="D706" s="1456" t="s">
        <v>136</v>
      </c>
      <c r="E706" s="351" t="s">
        <v>3763</v>
      </c>
      <c r="F706" s="358" t="s">
        <v>3838</v>
      </c>
      <c r="G706" s="1456" t="s">
        <v>3837</v>
      </c>
      <c r="H706" s="1456" t="s">
        <v>136</v>
      </c>
      <c r="I706" s="1456" t="s">
        <v>136</v>
      </c>
      <c r="J706" s="672" t="s">
        <v>3762</v>
      </c>
      <c r="K706" s="835"/>
      <c r="L706" s="835"/>
      <c r="M706" s="835"/>
      <c r="N706" s="835"/>
    </row>
    <row r="707" spans="1:14" s="289" customFormat="1" ht="15.75" hidden="1" outlineLevel="1" x14ac:dyDescent="0.25">
      <c r="A707" s="294" t="s">
        <v>931</v>
      </c>
      <c r="B707" s="1456" t="s">
        <v>136</v>
      </c>
      <c r="C707" s="1456" t="s">
        <v>136</v>
      </c>
      <c r="D707" s="1456" t="s">
        <v>136</v>
      </c>
      <c r="E707" s="358" t="s">
        <v>3762</v>
      </c>
      <c r="F707" s="358" t="s">
        <v>939</v>
      </c>
      <c r="G707" s="1456" t="s">
        <v>731</v>
      </c>
      <c r="H707" s="1456" t="s">
        <v>731</v>
      </c>
      <c r="I707" s="1456" t="s">
        <v>731</v>
      </c>
      <c r="J707" s="663" t="s">
        <v>3756</v>
      </c>
      <c r="K707" s="835"/>
      <c r="L707" s="835"/>
      <c r="M707" s="835"/>
      <c r="N707" s="835"/>
    </row>
    <row r="708" spans="1:14" s="289" customFormat="1" ht="15.75" hidden="1" outlineLevel="1" x14ac:dyDescent="0.25">
      <c r="A708" s="294" t="s">
        <v>932</v>
      </c>
      <c r="B708" s="1456" t="s">
        <v>136</v>
      </c>
      <c r="C708" s="1456" t="s">
        <v>136</v>
      </c>
      <c r="D708" s="1456" t="s">
        <v>136</v>
      </c>
      <c r="E708" s="358" t="s">
        <v>3762</v>
      </c>
      <c r="F708" s="358" t="s">
        <v>940</v>
      </c>
      <c r="G708" s="1456" t="s">
        <v>941</v>
      </c>
      <c r="H708" s="1456" t="s">
        <v>941</v>
      </c>
      <c r="I708" s="1456" t="s">
        <v>941</v>
      </c>
      <c r="J708" s="663" t="s">
        <v>3756</v>
      </c>
      <c r="K708" s="835"/>
      <c r="L708" s="835"/>
      <c r="M708" s="835"/>
      <c r="N708" s="835"/>
    </row>
    <row r="709" spans="1:14" s="289" customFormat="1" ht="15.75" hidden="1" outlineLevel="1" x14ac:dyDescent="0.25">
      <c r="A709" s="294" t="s">
        <v>932</v>
      </c>
      <c r="B709" s="1456" t="s">
        <v>136</v>
      </c>
      <c r="C709" s="1456" t="s">
        <v>136</v>
      </c>
      <c r="D709" s="1456" t="s">
        <v>136</v>
      </c>
      <c r="E709" s="351" t="s">
        <v>3763</v>
      </c>
      <c r="F709" s="358" t="s">
        <v>944</v>
      </c>
      <c r="G709" s="1456" t="s">
        <v>943</v>
      </c>
      <c r="H709" s="1456" t="s">
        <v>943</v>
      </c>
      <c r="I709" s="1456" t="s">
        <v>943</v>
      </c>
      <c r="J709" s="663" t="s">
        <v>3756</v>
      </c>
      <c r="K709" s="835"/>
      <c r="L709" s="835"/>
      <c r="M709" s="835"/>
      <c r="N709" s="835"/>
    </row>
    <row r="710" spans="1:14" s="289" customFormat="1" ht="15.75" hidden="1" outlineLevel="1" x14ac:dyDescent="0.25">
      <c r="A710" s="294" t="s">
        <v>933</v>
      </c>
      <c r="B710" s="1456" t="s">
        <v>136</v>
      </c>
      <c r="C710" s="1456" t="s">
        <v>136</v>
      </c>
      <c r="D710" s="1456" t="s">
        <v>136</v>
      </c>
      <c r="E710" s="358" t="s">
        <v>3762</v>
      </c>
      <c r="F710" s="358" t="s">
        <v>3839</v>
      </c>
      <c r="G710" s="1456" t="s">
        <v>3840</v>
      </c>
      <c r="H710" s="1456" t="s">
        <v>943</v>
      </c>
      <c r="I710" s="1456" t="s">
        <v>943</v>
      </c>
      <c r="J710" s="672" t="s">
        <v>3762</v>
      </c>
      <c r="K710" s="835"/>
      <c r="L710" s="835"/>
      <c r="M710" s="835"/>
      <c r="N710" s="835"/>
    </row>
    <row r="711" spans="1:14" s="289" customFormat="1" ht="15.75" hidden="1" outlineLevel="1" x14ac:dyDescent="0.25">
      <c r="A711" s="294" t="s">
        <v>933</v>
      </c>
      <c r="B711" s="1456" t="s">
        <v>136</v>
      </c>
      <c r="C711" s="1456" t="s">
        <v>136</v>
      </c>
      <c r="D711" s="1456" t="s">
        <v>136</v>
      </c>
      <c r="E711" s="351" t="s">
        <v>3763</v>
      </c>
      <c r="F711" s="358" t="s">
        <v>945</v>
      </c>
      <c r="G711" s="1456" t="s">
        <v>946</v>
      </c>
      <c r="H711" s="1456" t="s">
        <v>946</v>
      </c>
      <c r="I711" s="1456" t="s">
        <v>946</v>
      </c>
      <c r="J711" s="627" t="s">
        <v>3762</v>
      </c>
      <c r="K711" s="835"/>
      <c r="L711" s="835"/>
      <c r="M711" s="835"/>
      <c r="N711" s="835"/>
    </row>
    <row r="712" spans="1:14" s="289" customFormat="1" ht="15.75" hidden="1" outlineLevel="1" x14ac:dyDescent="0.25">
      <c r="A712" s="294" t="s">
        <v>934</v>
      </c>
      <c r="B712" s="1456" t="s">
        <v>935</v>
      </c>
      <c r="C712" s="1456" t="s">
        <v>935</v>
      </c>
      <c r="D712" s="1456" t="s">
        <v>935</v>
      </c>
      <c r="E712" s="358" t="s">
        <v>3762</v>
      </c>
      <c r="F712" s="358" t="s">
        <v>945</v>
      </c>
      <c r="G712" s="1456" t="s">
        <v>946</v>
      </c>
      <c r="H712" s="1456" t="s">
        <v>946</v>
      </c>
      <c r="I712" s="1456" t="s">
        <v>946</v>
      </c>
      <c r="J712" s="625" t="s">
        <v>3763</v>
      </c>
      <c r="K712" s="835"/>
      <c r="L712" s="835"/>
      <c r="M712" s="835"/>
      <c r="N712" s="835"/>
    </row>
    <row r="713" spans="1:14" s="289" customFormat="1" ht="15.75" hidden="1" outlineLevel="1" x14ac:dyDescent="0.25">
      <c r="A713" s="294" t="s">
        <v>934</v>
      </c>
      <c r="B713" s="1456" t="s">
        <v>935</v>
      </c>
      <c r="C713" s="1456" t="s">
        <v>935</v>
      </c>
      <c r="D713" s="1456" t="s">
        <v>935</v>
      </c>
      <c r="E713" s="351" t="s">
        <v>3763</v>
      </c>
      <c r="F713" s="358" t="s">
        <v>955</v>
      </c>
      <c r="G713" s="1456" t="s">
        <v>956</v>
      </c>
      <c r="H713" s="1456" t="s">
        <v>956</v>
      </c>
      <c r="I713" s="1456" t="s">
        <v>956</v>
      </c>
      <c r="J713" s="627" t="s">
        <v>3764</v>
      </c>
      <c r="K713" s="835"/>
      <c r="L713" s="835"/>
      <c r="M713" s="835"/>
      <c r="N713" s="835"/>
    </row>
    <row r="714" spans="1:14" s="289" customFormat="1" ht="15.75" hidden="1" outlineLevel="1" x14ac:dyDescent="0.25">
      <c r="A714" s="294" t="s">
        <v>948</v>
      </c>
      <c r="B714" s="1456" t="s">
        <v>733</v>
      </c>
      <c r="C714" s="1456" t="s">
        <v>733</v>
      </c>
      <c r="D714" s="1456" t="s">
        <v>733</v>
      </c>
      <c r="E714" s="358" t="s">
        <v>3762</v>
      </c>
      <c r="F714" s="358" t="s">
        <v>955</v>
      </c>
      <c r="G714" s="1456" t="s">
        <v>956</v>
      </c>
      <c r="H714" s="1456" t="s">
        <v>956</v>
      </c>
      <c r="I714" s="1456" t="s">
        <v>956</v>
      </c>
      <c r="J714" s="663" t="s">
        <v>3756</v>
      </c>
      <c r="K714" s="835"/>
      <c r="L714" s="835"/>
      <c r="M714" s="835"/>
      <c r="N714" s="835"/>
    </row>
    <row r="715" spans="1:14" s="289" customFormat="1" ht="15.75" hidden="1" outlineLevel="1" x14ac:dyDescent="0.25">
      <c r="A715" s="294" t="s">
        <v>949</v>
      </c>
      <c r="B715" s="1456" t="s">
        <v>950</v>
      </c>
      <c r="C715" s="1456" t="s">
        <v>950</v>
      </c>
      <c r="D715" s="1456" t="s">
        <v>950</v>
      </c>
      <c r="E715" s="350" t="s">
        <v>726</v>
      </c>
      <c r="F715" s="358" t="s">
        <v>3842</v>
      </c>
      <c r="G715" s="1456" t="s">
        <v>3843</v>
      </c>
      <c r="H715" s="1456" t="s">
        <v>956</v>
      </c>
      <c r="I715" s="1456" t="s">
        <v>956</v>
      </c>
      <c r="J715" s="627" t="s">
        <v>3764</v>
      </c>
      <c r="K715" s="835"/>
      <c r="L715" s="835"/>
      <c r="M715" s="835"/>
      <c r="N715" s="835"/>
    </row>
    <row r="716" spans="1:14" s="289" customFormat="1" ht="15.75" hidden="1" outlineLevel="1" x14ac:dyDescent="0.25">
      <c r="A716" s="294" t="s">
        <v>949</v>
      </c>
      <c r="B716" s="1456" t="s">
        <v>950</v>
      </c>
      <c r="C716" s="1456" t="s">
        <v>950</v>
      </c>
      <c r="D716" s="1456" t="s">
        <v>950</v>
      </c>
      <c r="E716" s="357" t="s">
        <v>3841</v>
      </c>
      <c r="F716" s="358" t="s">
        <v>957</v>
      </c>
      <c r="G716" s="1456" t="s">
        <v>958</v>
      </c>
      <c r="H716" s="1456" t="s">
        <v>958</v>
      </c>
      <c r="I716" s="1456" t="s">
        <v>958</v>
      </c>
      <c r="J716" s="627" t="s">
        <v>3764</v>
      </c>
      <c r="K716" s="835"/>
      <c r="L716" s="835"/>
      <c r="M716" s="835"/>
      <c r="N716" s="835"/>
    </row>
    <row r="717" spans="1:14" s="289" customFormat="1" ht="15.75" hidden="1" outlineLevel="1" x14ac:dyDescent="0.25">
      <c r="A717" s="294" t="s">
        <v>951</v>
      </c>
      <c r="B717" s="1456" t="s">
        <v>952</v>
      </c>
      <c r="C717" s="1456" t="s">
        <v>952</v>
      </c>
      <c r="D717" s="1456" t="s">
        <v>952</v>
      </c>
      <c r="E717" s="350" t="s">
        <v>726</v>
      </c>
      <c r="F717" s="358" t="s">
        <v>957</v>
      </c>
      <c r="G717" s="1456" t="s">
        <v>958</v>
      </c>
      <c r="H717" s="1456" t="s">
        <v>958</v>
      </c>
      <c r="I717" s="1456" t="s">
        <v>958</v>
      </c>
      <c r="J717" s="663" t="s">
        <v>3756</v>
      </c>
      <c r="K717" s="835"/>
      <c r="L717" s="835"/>
      <c r="M717" s="835"/>
      <c r="N717" s="835"/>
    </row>
    <row r="718" spans="1:14" s="289" customFormat="1" ht="15.75" hidden="1" outlineLevel="1" x14ac:dyDescent="0.25">
      <c r="A718" s="294" t="s">
        <v>951</v>
      </c>
      <c r="B718" s="1456" t="s">
        <v>952</v>
      </c>
      <c r="C718" s="1456" t="s">
        <v>952</v>
      </c>
      <c r="D718" s="1456" t="s">
        <v>952</v>
      </c>
      <c r="E718" s="357" t="s">
        <v>3841</v>
      </c>
      <c r="F718" s="358" t="s">
        <v>959</v>
      </c>
      <c r="G718" s="1456" t="s">
        <v>960</v>
      </c>
      <c r="H718" s="1456" t="s">
        <v>960</v>
      </c>
      <c r="I718" s="1456" t="s">
        <v>960</v>
      </c>
      <c r="J718" s="627" t="s">
        <v>3764</v>
      </c>
      <c r="K718" s="835"/>
      <c r="L718" s="835"/>
      <c r="M718" s="835"/>
      <c r="N718" s="835"/>
    </row>
    <row r="719" spans="1:14" s="289" customFormat="1" ht="15.75" hidden="1" outlineLevel="1" x14ac:dyDescent="0.25">
      <c r="A719" s="294" t="s">
        <v>953</v>
      </c>
      <c r="B719" s="1456" t="s">
        <v>954</v>
      </c>
      <c r="C719" s="1456" t="s">
        <v>954</v>
      </c>
      <c r="D719" s="1456" t="s">
        <v>954</v>
      </c>
      <c r="E719" s="350" t="s">
        <v>726</v>
      </c>
      <c r="F719" s="358" t="s">
        <v>959</v>
      </c>
      <c r="G719" s="1456" t="s">
        <v>960</v>
      </c>
      <c r="H719" s="1456" t="s">
        <v>960</v>
      </c>
      <c r="I719" s="1456" t="s">
        <v>960</v>
      </c>
      <c r="J719" s="663" t="s">
        <v>3756</v>
      </c>
      <c r="K719" s="835"/>
      <c r="L719" s="835"/>
      <c r="M719" s="835"/>
      <c r="N719" s="835"/>
    </row>
    <row r="720" spans="1:14" s="289" customFormat="1" ht="15.75" hidden="1" outlineLevel="1" x14ac:dyDescent="0.25">
      <c r="A720" s="294" t="s">
        <v>953</v>
      </c>
      <c r="B720" s="1456" t="s">
        <v>954</v>
      </c>
      <c r="C720" s="1456" t="s">
        <v>954</v>
      </c>
      <c r="D720" s="1456" t="s">
        <v>954</v>
      </c>
      <c r="E720" s="357" t="s">
        <v>3841</v>
      </c>
      <c r="F720" s="358" t="s">
        <v>961</v>
      </c>
      <c r="G720" s="1456" t="s">
        <v>960</v>
      </c>
      <c r="H720" s="1456" t="s">
        <v>960</v>
      </c>
      <c r="I720" s="1456" t="s">
        <v>960</v>
      </c>
      <c r="J720" s="627" t="s">
        <v>3764</v>
      </c>
      <c r="K720" s="835"/>
      <c r="L720" s="835"/>
      <c r="M720" s="835"/>
      <c r="N720" s="835"/>
    </row>
    <row r="721" spans="1:14" s="289" customFormat="1" ht="15.75" hidden="1" outlineLevel="1" x14ac:dyDescent="0.25">
      <c r="A721" s="294" t="s">
        <v>967</v>
      </c>
      <c r="B721" s="1456" t="s">
        <v>968</v>
      </c>
      <c r="C721" s="1456" t="s">
        <v>968</v>
      </c>
      <c r="D721" s="1456" t="s">
        <v>968</v>
      </c>
      <c r="E721" s="350" t="s">
        <v>726</v>
      </c>
      <c r="F721" s="358" t="s">
        <v>962</v>
      </c>
      <c r="G721" s="1456" t="s">
        <v>744</v>
      </c>
      <c r="H721" s="1456" t="s">
        <v>744</v>
      </c>
      <c r="I721" s="1456" t="s">
        <v>744</v>
      </c>
      <c r="J721" s="627" t="s">
        <v>3764</v>
      </c>
      <c r="K721" s="835"/>
      <c r="L721" s="835"/>
      <c r="M721" s="835"/>
      <c r="N721" s="835"/>
    </row>
    <row r="722" spans="1:14" s="289" customFormat="1" ht="15.75" hidden="1" outlineLevel="1" x14ac:dyDescent="0.25">
      <c r="A722" s="294" t="s">
        <v>969</v>
      </c>
      <c r="B722" s="1456" t="s">
        <v>968</v>
      </c>
      <c r="C722" s="1456" t="s">
        <v>968</v>
      </c>
      <c r="D722" s="1456" t="s">
        <v>968</v>
      </c>
      <c r="E722" s="350" t="s">
        <v>726</v>
      </c>
      <c r="F722" s="358" t="s">
        <v>963</v>
      </c>
      <c r="G722" s="1456" t="s">
        <v>744</v>
      </c>
      <c r="H722" s="1456" t="s">
        <v>744</v>
      </c>
      <c r="I722" s="1456" t="s">
        <v>744</v>
      </c>
      <c r="J722" s="627" t="s">
        <v>3764</v>
      </c>
      <c r="K722" s="835"/>
      <c r="L722" s="835"/>
      <c r="M722" s="835"/>
      <c r="N722" s="835"/>
    </row>
    <row r="723" spans="1:14" s="289" customFormat="1" ht="15.75" hidden="1" outlineLevel="1" x14ac:dyDescent="0.25">
      <c r="A723" s="294" t="s">
        <v>970</v>
      </c>
      <c r="B723" s="1456" t="s">
        <v>971</v>
      </c>
      <c r="C723" s="1456" t="s">
        <v>971</v>
      </c>
      <c r="D723" s="1456" t="s">
        <v>971</v>
      </c>
      <c r="E723" s="350" t="s">
        <v>726</v>
      </c>
      <c r="F723" s="358" t="s">
        <v>964</v>
      </c>
      <c r="G723" s="1456" t="s">
        <v>965</v>
      </c>
      <c r="H723" s="1456" t="s">
        <v>965</v>
      </c>
      <c r="I723" s="1456" t="s">
        <v>965</v>
      </c>
      <c r="J723" s="627" t="s">
        <v>3764</v>
      </c>
      <c r="K723" s="835"/>
      <c r="L723" s="835"/>
      <c r="M723" s="835"/>
      <c r="N723" s="835"/>
    </row>
    <row r="724" spans="1:14" s="289" customFormat="1" ht="15.75" hidden="1" outlineLevel="1" x14ac:dyDescent="0.25">
      <c r="A724" s="294" t="s">
        <v>972</v>
      </c>
      <c r="B724" s="1456" t="s">
        <v>973</v>
      </c>
      <c r="C724" s="1456" t="s">
        <v>973</v>
      </c>
      <c r="D724" s="1456" t="s">
        <v>973</v>
      </c>
      <c r="E724" s="357" t="s">
        <v>690</v>
      </c>
      <c r="F724" s="358" t="s">
        <v>966</v>
      </c>
      <c r="G724" s="1456" t="s">
        <v>965</v>
      </c>
      <c r="H724" s="1456" t="s">
        <v>965</v>
      </c>
      <c r="I724" s="1456" t="s">
        <v>965</v>
      </c>
      <c r="J724" s="627" t="s">
        <v>3764</v>
      </c>
      <c r="K724" s="835"/>
      <c r="L724" s="835"/>
      <c r="M724" s="835"/>
      <c r="N724" s="835"/>
    </row>
    <row r="725" spans="1:14" s="289" customFormat="1" ht="15.75" hidden="1" outlineLevel="1" x14ac:dyDescent="0.25">
      <c r="A725" s="294" t="s">
        <v>974</v>
      </c>
      <c r="B725" s="1456" t="s">
        <v>975</v>
      </c>
      <c r="C725" s="1456" t="s">
        <v>975</v>
      </c>
      <c r="D725" s="1456" t="s">
        <v>975</v>
      </c>
      <c r="E725" s="357" t="s">
        <v>690</v>
      </c>
      <c r="F725" s="358" t="s">
        <v>976</v>
      </c>
      <c r="G725" s="1456" t="s">
        <v>977</v>
      </c>
      <c r="H725" s="1456" t="s">
        <v>977</v>
      </c>
      <c r="I725" s="1456" t="s">
        <v>977</v>
      </c>
      <c r="J725" s="627" t="s">
        <v>726</v>
      </c>
      <c r="K725" s="835"/>
      <c r="L725" s="835"/>
      <c r="M725" s="835"/>
      <c r="N725" s="835"/>
    </row>
    <row r="726" spans="1:14" s="289" customFormat="1" ht="15.75" hidden="1" outlineLevel="1" x14ac:dyDescent="0.25">
      <c r="A726" s="640" t="s">
        <v>3844</v>
      </c>
      <c r="B726" s="1456" t="s">
        <v>3747</v>
      </c>
      <c r="C726" s="1456" t="s">
        <v>136</v>
      </c>
      <c r="D726" s="1456" t="s">
        <v>136</v>
      </c>
      <c r="E726" s="350" t="s">
        <v>726</v>
      </c>
      <c r="F726" s="358" t="s">
        <v>976</v>
      </c>
      <c r="G726" s="1456" t="s">
        <v>977</v>
      </c>
      <c r="H726" s="1456" t="s">
        <v>977</v>
      </c>
      <c r="I726" s="1456" t="s">
        <v>977</v>
      </c>
      <c r="J726" s="663" t="s">
        <v>690</v>
      </c>
      <c r="K726" s="835"/>
      <c r="L726" s="835"/>
      <c r="M726" s="835"/>
      <c r="N726" s="835"/>
    </row>
    <row r="727" spans="1:14" s="289" customFormat="1" ht="15.75" hidden="1" outlineLevel="1" x14ac:dyDescent="0.25">
      <c r="A727" s="640" t="s">
        <v>3845</v>
      </c>
      <c r="B727" s="1456" t="s">
        <v>3846</v>
      </c>
      <c r="C727" s="1456" t="s">
        <v>136</v>
      </c>
      <c r="D727" s="1456" t="s">
        <v>136</v>
      </c>
      <c r="E727" s="350" t="s">
        <v>726</v>
      </c>
      <c r="F727" s="358" t="s">
        <v>978</v>
      </c>
      <c r="G727" s="1456" t="s">
        <v>683</v>
      </c>
      <c r="H727" s="1456" t="s">
        <v>683</v>
      </c>
      <c r="I727" s="1456" t="s">
        <v>683</v>
      </c>
      <c r="J727" s="672" t="s">
        <v>726</v>
      </c>
      <c r="K727" s="835"/>
      <c r="L727" s="835"/>
      <c r="M727" s="835"/>
      <c r="N727" s="835"/>
    </row>
    <row r="728" spans="1:14" s="289" customFormat="1" ht="15.75" hidden="1" outlineLevel="1" x14ac:dyDescent="0.25">
      <c r="A728" s="640" t="s">
        <v>3847</v>
      </c>
      <c r="B728" s="1456" t="s">
        <v>3846</v>
      </c>
      <c r="C728" s="1456" t="s">
        <v>136</v>
      </c>
      <c r="D728" s="1456" t="s">
        <v>136</v>
      </c>
      <c r="E728" s="350" t="s">
        <v>726</v>
      </c>
      <c r="F728" s="358" t="s">
        <v>979</v>
      </c>
      <c r="G728" s="1456" t="s">
        <v>980</v>
      </c>
      <c r="H728" s="1456" t="s">
        <v>980</v>
      </c>
      <c r="I728" s="1456" t="s">
        <v>980</v>
      </c>
      <c r="J728" s="627" t="s">
        <v>726</v>
      </c>
      <c r="K728" s="835"/>
      <c r="L728" s="835"/>
      <c r="M728" s="835"/>
      <c r="N728" s="835"/>
    </row>
    <row r="729" spans="1:14" s="289" customFormat="1" ht="15.75" hidden="1" outlineLevel="1" x14ac:dyDescent="0.25">
      <c r="A729" s="640" t="s">
        <v>3848</v>
      </c>
      <c r="B729" s="1456" t="s">
        <v>3749</v>
      </c>
      <c r="C729" s="1456" t="s">
        <v>136</v>
      </c>
      <c r="D729" s="1456" t="s">
        <v>136</v>
      </c>
      <c r="E729" s="350" t="s">
        <v>726</v>
      </c>
      <c r="F729" s="358" t="s">
        <v>981</v>
      </c>
      <c r="G729" s="1456" t="s">
        <v>982</v>
      </c>
      <c r="H729" s="1456" t="s">
        <v>982</v>
      </c>
      <c r="I729" s="1456" t="s">
        <v>982</v>
      </c>
      <c r="J729" s="627" t="s">
        <v>726</v>
      </c>
      <c r="K729" s="835"/>
      <c r="L729" s="835"/>
      <c r="M729" s="835"/>
      <c r="N729" s="835"/>
    </row>
    <row r="730" spans="1:14" s="289" customFormat="1" ht="15.75" hidden="1" outlineLevel="1" x14ac:dyDescent="0.25">
      <c r="A730" s="640" t="s">
        <v>3849</v>
      </c>
      <c r="B730" s="1456" t="s">
        <v>3751</v>
      </c>
      <c r="C730" s="1456" t="s">
        <v>136</v>
      </c>
      <c r="D730" s="1456" t="s">
        <v>136</v>
      </c>
      <c r="E730" s="350" t="s">
        <v>726</v>
      </c>
      <c r="F730" s="358" t="s">
        <v>981</v>
      </c>
      <c r="G730" s="1456" t="s">
        <v>982</v>
      </c>
      <c r="H730" s="1456" t="s">
        <v>982</v>
      </c>
      <c r="I730" s="1456" t="s">
        <v>982</v>
      </c>
      <c r="J730" s="663" t="s">
        <v>690</v>
      </c>
      <c r="K730" s="835"/>
      <c r="L730" s="835"/>
      <c r="M730" s="835"/>
      <c r="N730" s="835"/>
    </row>
    <row r="731" spans="1:14" s="289" customFormat="1" ht="15.75" hidden="1" outlineLevel="1" x14ac:dyDescent="0.25">
      <c r="A731" s="640" t="s">
        <v>3850</v>
      </c>
      <c r="B731" s="1456" t="s">
        <v>3753</v>
      </c>
      <c r="C731" s="1456" t="s">
        <v>136</v>
      </c>
      <c r="D731" s="1456" t="s">
        <v>136</v>
      </c>
      <c r="E731" s="350" t="s">
        <v>726</v>
      </c>
      <c r="F731" s="358" t="s">
        <v>983</v>
      </c>
      <c r="G731" s="1456" t="s">
        <v>984</v>
      </c>
      <c r="H731" s="1456" t="s">
        <v>984</v>
      </c>
      <c r="I731" s="1456" t="s">
        <v>984</v>
      </c>
      <c r="J731" s="627" t="s">
        <v>726</v>
      </c>
      <c r="K731" s="835"/>
      <c r="L731" s="835"/>
      <c r="M731" s="835"/>
      <c r="N731" s="835"/>
    </row>
    <row r="732" spans="1:14" s="289" customFormat="1" ht="15.75" hidden="1" outlineLevel="1" x14ac:dyDescent="0.25">
      <c r="A732" s="640" t="s">
        <v>3851</v>
      </c>
      <c r="B732" s="1456" t="s">
        <v>3755</v>
      </c>
      <c r="C732" s="1456" t="s">
        <v>136</v>
      </c>
      <c r="D732" s="1456" t="s">
        <v>136</v>
      </c>
      <c r="E732" s="350" t="s">
        <v>726</v>
      </c>
      <c r="F732" s="358" t="s">
        <v>983</v>
      </c>
      <c r="G732" s="1456" t="s">
        <v>984</v>
      </c>
      <c r="H732" s="1456" t="s">
        <v>984</v>
      </c>
      <c r="I732" s="1456" t="s">
        <v>984</v>
      </c>
      <c r="J732" s="663" t="s">
        <v>690</v>
      </c>
      <c r="K732" s="835"/>
      <c r="L732" s="835"/>
      <c r="M732" s="835"/>
      <c r="N732" s="835"/>
    </row>
    <row r="733" spans="1:14" s="289" customFormat="1" ht="15.75" hidden="1" outlineLevel="1" x14ac:dyDescent="0.25">
      <c r="A733" s="294" t="s">
        <v>987</v>
      </c>
      <c r="B733" s="1456" t="s">
        <v>988</v>
      </c>
      <c r="C733" s="1456" t="s">
        <v>988</v>
      </c>
      <c r="D733" s="1456" t="s">
        <v>988</v>
      </c>
      <c r="E733" s="350" t="s">
        <v>726</v>
      </c>
      <c r="F733" s="358" t="s">
        <v>985</v>
      </c>
      <c r="G733" s="1456" t="s">
        <v>986</v>
      </c>
      <c r="H733" s="1456" t="s">
        <v>986</v>
      </c>
      <c r="I733" s="1456" t="s">
        <v>986</v>
      </c>
      <c r="J733" s="627" t="s">
        <v>726</v>
      </c>
      <c r="K733" s="835"/>
      <c r="L733" s="835"/>
      <c r="M733" s="835"/>
      <c r="N733" s="835"/>
    </row>
    <row r="734" spans="1:14" s="289" customFormat="1" ht="15.75" hidden="1" outlineLevel="1" x14ac:dyDescent="0.25">
      <c r="A734" s="294" t="s">
        <v>987</v>
      </c>
      <c r="B734" s="1456" t="s">
        <v>988</v>
      </c>
      <c r="C734" s="1456" t="s">
        <v>988</v>
      </c>
      <c r="D734" s="1456" t="s">
        <v>988</v>
      </c>
      <c r="E734" s="357" t="s">
        <v>690</v>
      </c>
      <c r="F734" s="358" t="s">
        <v>1004</v>
      </c>
      <c r="G734" s="1456" t="s">
        <v>1005</v>
      </c>
      <c r="H734" s="1456" t="s">
        <v>1005</v>
      </c>
      <c r="I734" s="1456" t="s">
        <v>1005</v>
      </c>
      <c r="J734" s="672" t="s">
        <v>726</v>
      </c>
      <c r="K734" s="835"/>
      <c r="L734" s="835"/>
      <c r="M734" s="835"/>
      <c r="N734" s="835"/>
    </row>
    <row r="735" spans="1:14" s="289" customFormat="1" ht="15.75" hidden="1" outlineLevel="1" x14ac:dyDescent="0.25">
      <c r="A735" s="294" t="s">
        <v>989</v>
      </c>
      <c r="B735" s="1456" t="s">
        <v>990</v>
      </c>
      <c r="C735" s="1456" t="s">
        <v>990</v>
      </c>
      <c r="D735" s="1456" t="s">
        <v>990</v>
      </c>
      <c r="E735" s="350" t="s">
        <v>726</v>
      </c>
      <c r="F735" s="358" t="s">
        <v>3852</v>
      </c>
      <c r="G735" s="1456" t="s">
        <v>3853</v>
      </c>
      <c r="H735" s="1456" t="s">
        <v>965</v>
      </c>
      <c r="I735" s="1456" t="s">
        <v>965</v>
      </c>
      <c r="J735" s="627" t="s">
        <v>3764</v>
      </c>
      <c r="K735" s="835"/>
      <c r="L735" s="835"/>
      <c r="M735" s="835"/>
      <c r="N735" s="835"/>
    </row>
    <row r="736" spans="1:14" s="289" customFormat="1" ht="15.75" hidden="1" outlineLevel="1" x14ac:dyDescent="0.25">
      <c r="A736" s="294" t="s">
        <v>991</v>
      </c>
      <c r="B736" s="1456" t="s">
        <v>718</v>
      </c>
      <c r="C736" s="1456" t="s">
        <v>718</v>
      </c>
      <c r="D736" s="1456" t="s">
        <v>718</v>
      </c>
      <c r="E736" s="350" t="s">
        <v>726</v>
      </c>
      <c r="F736" s="358" t="s">
        <v>1006</v>
      </c>
      <c r="G736" s="1456" t="s">
        <v>1007</v>
      </c>
      <c r="H736" s="1456" t="s">
        <v>1007</v>
      </c>
      <c r="I736" s="1456" t="s">
        <v>1007</v>
      </c>
      <c r="J736" s="627" t="s">
        <v>726</v>
      </c>
      <c r="K736" s="835"/>
      <c r="L736" s="835"/>
      <c r="M736" s="835"/>
      <c r="N736" s="835"/>
    </row>
    <row r="737" spans="1:14" s="289" customFormat="1" ht="15.75" hidden="1" outlineLevel="1" x14ac:dyDescent="0.25">
      <c r="A737" s="294" t="s">
        <v>991</v>
      </c>
      <c r="B737" s="1456" t="s">
        <v>718</v>
      </c>
      <c r="C737" s="1456" t="s">
        <v>718</v>
      </c>
      <c r="D737" s="1456" t="s">
        <v>718</v>
      </c>
      <c r="E737" s="357" t="s">
        <v>690</v>
      </c>
      <c r="F737" s="358" t="s">
        <v>1008</v>
      </c>
      <c r="G737" s="1456" t="s">
        <v>1009</v>
      </c>
      <c r="H737" s="1456" t="s">
        <v>1009</v>
      </c>
      <c r="I737" s="1456" t="s">
        <v>1009</v>
      </c>
      <c r="J737" s="627" t="s">
        <v>726</v>
      </c>
      <c r="K737" s="835"/>
      <c r="L737" s="835"/>
      <c r="M737" s="835"/>
      <c r="N737" s="835"/>
    </row>
    <row r="738" spans="1:14" s="289" customFormat="1" ht="15.75" hidden="1" outlineLevel="1" x14ac:dyDescent="0.25">
      <c r="A738" s="294" t="s">
        <v>992</v>
      </c>
      <c r="B738" s="1456" t="s">
        <v>993</v>
      </c>
      <c r="C738" s="1456" t="s">
        <v>993</v>
      </c>
      <c r="D738" s="1456" t="s">
        <v>993</v>
      </c>
      <c r="E738" s="350" t="s">
        <v>726</v>
      </c>
      <c r="F738" s="358" t="s">
        <v>1010</v>
      </c>
      <c r="G738" s="1456" t="s">
        <v>1011</v>
      </c>
      <c r="H738" s="1456" t="s">
        <v>1011</v>
      </c>
      <c r="I738" s="1456" t="s">
        <v>1011</v>
      </c>
      <c r="J738" s="627" t="s">
        <v>726</v>
      </c>
      <c r="K738" s="835"/>
      <c r="L738" s="835"/>
      <c r="M738" s="835"/>
      <c r="N738" s="835"/>
    </row>
    <row r="739" spans="1:14" s="289" customFormat="1" ht="15.75" hidden="1" outlineLevel="1" x14ac:dyDescent="0.25">
      <c r="A739" s="626" t="s">
        <v>994</v>
      </c>
      <c r="B739" s="1456" t="s">
        <v>751</v>
      </c>
      <c r="C739" s="1456" t="s">
        <v>751</v>
      </c>
      <c r="D739" s="1456" t="s">
        <v>751</v>
      </c>
      <c r="E739" s="350" t="s">
        <v>726</v>
      </c>
      <c r="F739" s="358" t="s">
        <v>1012</v>
      </c>
      <c r="G739" s="1456" t="s">
        <v>719</v>
      </c>
      <c r="H739" s="1456" t="s">
        <v>719</v>
      </c>
      <c r="I739" s="1456" t="s">
        <v>719</v>
      </c>
      <c r="J739" s="627" t="s">
        <v>726</v>
      </c>
      <c r="K739" s="835"/>
      <c r="L739" s="835"/>
      <c r="M739" s="835"/>
      <c r="N739" s="835"/>
    </row>
    <row r="740" spans="1:14" s="289" customFormat="1" ht="15.75" hidden="1" outlineLevel="1" x14ac:dyDescent="0.25">
      <c r="A740" s="626" t="s">
        <v>994</v>
      </c>
      <c r="B740" s="1456" t="s">
        <v>751</v>
      </c>
      <c r="C740" s="1456" t="s">
        <v>751</v>
      </c>
      <c r="D740" s="1456" t="s">
        <v>751</v>
      </c>
      <c r="E740" s="357" t="s">
        <v>690</v>
      </c>
      <c r="F740" s="358" t="s">
        <v>1014</v>
      </c>
      <c r="G740" s="1456" t="s">
        <v>723</v>
      </c>
      <c r="H740" s="1456" t="s">
        <v>723</v>
      </c>
      <c r="I740" s="1456" t="s">
        <v>723</v>
      </c>
      <c r="J740" s="627" t="s">
        <v>726</v>
      </c>
      <c r="K740" s="835"/>
      <c r="L740" s="835"/>
      <c r="M740" s="835"/>
      <c r="N740" s="835"/>
    </row>
    <row r="741" spans="1:14" s="289" customFormat="1" ht="15.75" hidden="1" outlineLevel="1" x14ac:dyDescent="0.25">
      <c r="A741" s="626" t="s">
        <v>995</v>
      </c>
      <c r="B741" s="1456" t="s">
        <v>753</v>
      </c>
      <c r="C741" s="1456" t="s">
        <v>753</v>
      </c>
      <c r="D741" s="1456" t="s">
        <v>753</v>
      </c>
      <c r="E741" s="350" t="s">
        <v>726</v>
      </c>
      <c r="F741" s="358" t="s">
        <v>1015</v>
      </c>
      <c r="G741" s="1456" t="s">
        <v>1016</v>
      </c>
      <c r="H741" s="1456" t="s">
        <v>1016</v>
      </c>
      <c r="I741" s="1456" t="s">
        <v>1016</v>
      </c>
      <c r="J741" s="627" t="s">
        <v>726</v>
      </c>
      <c r="K741" s="835"/>
      <c r="L741" s="835"/>
      <c r="M741" s="835"/>
      <c r="N741" s="835"/>
    </row>
    <row r="742" spans="1:14" s="289" customFormat="1" ht="15.75" hidden="1" outlineLevel="1" x14ac:dyDescent="0.25">
      <c r="A742" s="626" t="s">
        <v>996</v>
      </c>
      <c r="B742" s="1456" t="s">
        <v>753</v>
      </c>
      <c r="C742" s="1456" t="s">
        <v>753</v>
      </c>
      <c r="D742" s="1456" t="s">
        <v>753</v>
      </c>
      <c r="E742" s="350" t="s">
        <v>726</v>
      </c>
      <c r="F742" s="358" t="s">
        <v>998</v>
      </c>
      <c r="G742" s="1456" t="s">
        <v>999</v>
      </c>
      <c r="H742" s="1456" t="s">
        <v>999</v>
      </c>
      <c r="I742" s="1456" t="s">
        <v>999</v>
      </c>
      <c r="J742" s="627" t="s">
        <v>726</v>
      </c>
      <c r="K742" s="835"/>
      <c r="L742" s="835"/>
      <c r="M742" s="835"/>
      <c r="N742" s="835"/>
    </row>
    <row r="743" spans="1:14" s="289" customFormat="1" ht="15.75" hidden="1" outlineLevel="1" x14ac:dyDescent="0.25">
      <c r="A743" s="626" t="s">
        <v>996</v>
      </c>
      <c r="B743" s="1456" t="s">
        <v>753</v>
      </c>
      <c r="C743" s="1456" t="s">
        <v>753</v>
      </c>
      <c r="D743" s="1456" t="s">
        <v>753</v>
      </c>
      <c r="E743" s="357" t="s">
        <v>690</v>
      </c>
      <c r="F743" s="358" t="s">
        <v>1000</v>
      </c>
      <c r="G743" s="1456" t="s">
        <v>1001</v>
      </c>
      <c r="H743" s="1456" t="s">
        <v>1001</v>
      </c>
      <c r="I743" s="1456" t="s">
        <v>1001</v>
      </c>
      <c r="J743" s="627" t="s">
        <v>726</v>
      </c>
      <c r="K743" s="835"/>
      <c r="L743" s="835"/>
      <c r="M743" s="835"/>
      <c r="N743" s="835"/>
    </row>
    <row r="744" spans="1:14" s="289" customFormat="1" ht="15.75" hidden="1" outlineLevel="1" x14ac:dyDescent="0.25">
      <c r="A744" s="626" t="s">
        <v>997</v>
      </c>
      <c r="B744" s="1456" t="s">
        <v>755</v>
      </c>
      <c r="C744" s="1456" t="s">
        <v>755</v>
      </c>
      <c r="D744" s="1456" t="s">
        <v>755</v>
      </c>
      <c r="E744" s="350" t="s">
        <v>726</v>
      </c>
      <c r="F744" s="358" t="s">
        <v>1002</v>
      </c>
      <c r="G744" s="1456" t="s">
        <v>1003</v>
      </c>
      <c r="H744" s="1456" t="s">
        <v>1003</v>
      </c>
      <c r="I744" s="1456" t="s">
        <v>1003</v>
      </c>
      <c r="J744" s="627" t="s">
        <v>726</v>
      </c>
      <c r="K744" s="835"/>
      <c r="L744" s="835"/>
      <c r="M744" s="835"/>
      <c r="N744" s="835"/>
    </row>
    <row r="745" spans="1:14" s="289" customFormat="1" ht="16.5" hidden="1" outlineLevel="1" thickBot="1" x14ac:dyDescent="0.3">
      <c r="A745" s="632" t="s">
        <v>997</v>
      </c>
      <c r="B745" s="1450" t="s">
        <v>755</v>
      </c>
      <c r="C745" s="1450" t="s">
        <v>755</v>
      </c>
      <c r="D745" s="1450" t="s">
        <v>755</v>
      </c>
      <c r="E745" s="677" t="s">
        <v>690</v>
      </c>
      <c r="F745" s="1478"/>
      <c r="G745" s="1478"/>
      <c r="H745" s="1478"/>
      <c r="I745" s="1478"/>
      <c r="J745" s="1479"/>
      <c r="K745" s="835"/>
      <c r="L745" s="835"/>
      <c r="M745" s="835"/>
      <c r="N745" s="835"/>
    </row>
    <row r="746" spans="1:14" s="289" customFormat="1" ht="16.5" hidden="1" outlineLevel="1" thickBot="1" x14ac:dyDescent="0.3">
      <c r="A746" s="1480" t="s">
        <v>87</v>
      </c>
      <c r="B746" s="1481"/>
      <c r="C746" s="1481"/>
      <c r="D746" s="1481"/>
      <c r="E746" s="1481"/>
      <c r="F746" s="1481"/>
      <c r="G746" s="1481"/>
      <c r="H746" s="1481"/>
      <c r="I746" s="1481"/>
      <c r="J746" s="1482"/>
      <c r="K746" s="835"/>
      <c r="L746" s="835"/>
      <c r="M746" s="835"/>
      <c r="N746" s="835"/>
    </row>
    <row r="747" spans="1:14" s="289" customFormat="1" ht="15.75" hidden="1" outlineLevel="1" x14ac:dyDescent="0.25">
      <c r="A747" s="290" t="s">
        <v>939</v>
      </c>
      <c r="B747" s="1449" t="s">
        <v>731</v>
      </c>
      <c r="C747" s="1449" t="s">
        <v>731</v>
      </c>
      <c r="D747" s="1449" t="s">
        <v>731</v>
      </c>
      <c r="E747" s="622" t="s">
        <v>3764</v>
      </c>
      <c r="F747" s="292" t="s">
        <v>940</v>
      </c>
      <c r="G747" s="1449" t="s">
        <v>941</v>
      </c>
      <c r="H747" s="1449" t="s">
        <v>941</v>
      </c>
      <c r="I747" s="1449" t="s">
        <v>941</v>
      </c>
      <c r="J747" s="631" t="s">
        <v>726</v>
      </c>
      <c r="K747" s="835"/>
      <c r="L747" s="835"/>
      <c r="M747" s="835"/>
      <c r="N747" s="835"/>
    </row>
    <row r="748" spans="1:14" s="289" customFormat="1" ht="15.75" hidden="1" outlineLevel="1" x14ac:dyDescent="0.25">
      <c r="A748" s="294" t="s">
        <v>942</v>
      </c>
      <c r="B748" s="1456" t="s">
        <v>943</v>
      </c>
      <c r="C748" s="1456" t="s">
        <v>943</v>
      </c>
      <c r="D748" s="1456" t="s">
        <v>943</v>
      </c>
      <c r="E748" s="350" t="s">
        <v>3764</v>
      </c>
      <c r="F748" s="358" t="s">
        <v>947</v>
      </c>
      <c r="G748" s="1456" t="s">
        <v>733</v>
      </c>
      <c r="H748" s="1456" t="s">
        <v>733</v>
      </c>
      <c r="I748" s="1456" t="s">
        <v>733</v>
      </c>
      <c r="J748" s="627" t="s">
        <v>726</v>
      </c>
      <c r="K748" s="835"/>
      <c r="L748" s="835"/>
      <c r="M748" s="835"/>
      <c r="N748" s="835"/>
    </row>
    <row r="749" spans="1:14" s="289" customFormat="1" ht="15.75" hidden="1" outlineLevel="1" x14ac:dyDescent="0.25">
      <c r="A749" s="294" t="s">
        <v>944</v>
      </c>
      <c r="B749" s="1456" t="s">
        <v>943</v>
      </c>
      <c r="C749" s="1456" t="s">
        <v>943</v>
      </c>
      <c r="D749" s="1456" t="s">
        <v>943</v>
      </c>
      <c r="E749" s="350" t="s">
        <v>3764</v>
      </c>
      <c r="F749" s="358" t="s">
        <v>947</v>
      </c>
      <c r="G749" s="1456" t="s">
        <v>733</v>
      </c>
      <c r="H749" s="1456" t="s">
        <v>733</v>
      </c>
      <c r="I749" s="1456" t="s">
        <v>733</v>
      </c>
      <c r="J749" s="663" t="s">
        <v>3841</v>
      </c>
      <c r="K749" s="835"/>
      <c r="L749" s="835"/>
      <c r="M749" s="835"/>
      <c r="N749" s="835"/>
    </row>
    <row r="750" spans="1:14" s="289" customFormat="1" ht="16.5" hidden="1" outlineLevel="1" thickBot="1" x14ac:dyDescent="0.3">
      <c r="A750" s="498" t="s">
        <v>972</v>
      </c>
      <c r="B750" s="1450" t="s">
        <v>973</v>
      </c>
      <c r="C750" s="1450" t="s">
        <v>973</v>
      </c>
      <c r="D750" s="1450" t="s">
        <v>973</v>
      </c>
      <c r="E750" s="633" t="s">
        <v>726</v>
      </c>
      <c r="F750" s="507" t="s">
        <v>974</v>
      </c>
      <c r="G750" s="1450" t="s">
        <v>975</v>
      </c>
      <c r="H750" s="1450" t="s">
        <v>975</v>
      </c>
      <c r="I750" s="1450" t="s">
        <v>975</v>
      </c>
      <c r="J750" s="629" t="s">
        <v>726</v>
      </c>
      <c r="K750" s="835"/>
      <c r="L750" s="835"/>
      <c r="M750" s="835"/>
      <c r="N750" s="835"/>
    </row>
    <row r="751" spans="1:14" s="289" customFormat="1" ht="16.5" hidden="1" outlineLevel="1" thickBot="1" x14ac:dyDescent="0.3">
      <c r="A751" s="1453" t="s">
        <v>3854</v>
      </c>
      <c r="B751" s="1454"/>
      <c r="C751" s="1454"/>
      <c r="D751" s="1454"/>
      <c r="E751" s="1454"/>
      <c r="F751" s="1454"/>
      <c r="G751" s="1454"/>
      <c r="H751" s="1454"/>
      <c r="I751" s="1454"/>
      <c r="J751" s="1455"/>
      <c r="K751" s="835"/>
      <c r="L751" s="835"/>
      <c r="M751" s="835"/>
      <c r="N751" s="835"/>
    </row>
    <row r="752" spans="1:14" s="289" customFormat="1" ht="16.5" hidden="1" outlineLevel="1" thickBot="1" x14ac:dyDescent="0.3">
      <c r="A752" s="1466" t="s">
        <v>85</v>
      </c>
      <c r="B752" s="1467"/>
      <c r="C752" s="1467"/>
      <c r="D752" s="1467"/>
      <c r="E752" s="1467"/>
      <c r="F752" s="1467"/>
      <c r="G752" s="1467"/>
      <c r="H752" s="1467"/>
      <c r="I752" s="1467"/>
      <c r="J752" s="1468"/>
      <c r="K752" s="835"/>
      <c r="L752" s="835"/>
      <c r="M752" s="835"/>
      <c r="N752" s="835"/>
    </row>
    <row r="753" spans="1:14" s="289" customFormat="1" ht="16.5" hidden="1" outlineLevel="1" thickBot="1" x14ac:dyDescent="0.3">
      <c r="A753" s="678" t="s">
        <v>1066</v>
      </c>
      <c r="B753" s="1457" t="s">
        <v>1067</v>
      </c>
      <c r="C753" s="1457" t="s">
        <v>1067</v>
      </c>
      <c r="D753" s="1457" t="s">
        <v>1067</v>
      </c>
      <c r="E753" s="679" t="s">
        <v>3764</v>
      </c>
      <c r="F753" s="1474"/>
      <c r="G753" s="1474"/>
      <c r="H753" s="1474"/>
      <c r="I753" s="1474"/>
      <c r="J753" s="1475"/>
      <c r="K753" s="835"/>
      <c r="L753" s="835"/>
      <c r="M753" s="835"/>
      <c r="N753" s="835"/>
    </row>
    <row r="754" spans="1:14" s="289" customFormat="1" ht="16.5" hidden="1" outlineLevel="1" thickBot="1" x14ac:dyDescent="0.3">
      <c r="A754" s="1480" t="s">
        <v>86</v>
      </c>
      <c r="B754" s="1481"/>
      <c r="C754" s="1481"/>
      <c r="D754" s="1481"/>
      <c r="E754" s="1481"/>
      <c r="F754" s="1481"/>
      <c r="G754" s="1481"/>
      <c r="H754" s="1481"/>
      <c r="I754" s="1481"/>
      <c r="J754" s="1482"/>
      <c r="K754" s="835"/>
      <c r="L754" s="835"/>
      <c r="M754" s="835"/>
      <c r="N754" s="835"/>
    </row>
    <row r="755" spans="1:14" s="289" customFormat="1" ht="15.75" hidden="1" outlineLevel="1" x14ac:dyDescent="0.25">
      <c r="A755" s="290" t="s">
        <v>1019</v>
      </c>
      <c r="B755" s="1449" t="s">
        <v>1018</v>
      </c>
      <c r="C755" s="1449" t="s">
        <v>1018</v>
      </c>
      <c r="D755" s="1449" t="s">
        <v>1018</v>
      </c>
      <c r="E755" s="622" t="s">
        <v>3762</v>
      </c>
      <c r="F755" s="292" t="s">
        <v>3855</v>
      </c>
      <c r="G755" s="1449" t="s">
        <v>3856</v>
      </c>
      <c r="H755" s="1449" t="s">
        <v>1018</v>
      </c>
      <c r="I755" s="1449" t="s">
        <v>1018</v>
      </c>
      <c r="J755" s="631" t="s">
        <v>3764</v>
      </c>
      <c r="K755" s="835"/>
      <c r="L755" s="835"/>
      <c r="M755" s="835"/>
      <c r="N755" s="835"/>
    </row>
    <row r="756" spans="1:14" s="289" customFormat="1" ht="15.75" hidden="1" outlineLevel="1" x14ac:dyDescent="0.25">
      <c r="A756" s="294" t="s">
        <v>1022</v>
      </c>
      <c r="B756" s="1456" t="s">
        <v>1021</v>
      </c>
      <c r="C756" s="1456" t="s">
        <v>1021</v>
      </c>
      <c r="D756" s="1456" t="s">
        <v>1021</v>
      </c>
      <c r="E756" s="350" t="s">
        <v>3762</v>
      </c>
      <c r="F756" s="358" t="s">
        <v>3857</v>
      </c>
      <c r="G756" s="1456" t="s">
        <v>3856</v>
      </c>
      <c r="H756" s="1456" t="s">
        <v>1018</v>
      </c>
      <c r="I756" s="1456" t="s">
        <v>1018</v>
      </c>
      <c r="J756" s="627" t="s">
        <v>3764</v>
      </c>
      <c r="K756" s="835"/>
      <c r="L756" s="835"/>
      <c r="M756" s="835"/>
      <c r="N756" s="835"/>
    </row>
    <row r="757" spans="1:14" s="289" customFormat="1" ht="15.75" hidden="1" outlineLevel="1" x14ac:dyDescent="0.25">
      <c r="A757" s="294" t="s">
        <v>1023</v>
      </c>
      <c r="B757" s="1456" t="s">
        <v>681</v>
      </c>
      <c r="C757" s="1456" t="s">
        <v>681</v>
      </c>
      <c r="D757" s="1456" t="s">
        <v>681</v>
      </c>
      <c r="E757" s="350" t="s">
        <v>3762</v>
      </c>
      <c r="F757" s="358" t="s">
        <v>1024</v>
      </c>
      <c r="G757" s="1456" t="s">
        <v>1025</v>
      </c>
      <c r="H757" s="1456" t="s">
        <v>1025</v>
      </c>
      <c r="I757" s="1456" t="s">
        <v>1025</v>
      </c>
      <c r="J757" s="627" t="s">
        <v>3764</v>
      </c>
      <c r="K757" s="835"/>
      <c r="L757" s="835"/>
      <c r="M757" s="835"/>
      <c r="N757" s="835"/>
    </row>
    <row r="758" spans="1:14" s="289" customFormat="1" ht="15.75" hidden="1" outlineLevel="1" x14ac:dyDescent="0.25">
      <c r="A758" s="294" t="s">
        <v>1028</v>
      </c>
      <c r="B758" s="1456" t="s">
        <v>1029</v>
      </c>
      <c r="C758" s="1456" t="s">
        <v>1029</v>
      </c>
      <c r="D758" s="1456" t="s">
        <v>1029</v>
      </c>
      <c r="E758" s="350" t="s">
        <v>3762</v>
      </c>
      <c r="F758" s="358" t="s">
        <v>1026</v>
      </c>
      <c r="G758" s="1456" t="s">
        <v>1027</v>
      </c>
      <c r="H758" s="1456" t="s">
        <v>1027</v>
      </c>
      <c r="I758" s="1456" t="s">
        <v>1027</v>
      </c>
      <c r="J758" s="627" t="s">
        <v>3764</v>
      </c>
      <c r="K758" s="835"/>
      <c r="L758" s="835"/>
      <c r="M758" s="835"/>
      <c r="N758" s="835"/>
    </row>
    <row r="759" spans="1:14" s="289" customFormat="1" ht="15.75" hidden="1" outlineLevel="1" x14ac:dyDescent="0.25">
      <c r="A759" s="294" t="s">
        <v>1030</v>
      </c>
      <c r="B759" s="1456" t="s">
        <v>1031</v>
      </c>
      <c r="C759" s="1456" t="s">
        <v>1031</v>
      </c>
      <c r="D759" s="1456" t="s">
        <v>1031</v>
      </c>
      <c r="E759" s="350" t="s">
        <v>3762</v>
      </c>
      <c r="F759" s="358" t="s">
        <v>1032</v>
      </c>
      <c r="G759" s="1456" t="s">
        <v>107</v>
      </c>
      <c r="H759" s="1456" t="s">
        <v>107</v>
      </c>
      <c r="I759" s="1456" t="s">
        <v>107</v>
      </c>
      <c r="J759" s="627" t="s">
        <v>3764</v>
      </c>
      <c r="K759" s="835"/>
      <c r="L759" s="835"/>
      <c r="M759" s="835"/>
      <c r="N759" s="835"/>
    </row>
    <row r="760" spans="1:14" s="289" customFormat="1" ht="15.75" hidden="1" outlineLevel="1" x14ac:dyDescent="0.25">
      <c r="A760" s="680" t="s">
        <v>1034</v>
      </c>
      <c r="B760" s="1456" t="s">
        <v>1035</v>
      </c>
      <c r="C760" s="1456" t="s">
        <v>1035</v>
      </c>
      <c r="D760" s="1456" t="s">
        <v>1035</v>
      </c>
      <c r="E760" s="350" t="s">
        <v>3762</v>
      </c>
      <c r="F760" s="681" t="s">
        <v>3872</v>
      </c>
      <c r="G760" s="1456" t="s">
        <v>1036</v>
      </c>
      <c r="H760" s="1456" t="s">
        <v>1036</v>
      </c>
      <c r="I760" s="1456" t="s">
        <v>1036</v>
      </c>
      <c r="J760" s="627" t="s">
        <v>3764</v>
      </c>
      <c r="K760" s="835"/>
      <c r="L760" s="835"/>
      <c r="M760" s="835"/>
      <c r="N760" s="835"/>
    </row>
    <row r="761" spans="1:14" s="289" customFormat="1" ht="15.75" hidden="1" outlineLevel="1" x14ac:dyDescent="0.25">
      <c r="A761" s="680" t="s">
        <v>3871</v>
      </c>
      <c r="B761" s="1456" t="s">
        <v>1035</v>
      </c>
      <c r="C761" s="1456" t="s">
        <v>1035</v>
      </c>
      <c r="D761" s="1456" t="s">
        <v>1035</v>
      </c>
      <c r="E761" s="350" t="s">
        <v>3762</v>
      </c>
      <c r="F761" s="681" t="s">
        <v>1037</v>
      </c>
      <c r="G761" s="1456" t="s">
        <v>1038</v>
      </c>
      <c r="H761" s="1456" t="s">
        <v>1038</v>
      </c>
      <c r="I761" s="1456" t="s">
        <v>1038</v>
      </c>
      <c r="J761" s="627" t="s">
        <v>3764</v>
      </c>
      <c r="K761" s="835"/>
      <c r="L761" s="835"/>
      <c r="M761" s="835"/>
      <c r="N761" s="835"/>
    </row>
    <row r="762" spans="1:14" s="289" customFormat="1" ht="15.75" hidden="1" outlineLevel="1" x14ac:dyDescent="0.25">
      <c r="A762" s="680" t="s">
        <v>3858</v>
      </c>
      <c r="B762" s="1456" t="s">
        <v>1038</v>
      </c>
      <c r="C762" s="1456" t="s">
        <v>1038</v>
      </c>
      <c r="D762" s="1456" t="s">
        <v>1038</v>
      </c>
      <c r="E762" s="350" t="s">
        <v>3764</v>
      </c>
      <c r="F762" s="681" t="s">
        <v>3873</v>
      </c>
      <c r="G762" s="1456" t="s">
        <v>1038</v>
      </c>
      <c r="H762" s="1456" t="s">
        <v>1038</v>
      </c>
      <c r="I762" s="1456" t="s">
        <v>1038</v>
      </c>
      <c r="J762" s="627" t="s">
        <v>3764</v>
      </c>
      <c r="K762" s="835"/>
      <c r="L762" s="835"/>
      <c r="M762" s="835"/>
      <c r="N762" s="835"/>
    </row>
    <row r="763" spans="1:14" s="289" customFormat="1" ht="15.75" hidden="1" outlineLevel="1" x14ac:dyDescent="0.25">
      <c r="A763" s="680" t="s">
        <v>3870</v>
      </c>
      <c r="B763" s="1456" t="s">
        <v>1038</v>
      </c>
      <c r="C763" s="1456" t="s">
        <v>1038</v>
      </c>
      <c r="D763" s="1456" t="s">
        <v>1038</v>
      </c>
      <c r="E763" s="350" t="s">
        <v>3764</v>
      </c>
      <c r="F763" s="681" t="s">
        <v>1039</v>
      </c>
      <c r="G763" s="1456" t="s">
        <v>1040</v>
      </c>
      <c r="H763" s="1456" t="s">
        <v>1040</v>
      </c>
      <c r="I763" s="1456" t="s">
        <v>1040</v>
      </c>
      <c r="J763" s="627" t="s">
        <v>3764</v>
      </c>
      <c r="K763" s="835"/>
      <c r="L763" s="835"/>
      <c r="M763" s="835"/>
      <c r="N763" s="835"/>
    </row>
    <row r="764" spans="1:14" s="289" customFormat="1" ht="15.75" hidden="1" outlineLevel="1" x14ac:dyDescent="0.25">
      <c r="A764" s="680" t="s">
        <v>3859</v>
      </c>
      <c r="B764" s="1456" t="s">
        <v>3860</v>
      </c>
      <c r="C764" s="1456" t="s">
        <v>1038</v>
      </c>
      <c r="D764" s="1456" t="s">
        <v>1038</v>
      </c>
      <c r="E764" s="350" t="s">
        <v>3764</v>
      </c>
      <c r="F764" s="681" t="s">
        <v>3874</v>
      </c>
      <c r="G764" s="1456" t="s">
        <v>1040</v>
      </c>
      <c r="H764" s="1456" t="s">
        <v>1040</v>
      </c>
      <c r="I764" s="1456" t="s">
        <v>1040</v>
      </c>
      <c r="J764" s="627" t="s">
        <v>3764</v>
      </c>
      <c r="K764" s="835"/>
      <c r="L764" s="835"/>
      <c r="M764" s="835"/>
      <c r="N764" s="835"/>
    </row>
    <row r="765" spans="1:14" s="289" customFormat="1" ht="15.75" hidden="1" outlineLevel="1" x14ac:dyDescent="0.25">
      <c r="A765" s="680" t="s">
        <v>3867</v>
      </c>
      <c r="B765" s="1456" t="s">
        <v>3860</v>
      </c>
      <c r="C765" s="1456" t="s">
        <v>1038</v>
      </c>
      <c r="D765" s="1456" t="s">
        <v>1038</v>
      </c>
      <c r="E765" s="350" t="s">
        <v>3764</v>
      </c>
      <c r="F765" s="681" t="s">
        <v>1041</v>
      </c>
      <c r="G765" s="1456" t="s">
        <v>1042</v>
      </c>
      <c r="H765" s="1456" t="s">
        <v>1042</v>
      </c>
      <c r="I765" s="1456" t="s">
        <v>1042</v>
      </c>
      <c r="J765" s="627" t="s">
        <v>3764</v>
      </c>
      <c r="K765" s="835"/>
      <c r="L765" s="835"/>
      <c r="M765" s="835"/>
      <c r="N765" s="835"/>
    </row>
    <row r="766" spans="1:14" s="289" customFormat="1" ht="15.75" hidden="1" outlineLevel="1" x14ac:dyDescent="0.25">
      <c r="A766" s="680" t="s">
        <v>3861</v>
      </c>
      <c r="B766" s="1456" t="s">
        <v>3862</v>
      </c>
      <c r="C766" s="1456" t="s">
        <v>1038</v>
      </c>
      <c r="D766" s="1456" t="s">
        <v>1038</v>
      </c>
      <c r="E766" s="350" t="s">
        <v>3764</v>
      </c>
      <c r="F766" s="681" t="s">
        <v>3875</v>
      </c>
      <c r="G766" s="1456" t="s">
        <v>1042</v>
      </c>
      <c r="H766" s="1456" t="s">
        <v>1042</v>
      </c>
      <c r="I766" s="1456" t="s">
        <v>1042</v>
      </c>
      <c r="J766" s="627" t="s">
        <v>3764</v>
      </c>
      <c r="K766" s="835"/>
      <c r="L766" s="835"/>
      <c r="M766" s="835"/>
      <c r="N766" s="835"/>
    </row>
    <row r="767" spans="1:14" s="289" customFormat="1" ht="15.75" hidden="1" outlineLevel="1" x14ac:dyDescent="0.25">
      <c r="A767" s="680" t="s">
        <v>3869</v>
      </c>
      <c r="B767" s="1456" t="s">
        <v>3862</v>
      </c>
      <c r="C767" s="1456" t="s">
        <v>1038</v>
      </c>
      <c r="D767" s="1456" t="s">
        <v>1038</v>
      </c>
      <c r="E767" s="350" t="s">
        <v>3764</v>
      </c>
      <c r="F767" s="358" t="s">
        <v>1043</v>
      </c>
      <c r="G767" s="1456" t="s">
        <v>1044</v>
      </c>
      <c r="H767" s="1456" t="s">
        <v>1044</v>
      </c>
      <c r="I767" s="1456" t="s">
        <v>1044</v>
      </c>
      <c r="J767" s="627" t="s">
        <v>3764</v>
      </c>
      <c r="K767" s="835"/>
      <c r="L767" s="835"/>
      <c r="M767" s="835"/>
      <c r="N767" s="835"/>
    </row>
    <row r="768" spans="1:14" s="289" customFormat="1" ht="15.75" hidden="1" outlineLevel="1" x14ac:dyDescent="0.25">
      <c r="A768" s="680" t="s">
        <v>3863</v>
      </c>
      <c r="B768" s="1456" t="s">
        <v>3864</v>
      </c>
      <c r="C768" s="1456" t="s">
        <v>1038</v>
      </c>
      <c r="D768" s="1456" t="s">
        <v>1038</v>
      </c>
      <c r="E768" s="350" t="s">
        <v>3764</v>
      </c>
      <c r="F768" s="358" t="s">
        <v>1045</v>
      </c>
      <c r="G768" s="1456" t="s">
        <v>1046</v>
      </c>
      <c r="H768" s="1456" t="s">
        <v>1046</v>
      </c>
      <c r="I768" s="1456" t="s">
        <v>1046</v>
      </c>
      <c r="J768" s="627" t="s">
        <v>3764</v>
      </c>
      <c r="K768" s="835"/>
      <c r="L768" s="835"/>
      <c r="M768" s="835"/>
      <c r="N768" s="835"/>
    </row>
    <row r="769" spans="1:14" s="289" customFormat="1" ht="15.75" hidden="1" outlineLevel="1" x14ac:dyDescent="0.25">
      <c r="A769" s="680" t="s">
        <v>3868</v>
      </c>
      <c r="B769" s="1456" t="s">
        <v>3864</v>
      </c>
      <c r="C769" s="1456" t="s">
        <v>1038</v>
      </c>
      <c r="D769" s="1456" t="s">
        <v>1038</v>
      </c>
      <c r="E769" s="350" t="s">
        <v>3764</v>
      </c>
      <c r="F769" s="681" t="s">
        <v>3886</v>
      </c>
      <c r="G769" s="1456" t="s">
        <v>3887</v>
      </c>
      <c r="H769" s="1456" t="s">
        <v>1038</v>
      </c>
      <c r="I769" s="1456" t="s">
        <v>1038</v>
      </c>
      <c r="J769" s="627" t="s">
        <v>3764</v>
      </c>
      <c r="K769" s="835"/>
      <c r="L769" s="835"/>
      <c r="M769" s="835"/>
      <c r="N769" s="835"/>
    </row>
    <row r="770" spans="1:14" s="289" customFormat="1" ht="15.75" hidden="1" outlineLevel="1" x14ac:dyDescent="0.25">
      <c r="A770" s="680" t="s">
        <v>3865</v>
      </c>
      <c r="B770" s="1456" t="s">
        <v>3866</v>
      </c>
      <c r="C770" s="1456" t="s">
        <v>1038</v>
      </c>
      <c r="D770" s="1456" t="s">
        <v>1038</v>
      </c>
      <c r="E770" s="350" t="s">
        <v>3764</v>
      </c>
      <c r="F770" s="681" t="s">
        <v>3888</v>
      </c>
      <c r="G770" s="1456" t="s">
        <v>3887</v>
      </c>
      <c r="H770" s="1456" t="s">
        <v>1038</v>
      </c>
      <c r="I770" s="1456" t="s">
        <v>1038</v>
      </c>
      <c r="J770" s="627" t="s">
        <v>3764</v>
      </c>
      <c r="K770" s="835"/>
      <c r="L770" s="835"/>
      <c r="M770" s="835"/>
      <c r="N770" s="835"/>
    </row>
    <row r="771" spans="1:14" s="289" customFormat="1" ht="15.75" hidden="1" outlineLevel="1" x14ac:dyDescent="0.25">
      <c r="A771" s="680" t="s">
        <v>3876</v>
      </c>
      <c r="B771" s="1456" t="s">
        <v>3866</v>
      </c>
      <c r="C771" s="1456" t="s">
        <v>1038</v>
      </c>
      <c r="D771" s="1456" t="s">
        <v>1038</v>
      </c>
      <c r="E771" s="350" t="s">
        <v>3764</v>
      </c>
      <c r="F771" s="681" t="s">
        <v>3889</v>
      </c>
      <c r="G771" s="1456" t="s">
        <v>3890</v>
      </c>
      <c r="H771" s="1456" t="s">
        <v>1038</v>
      </c>
      <c r="I771" s="1456" t="s">
        <v>1038</v>
      </c>
      <c r="J771" s="627" t="s">
        <v>3764</v>
      </c>
      <c r="K771" s="835"/>
      <c r="L771" s="835"/>
      <c r="M771" s="835"/>
      <c r="N771" s="835"/>
    </row>
    <row r="772" spans="1:14" s="289" customFormat="1" ht="15.75" hidden="1" outlineLevel="1" x14ac:dyDescent="0.25">
      <c r="A772" s="680" t="s">
        <v>3877</v>
      </c>
      <c r="B772" s="1456" t="s">
        <v>3878</v>
      </c>
      <c r="C772" s="1456" t="s">
        <v>1038</v>
      </c>
      <c r="D772" s="1456" t="s">
        <v>1038</v>
      </c>
      <c r="E772" s="350" t="s">
        <v>3764</v>
      </c>
      <c r="F772" s="681" t="s">
        <v>3891</v>
      </c>
      <c r="G772" s="1456" t="s">
        <v>3890</v>
      </c>
      <c r="H772" s="1456" t="s">
        <v>1038</v>
      </c>
      <c r="I772" s="1456" t="s">
        <v>1038</v>
      </c>
      <c r="J772" s="627" t="s">
        <v>3764</v>
      </c>
      <c r="K772" s="835"/>
      <c r="L772" s="835"/>
      <c r="M772" s="835"/>
      <c r="N772" s="835"/>
    </row>
    <row r="773" spans="1:14" s="289" customFormat="1" ht="15.75" hidden="1" outlineLevel="1" x14ac:dyDescent="0.25">
      <c r="A773" s="680" t="s">
        <v>3879</v>
      </c>
      <c r="B773" s="1456" t="s">
        <v>3878</v>
      </c>
      <c r="C773" s="1456" t="s">
        <v>1038</v>
      </c>
      <c r="D773" s="1456" t="s">
        <v>1038</v>
      </c>
      <c r="E773" s="350" t="s">
        <v>3764</v>
      </c>
      <c r="F773" s="358" t="s">
        <v>1047</v>
      </c>
      <c r="G773" s="1456" t="s">
        <v>1048</v>
      </c>
      <c r="H773" s="1456" t="s">
        <v>1048</v>
      </c>
      <c r="I773" s="1456" t="s">
        <v>1048</v>
      </c>
      <c r="J773" s="627" t="s">
        <v>3764</v>
      </c>
      <c r="K773" s="835"/>
      <c r="L773" s="835"/>
      <c r="M773" s="835"/>
      <c r="N773" s="835"/>
    </row>
    <row r="774" spans="1:14" s="289" customFormat="1" ht="15.75" hidden="1" outlineLevel="1" x14ac:dyDescent="0.25">
      <c r="A774" s="680" t="s">
        <v>3880</v>
      </c>
      <c r="B774" s="1456" t="s">
        <v>3881</v>
      </c>
      <c r="C774" s="1456" t="s">
        <v>1038</v>
      </c>
      <c r="D774" s="1456" t="s">
        <v>1038</v>
      </c>
      <c r="E774" s="350" t="s">
        <v>3764</v>
      </c>
      <c r="F774" s="358" t="s">
        <v>1049</v>
      </c>
      <c r="G774" s="1456" t="s">
        <v>1050</v>
      </c>
      <c r="H774" s="1456" t="s">
        <v>1050</v>
      </c>
      <c r="I774" s="1456" t="s">
        <v>1050</v>
      </c>
      <c r="J774" s="627" t="s">
        <v>3764</v>
      </c>
      <c r="K774" s="835"/>
      <c r="L774" s="835"/>
      <c r="M774" s="835"/>
      <c r="N774" s="835"/>
    </row>
    <row r="775" spans="1:14" s="289" customFormat="1" ht="15.75" hidden="1" outlineLevel="1" x14ac:dyDescent="0.25">
      <c r="A775" s="680" t="s">
        <v>3882</v>
      </c>
      <c r="B775" s="1456" t="s">
        <v>3881</v>
      </c>
      <c r="C775" s="1456" t="s">
        <v>1038</v>
      </c>
      <c r="D775" s="1456" t="s">
        <v>1038</v>
      </c>
      <c r="E775" s="350" t="s">
        <v>3764</v>
      </c>
      <c r="F775" s="358" t="s">
        <v>1051</v>
      </c>
      <c r="G775" s="1456" t="s">
        <v>1052</v>
      </c>
      <c r="H775" s="1456" t="s">
        <v>1052</v>
      </c>
      <c r="I775" s="1456" t="s">
        <v>1052</v>
      </c>
      <c r="J775" s="627" t="s">
        <v>3764</v>
      </c>
      <c r="K775" s="835"/>
      <c r="L775" s="835"/>
      <c r="M775" s="835"/>
      <c r="N775" s="835"/>
    </row>
    <row r="776" spans="1:14" s="289" customFormat="1" ht="15.75" hidden="1" outlineLevel="1" x14ac:dyDescent="0.25">
      <c r="A776" s="680" t="s">
        <v>3883</v>
      </c>
      <c r="B776" s="1456" t="s">
        <v>3884</v>
      </c>
      <c r="C776" s="1456" t="s">
        <v>1038</v>
      </c>
      <c r="D776" s="1456" t="s">
        <v>1038</v>
      </c>
      <c r="E776" s="350" t="s">
        <v>3764</v>
      </c>
      <c r="F776" s="681" t="s">
        <v>3893</v>
      </c>
      <c r="G776" s="1456" t="s">
        <v>1053</v>
      </c>
      <c r="H776" s="1456" t="s">
        <v>1053</v>
      </c>
      <c r="I776" s="1456" t="s">
        <v>1053</v>
      </c>
      <c r="J776" s="627" t="s">
        <v>3764</v>
      </c>
      <c r="K776" s="835"/>
      <c r="L776" s="835"/>
      <c r="M776" s="835"/>
      <c r="N776" s="835"/>
    </row>
    <row r="777" spans="1:14" s="289" customFormat="1" ht="15.75" hidden="1" outlineLevel="1" x14ac:dyDescent="0.25">
      <c r="A777" s="680" t="s">
        <v>3885</v>
      </c>
      <c r="B777" s="1456" t="s">
        <v>3884</v>
      </c>
      <c r="C777" s="1456" t="s">
        <v>1038</v>
      </c>
      <c r="D777" s="1456" t="s">
        <v>1038</v>
      </c>
      <c r="E777" s="350" t="s">
        <v>3764</v>
      </c>
      <c r="F777" s="681" t="s">
        <v>1054</v>
      </c>
      <c r="G777" s="1456" t="s">
        <v>1053</v>
      </c>
      <c r="H777" s="1456" t="s">
        <v>1053</v>
      </c>
      <c r="I777" s="1456" t="s">
        <v>1053</v>
      </c>
      <c r="J777" s="627" t="s">
        <v>3764</v>
      </c>
      <c r="K777" s="835"/>
      <c r="L777" s="835"/>
      <c r="M777" s="835"/>
      <c r="N777" s="835"/>
    </row>
    <row r="778" spans="1:14" s="289" customFormat="1" ht="15.75" hidden="1" outlineLevel="1" x14ac:dyDescent="0.25">
      <c r="A778" s="680" t="s">
        <v>1056</v>
      </c>
      <c r="B778" s="1456" t="s">
        <v>1055</v>
      </c>
      <c r="C778" s="1456" t="s">
        <v>1055</v>
      </c>
      <c r="D778" s="1456" t="s">
        <v>1055</v>
      </c>
      <c r="E778" s="350" t="s">
        <v>3764</v>
      </c>
      <c r="F778" s="681" t="s">
        <v>3892</v>
      </c>
      <c r="G778" s="1456" t="s">
        <v>1055</v>
      </c>
      <c r="H778" s="1456" t="s">
        <v>1055</v>
      </c>
      <c r="I778" s="1456" t="s">
        <v>1055</v>
      </c>
      <c r="J778" s="627" t="s">
        <v>3764</v>
      </c>
      <c r="K778" s="835"/>
      <c r="L778" s="835"/>
      <c r="M778" s="835"/>
      <c r="N778" s="835"/>
    </row>
    <row r="779" spans="1:14" s="289" customFormat="1" ht="15.75" hidden="1" outlineLevel="1" x14ac:dyDescent="0.25">
      <c r="A779" s="680" t="s">
        <v>1057</v>
      </c>
      <c r="B779" s="1456" t="s">
        <v>1058</v>
      </c>
      <c r="C779" s="1456" t="s">
        <v>1058</v>
      </c>
      <c r="D779" s="1456" t="s">
        <v>1058</v>
      </c>
      <c r="E779" s="350" t="s">
        <v>3764</v>
      </c>
      <c r="F779" s="681" t="s">
        <v>1062</v>
      </c>
      <c r="G779" s="1456" t="s">
        <v>1061</v>
      </c>
      <c r="H779" s="1456" t="s">
        <v>1061</v>
      </c>
      <c r="I779" s="1456" t="s">
        <v>1061</v>
      </c>
      <c r="J779" s="627" t="s">
        <v>3764</v>
      </c>
      <c r="K779" s="835"/>
      <c r="L779" s="835"/>
      <c r="M779" s="835"/>
      <c r="N779" s="835"/>
    </row>
    <row r="780" spans="1:14" s="289" customFormat="1" ht="15.75" hidden="1" outlineLevel="1" x14ac:dyDescent="0.25">
      <c r="A780" s="680" t="s">
        <v>1059</v>
      </c>
      <c r="B780" s="1456" t="s">
        <v>1058</v>
      </c>
      <c r="C780" s="1456" t="s">
        <v>1058</v>
      </c>
      <c r="D780" s="1456" t="s">
        <v>1058</v>
      </c>
      <c r="E780" s="350" t="s">
        <v>3764</v>
      </c>
      <c r="F780" s="681" t="s">
        <v>1063</v>
      </c>
      <c r="G780" s="1456" t="s">
        <v>1064</v>
      </c>
      <c r="H780" s="1456" t="s">
        <v>1064</v>
      </c>
      <c r="I780" s="1456" t="s">
        <v>1064</v>
      </c>
      <c r="J780" s="627" t="s">
        <v>3764</v>
      </c>
      <c r="K780" s="835"/>
      <c r="L780" s="835"/>
      <c r="M780" s="835"/>
      <c r="N780" s="835"/>
    </row>
    <row r="781" spans="1:14" s="289" customFormat="1" ht="16.5" hidden="1" outlineLevel="1" thickBot="1" x14ac:dyDescent="0.3">
      <c r="A781" s="682" t="s">
        <v>1060</v>
      </c>
      <c r="B781" s="1450" t="s">
        <v>1061</v>
      </c>
      <c r="C781" s="1450" t="s">
        <v>1061</v>
      </c>
      <c r="D781" s="1450" t="s">
        <v>1061</v>
      </c>
      <c r="E781" s="633" t="s">
        <v>3764</v>
      </c>
      <c r="F781" s="683" t="s">
        <v>1065</v>
      </c>
      <c r="G781" s="1450" t="s">
        <v>1064</v>
      </c>
      <c r="H781" s="1450" t="s">
        <v>1064</v>
      </c>
      <c r="I781" s="1450" t="s">
        <v>1064</v>
      </c>
      <c r="J781" s="629" t="s">
        <v>3764</v>
      </c>
      <c r="K781" s="835"/>
      <c r="L781" s="835"/>
      <c r="M781" s="835"/>
      <c r="N781" s="835"/>
    </row>
    <row r="782" spans="1:14" s="289" customFormat="1" ht="16.5" hidden="1" outlineLevel="1" thickBot="1" x14ac:dyDescent="0.3">
      <c r="A782" s="1453" t="s">
        <v>87</v>
      </c>
      <c r="B782" s="1454"/>
      <c r="C782" s="1454"/>
      <c r="D782" s="1454"/>
      <c r="E782" s="1454"/>
      <c r="F782" s="1454"/>
      <c r="G782" s="1454"/>
      <c r="H782" s="1454"/>
      <c r="I782" s="1454"/>
      <c r="J782" s="1455"/>
      <c r="K782" s="835"/>
      <c r="L782" s="835"/>
      <c r="M782" s="835"/>
      <c r="N782" s="835"/>
    </row>
    <row r="783" spans="1:14" s="289" customFormat="1" ht="15.75" hidden="1" outlineLevel="1" x14ac:dyDescent="0.25">
      <c r="A783" s="290" t="s">
        <v>1017</v>
      </c>
      <c r="B783" s="1449" t="s">
        <v>1018</v>
      </c>
      <c r="C783" s="1449" t="s">
        <v>1018</v>
      </c>
      <c r="D783" s="1449" t="s">
        <v>1018</v>
      </c>
      <c r="E783" s="622" t="s">
        <v>3764</v>
      </c>
      <c r="F783" s="292" t="s">
        <v>1020</v>
      </c>
      <c r="G783" s="1449" t="s">
        <v>1021</v>
      </c>
      <c r="H783" s="1449" t="s">
        <v>1021</v>
      </c>
      <c r="I783" s="1449" t="s">
        <v>1021</v>
      </c>
      <c r="J783" s="631" t="s">
        <v>3764</v>
      </c>
      <c r="K783" s="835"/>
      <c r="L783" s="835"/>
      <c r="M783" s="835"/>
      <c r="N783" s="835"/>
    </row>
    <row r="784" spans="1:14" s="289" customFormat="1" ht="16.5" hidden="1" outlineLevel="1" thickBot="1" x14ac:dyDescent="0.3">
      <c r="A784" s="682" t="s">
        <v>1033</v>
      </c>
      <c r="B784" s="1450" t="s">
        <v>763</v>
      </c>
      <c r="C784" s="1450" t="s">
        <v>763</v>
      </c>
      <c r="D784" s="1450" t="s">
        <v>763</v>
      </c>
      <c r="E784" s="633" t="s">
        <v>3764</v>
      </c>
      <c r="F784" s="602"/>
      <c r="G784" s="602"/>
      <c r="H784" s="602"/>
      <c r="I784" s="602"/>
      <c r="J784" s="603"/>
      <c r="K784" s="835"/>
      <c r="L784" s="835"/>
      <c r="M784" s="835"/>
      <c r="N784" s="835"/>
    </row>
    <row r="785" spans="1:14" s="289" customFormat="1" ht="16.5" hidden="1" outlineLevel="1" thickBot="1" x14ac:dyDescent="0.3">
      <c r="A785" s="1453" t="s">
        <v>3894</v>
      </c>
      <c r="B785" s="1454"/>
      <c r="C785" s="1454"/>
      <c r="D785" s="1454"/>
      <c r="E785" s="1454"/>
      <c r="F785" s="1454"/>
      <c r="G785" s="1454"/>
      <c r="H785" s="1454"/>
      <c r="I785" s="1454"/>
      <c r="J785" s="1455"/>
      <c r="K785" s="835"/>
      <c r="L785" s="835"/>
      <c r="M785" s="835"/>
      <c r="N785" s="835"/>
    </row>
    <row r="786" spans="1:14" s="289" customFormat="1" ht="16.5" hidden="1" outlineLevel="1" thickBot="1" x14ac:dyDescent="0.3">
      <c r="A786" s="1466" t="s">
        <v>86</v>
      </c>
      <c r="B786" s="1467"/>
      <c r="C786" s="1467"/>
      <c r="D786" s="1467"/>
      <c r="E786" s="1467"/>
      <c r="F786" s="1467"/>
      <c r="G786" s="1467"/>
      <c r="H786" s="1467"/>
      <c r="I786" s="1467"/>
      <c r="J786" s="1468"/>
      <c r="K786" s="835"/>
      <c r="L786" s="835"/>
      <c r="M786" s="835"/>
      <c r="N786" s="835"/>
    </row>
    <row r="787" spans="1:14" s="289" customFormat="1" ht="15.75" hidden="1" outlineLevel="1" x14ac:dyDescent="0.25">
      <c r="A787" s="290" t="s">
        <v>3896</v>
      </c>
      <c r="B787" s="1449" t="s">
        <v>3895</v>
      </c>
      <c r="C787" s="1449" t="s">
        <v>968</v>
      </c>
      <c r="D787" s="1449" t="s">
        <v>968</v>
      </c>
      <c r="E787" s="650" t="s">
        <v>3841</v>
      </c>
      <c r="F787" s="292" t="s">
        <v>3899</v>
      </c>
      <c r="G787" s="1449" t="s">
        <v>3900</v>
      </c>
      <c r="H787" s="1449" t="s">
        <v>968</v>
      </c>
      <c r="I787" s="1449" t="s">
        <v>968</v>
      </c>
      <c r="J787" s="684" t="s">
        <v>3841</v>
      </c>
      <c r="K787" s="835"/>
      <c r="L787" s="835"/>
      <c r="M787" s="835"/>
      <c r="N787" s="835"/>
    </row>
    <row r="788" spans="1:14" s="289" customFormat="1" ht="16.5" hidden="1" outlineLevel="1" thickBot="1" x14ac:dyDescent="0.3">
      <c r="A788" s="498" t="s">
        <v>3897</v>
      </c>
      <c r="B788" s="1450" t="s">
        <v>3898</v>
      </c>
      <c r="C788" s="1450" t="s">
        <v>968</v>
      </c>
      <c r="D788" s="1450" t="s">
        <v>968</v>
      </c>
      <c r="E788" s="677" t="s">
        <v>3841</v>
      </c>
      <c r="F788" s="1451"/>
      <c r="G788" s="1451"/>
      <c r="H788" s="1451"/>
      <c r="I788" s="1451"/>
      <c r="J788" s="1452"/>
      <c r="K788" s="835"/>
      <c r="L788" s="835"/>
      <c r="M788" s="835"/>
      <c r="N788" s="835"/>
    </row>
    <row r="789" spans="1:14" s="289" customFormat="1" ht="16.5" hidden="1" outlineLevel="1" thickBot="1" x14ac:dyDescent="0.3">
      <c r="A789" s="1453" t="s">
        <v>3901</v>
      </c>
      <c r="B789" s="1454"/>
      <c r="C789" s="1454"/>
      <c r="D789" s="1454"/>
      <c r="E789" s="1454"/>
      <c r="F789" s="1454"/>
      <c r="G789" s="1454"/>
      <c r="H789" s="1454"/>
      <c r="I789" s="1454"/>
      <c r="J789" s="1455"/>
      <c r="K789" s="835"/>
      <c r="L789" s="835"/>
      <c r="M789" s="835"/>
      <c r="N789" s="835"/>
    </row>
    <row r="790" spans="1:14" s="289" customFormat="1" ht="16.5" hidden="1" outlineLevel="1" thickBot="1" x14ac:dyDescent="0.3">
      <c r="A790" s="1466" t="s">
        <v>86</v>
      </c>
      <c r="B790" s="1467"/>
      <c r="C790" s="1467"/>
      <c r="D790" s="1467"/>
      <c r="E790" s="1467"/>
      <c r="F790" s="1467"/>
      <c r="G790" s="1467"/>
      <c r="H790" s="1467"/>
      <c r="I790" s="1467"/>
      <c r="J790" s="1468"/>
      <c r="K790" s="835"/>
      <c r="L790" s="835"/>
      <c r="M790" s="835"/>
      <c r="N790" s="835"/>
    </row>
    <row r="791" spans="1:14" s="289" customFormat="1" ht="16.5" hidden="1" outlineLevel="1" thickBot="1" x14ac:dyDescent="0.3">
      <c r="A791" s="678" t="s">
        <v>1323</v>
      </c>
      <c r="B791" s="1457" t="s">
        <v>677</v>
      </c>
      <c r="C791" s="1457"/>
      <c r="D791" s="1457"/>
      <c r="E791" s="679" t="s">
        <v>3764</v>
      </c>
      <c r="F791" s="685" t="s">
        <v>1324</v>
      </c>
      <c r="G791" s="1457" t="s">
        <v>1322</v>
      </c>
      <c r="H791" s="1457"/>
      <c r="I791" s="1457"/>
      <c r="J791" s="686" t="s">
        <v>3764</v>
      </c>
      <c r="K791" s="835"/>
      <c r="L791" s="835"/>
      <c r="M791" s="835"/>
      <c r="N791" s="835"/>
    </row>
    <row r="792" spans="1:14" s="289" customFormat="1" ht="16.5" collapsed="1" thickBot="1" x14ac:dyDescent="0.3">
      <c r="A792" s="1463" t="s">
        <v>689</v>
      </c>
      <c r="B792" s="1464"/>
      <c r="C792" s="1464"/>
      <c r="D792" s="1464"/>
      <c r="E792" s="1464"/>
      <c r="F792" s="1464"/>
      <c r="G792" s="1464"/>
      <c r="H792" s="1464"/>
      <c r="I792" s="1464"/>
      <c r="J792" s="1465"/>
      <c r="K792" s="835"/>
      <c r="L792" s="835"/>
      <c r="M792" s="835"/>
      <c r="N792" s="835"/>
    </row>
    <row r="793" spans="1:14" s="289" customFormat="1" ht="16.5" thickBot="1" x14ac:dyDescent="0.3">
      <c r="A793" s="1411" t="s">
        <v>1827</v>
      </c>
      <c r="B793" s="1412"/>
      <c r="C793" s="1412"/>
      <c r="D793" s="1412"/>
      <c r="E793" s="1412"/>
      <c r="F793" s="1412"/>
      <c r="G793" s="1412"/>
      <c r="H793" s="1412"/>
      <c r="I793" s="1412"/>
      <c r="J793" s="1413"/>
      <c r="K793" s="835"/>
      <c r="L793" s="835"/>
      <c r="M793" s="835"/>
      <c r="N793" s="835"/>
    </row>
    <row r="794" spans="1:14" s="289" customFormat="1" ht="16.5" hidden="1" outlineLevel="1" thickBot="1" x14ac:dyDescent="0.3">
      <c r="A794" s="1407" t="s">
        <v>1326</v>
      </c>
      <c r="B794" s="1408"/>
      <c r="C794" s="1408"/>
      <c r="D794" s="1408"/>
      <c r="E794" s="1408"/>
      <c r="F794" s="1408"/>
      <c r="G794" s="1408"/>
      <c r="H794" s="1407" t="s">
        <v>1327</v>
      </c>
      <c r="I794" s="1408"/>
      <c r="J794" s="1409"/>
      <c r="K794" s="835"/>
      <c r="L794" s="835"/>
      <c r="M794" s="835"/>
      <c r="N794" s="835"/>
    </row>
    <row r="795" spans="1:14" s="289" customFormat="1" ht="16.5" hidden="1" outlineLevel="1" thickBot="1" x14ac:dyDescent="0.3">
      <c r="A795" s="1458" t="s">
        <v>1491</v>
      </c>
      <c r="B795" s="1459"/>
      <c r="C795" s="1460"/>
      <c r="D795" s="544"/>
      <c r="E795" s="1458" t="s">
        <v>1826</v>
      </c>
      <c r="F795" s="1459"/>
      <c r="G795" s="1460"/>
      <c r="H795" s="548"/>
      <c r="I795" s="561" t="s">
        <v>1492</v>
      </c>
      <c r="J795" s="549"/>
      <c r="K795" s="835"/>
      <c r="L795" s="835"/>
      <c r="M795" s="835"/>
      <c r="N795" s="835"/>
    </row>
    <row r="796" spans="1:14" s="289" customFormat="1" ht="15.75" hidden="1" outlineLevel="1" x14ac:dyDescent="0.25">
      <c r="A796" s="1461" t="s">
        <v>668</v>
      </c>
      <c r="B796" s="1462"/>
      <c r="C796" s="559" t="s">
        <v>1493</v>
      </c>
      <c r="D796" s="363"/>
      <c r="E796" s="1461" t="s">
        <v>1494</v>
      </c>
      <c r="F796" s="1462"/>
      <c r="G796" s="560" t="s">
        <v>1495</v>
      </c>
      <c r="H796" s="548"/>
      <c r="I796" s="362" t="s">
        <v>1496</v>
      </c>
      <c r="J796" s="549"/>
      <c r="K796" s="835"/>
      <c r="L796" s="835"/>
      <c r="M796" s="835"/>
      <c r="N796" s="835"/>
    </row>
    <row r="797" spans="1:14" s="289" customFormat="1" ht="15.75" hidden="1" outlineLevel="1" x14ac:dyDescent="0.25">
      <c r="A797" s="1445" t="s">
        <v>1497</v>
      </c>
      <c r="B797" s="1446"/>
      <c r="C797" s="546" t="s">
        <v>1498</v>
      </c>
      <c r="D797" s="363"/>
      <c r="E797" s="1445" t="s">
        <v>1499</v>
      </c>
      <c r="F797" s="1446"/>
      <c r="G797" s="542" t="s">
        <v>1500</v>
      </c>
      <c r="H797" s="548"/>
      <c r="I797" s="364" t="s">
        <v>1501</v>
      </c>
      <c r="J797" s="549"/>
      <c r="K797" s="835"/>
      <c r="L797" s="835"/>
      <c r="M797" s="835"/>
      <c r="N797" s="835"/>
    </row>
    <row r="798" spans="1:14" s="289" customFormat="1" ht="15.75" hidden="1" outlineLevel="1" x14ac:dyDescent="0.25">
      <c r="A798" s="1445" t="s">
        <v>239</v>
      </c>
      <c r="B798" s="1446"/>
      <c r="C798" s="546" t="s">
        <v>1502</v>
      </c>
      <c r="D798" s="363"/>
      <c r="E798" s="1445" t="s">
        <v>1503</v>
      </c>
      <c r="F798" s="1446"/>
      <c r="G798" s="543" t="s">
        <v>1504</v>
      </c>
      <c r="H798" s="548"/>
      <c r="I798" s="364" t="s">
        <v>1505</v>
      </c>
      <c r="J798" s="549"/>
      <c r="K798" s="835"/>
      <c r="L798" s="835"/>
      <c r="M798" s="835"/>
      <c r="N798" s="835"/>
    </row>
    <row r="799" spans="1:14" s="289" customFormat="1" ht="15.75" hidden="1" outlineLevel="1" x14ac:dyDescent="0.25">
      <c r="A799" s="1445" t="s">
        <v>1506</v>
      </c>
      <c r="B799" s="1446"/>
      <c r="C799" s="545" t="s">
        <v>1507</v>
      </c>
      <c r="D799" s="363"/>
      <c r="E799" s="1445" t="s">
        <v>1322</v>
      </c>
      <c r="F799" s="1446"/>
      <c r="G799" s="543" t="s">
        <v>1508</v>
      </c>
      <c r="H799" s="548"/>
      <c r="I799" s="364" t="s">
        <v>1509</v>
      </c>
      <c r="J799" s="549"/>
      <c r="K799" s="835"/>
      <c r="L799" s="835"/>
      <c r="M799" s="835"/>
      <c r="N799" s="835"/>
    </row>
    <row r="800" spans="1:14" s="289" customFormat="1" ht="15.75" hidden="1" outlineLevel="1" x14ac:dyDescent="0.25">
      <c r="A800" s="1445" t="s">
        <v>1322</v>
      </c>
      <c r="B800" s="1446"/>
      <c r="C800" s="545" t="s">
        <v>1510</v>
      </c>
      <c r="D800" s="363"/>
      <c r="E800" s="1445" t="s">
        <v>1511</v>
      </c>
      <c r="F800" s="1446"/>
      <c r="G800" s="543" t="s">
        <v>1512</v>
      </c>
      <c r="H800" s="548"/>
      <c r="I800" s="364" t="s">
        <v>1513</v>
      </c>
      <c r="J800" s="549"/>
      <c r="K800" s="835"/>
      <c r="L800" s="835"/>
      <c r="M800" s="835"/>
      <c r="N800" s="835"/>
    </row>
    <row r="801" spans="1:14" s="289" customFormat="1" ht="15.75" hidden="1" outlineLevel="1" x14ac:dyDescent="0.25">
      <c r="A801" s="1445" t="s">
        <v>1511</v>
      </c>
      <c r="B801" s="1446"/>
      <c r="C801" s="545" t="s">
        <v>1514</v>
      </c>
      <c r="D801" s="363"/>
      <c r="E801" s="1445" t="s">
        <v>1515</v>
      </c>
      <c r="F801" s="1446"/>
      <c r="G801" s="543" t="s">
        <v>1516</v>
      </c>
      <c r="H801" s="548"/>
      <c r="I801" s="364" t="s">
        <v>1517</v>
      </c>
      <c r="J801" s="549"/>
      <c r="K801" s="835"/>
      <c r="L801" s="835"/>
      <c r="M801" s="835"/>
      <c r="N801" s="835"/>
    </row>
    <row r="802" spans="1:14" s="289" customFormat="1" ht="15.75" hidden="1" outlineLevel="1" x14ac:dyDescent="0.25">
      <c r="A802" s="1445" t="s">
        <v>1518</v>
      </c>
      <c r="B802" s="1446"/>
      <c r="C802" s="545" t="s">
        <v>1519</v>
      </c>
      <c r="D802" s="363"/>
      <c r="E802" s="1445" t="s">
        <v>1520</v>
      </c>
      <c r="F802" s="1446"/>
      <c r="G802" s="543" t="s">
        <v>1521</v>
      </c>
      <c r="H802" s="548"/>
      <c r="I802" s="364" t="s">
        <v>1522</v>
      </c>
      <c r="J802" s="549"/>
      <c r="K802" s="835"/>
      <c r="L802" s="835"/>
      <c r="M802" s="835"/>
      <c r="N802" s="835"/>
    </row>
    <row r="803" spans="1:14" s="289" customFormat="1" ht="15.75" hidden="1" outlineLevel="1" x14ac:dyDescent="0.25">
      <c r="A803" s="1445" t="s">
        <v>1523</v>
      </c>
      <c r="B803" s="1446"/>
      <c r="C803" s="545" t="s">
        <v>1524</v>
      </c>
      <c r="D803" s="363"/>
      <c r="E803" s="1445" t="s">
        <v>1525</v>
      </c>
      <c r="F803" s="1446"/>
      <c r="G803" s="543" t="s">
        <v>1526</v>
      </c>
      <c r="H803" s="548"/>
      <c r="I803" s="364" t="s">
        <v>1527</v>
      </c>
      <c r="J803" s="549"/>
      <c r="K803" s="835"/>
      <c r="L803" s="835"/>
      <c r="M803" s="835"/>
      <c r="N803" s="835"/>
    </row>
    <row r="804" spans="1:14" s="289" customFormat="1" ht="15.75" hidden="1" outlineLevel="1" x14ac:dyDescent="0.25">
      <c r="A804" s="1445" t="s">
        <v>1528</v>
      </c>
      <c r="B804" s="1446"/>
      <c r="C804" s="545" t="s">
        <v>1529</v>
      </c>
      <c r="D804" s="363"/>
      <c r="E804" s="1445" t="s">
        <v>1530</v>
      </c>
      <c r="F804" s="1446"/>
      <c r="G804" s="543" t="s">
        <v>1531</v>
      </c>
      <c r="H804" s="548"/>
      <c r="I804" s="364" t="s">
        <v>1532</v>
      </c>
      <c r="J804" s="549"/>
      <c r="K804" s="835"/>
      <c r="L804" s="835"/>
      <c r="M804" s="835"/>
      <c r="N804" s="835"/>
    </row>
    <row r="805" spans="1:14" s="289" customFormat="1" ht="15.75" hidden="1" outlineLevel="1" x14ac:dyDescent="0.25">
      <c r="A805" s="1445" t="s">
        <v>1533</v>
      </c>
      <c r="B805" s="1446"/>
      <c r="C805" s="545" t="s">
        <v>1534</v>
      </c>
      <c r="D805" s="363"/>
      <c r="E805" s="1445" t="s">
        <v>1535</v>
      </c>
      <c r="F805" s="1446"/>
      <c r="G805" s="543" t="s">
        <v>1536</v>
      </c>
      <c r="H805" s="548"/>
      <c r="I805" s="364" t="s">
        <v>1537</v>
      </c>
      <c r="J805" s="549"/>
      <c r="K805" s="835"/>
      <c r="L805" s="835"/>
      <c r="M805" s="835"/>
      <c r="N805" s="835"/>
    </row>
    <row r="806" spans="1:14" s="289" customFormat="1" ht="15.75" hidden="1" outlineLevel="1" x14ac:dyDescent="0.25">
      <c r="A806" s="1445" t="s">
        <v>1538</v>
      </c>
      <c r="B806" s="1446"/>
      <c r="C806" s="545" t="s">
        <v>1539</v>
      </c>
      <c r="D806" s="363"/>
      <c r="E806" s="1445" t="s">
        <v>1540</v>
      </c>
      <c r="F806" s="1446"/>
      <c r="G806" s="543" t="s">
        <v>1541</v>
      </c>
      <c r="H806" s="548"/>
      <c r="I806" s="364" t="s">
        <v>1542</v>
      </c>
      <c r="J806" s="549"/>
      <c r="K806" s="835"/>
      <c r="L806" s="835"/>
      <c r="M806" s="835"/>
      <c r="N806" s="835"/>
    </row>
    <row r="807" spans="1:14" s="289" customFormat="1" ht="15.75" hidden="1" outlineLevel="1" x14ac:dyDescent="0.25">
      <c r="A807" s="1445" t="s">
        <v>1540</v>
      </c>
      <c r="B807" s="1446"/>
      <c r="C807" s="545" t="s">
        <v>1543</v>
      </c>
      <c r="D807" s="363"/>
      <c r="E807" s="1445" t="s">
        <v>1544</v>
      </c>
      <c r="F807" s="1446"/>
      <c r="G807" s="543" t="s">
        <v>1545</v>
      </c>
      <c r="H807" s="548"/>
      <c r="I807" s="364" t="s">
        <v>1546</v>
      </c>
      <c r="J807" s="549"/>
      <c r="K807" s="835"/>
      <c r="L807" s="835"/>
      <c r="M807" s="835"/>
      <c r="N807" s="835"/>
    </row>
    <row r="808" spans="1:14" s="289" customFormat="1" ht="15.75" hidden="1" outlineLevel="1" x14ac:dyDescent="0.25">
      <c r="A808" s="1445" t="s">
        <v>1544</v>
      </c>
      <c r="B808" s="1446"/>
      <c r="C808" s="545" t="s">
        <v>1547</v>
      </c>
      <c r="D808" s="363"/>
      <c r="E808" s="1445" t="s">
        <v>670</v>
      </c>
      <c r="F808" s="1446"/>
      <c r="G808" s="543" t="s">
        <v>1548</v>
      </c>
      <c r="H808" s="548"/>
      <c r="I808" s="364" t="s">
        <v>1549</v>
      </c>
      <c r="J808" s="549"/>
      <c r="K808" s="835"/>
      <c r="L808" s="835"/>
      <c r="M808" s="835"/>
      <c r="N808" s="835"/>
    </row>
    <row r="809" spans="1:14" s="289" customFormat="1" ht="15.75" hidden="1" outlineLevel="1" x14ac:dyDescent="0.25">
      <c r="A809" s="1445" t="s">
        <v>1550</v>
      </c>
      <c r="B809" s="1446"/>
      <c r="C809" s="545" t="s">
        <v>1551</v>
      </c>
      <c r="D809" s="363"/>
      <c r="E809" s="1445" t="s">
        <v>1552</v>
      </c>
      <c r="F809" s="1446"/>
      <c r="G809" s="543" t="s">
        <v>1553</v>
      </c>
      <c r="H809" s="548"/>
      <c r="I809" s="364" t="s">
        <v>3594</v>
      </c>
      <c r="J809" s="549"/>
      <c r="K809" s="835"/>
      <c r="L809" s="835"/>
      <c r="M809" s="835"/>
      <c r="N809" s="835"/>
    </row>
    <row r="810" spans="1:14" s="289" customFormat="1" ht="15.75" hidden="1" outlineLevel="1" x14ac:dyDescent="0.25">
      <c r="A810" s="1445" t="s">
        <v>1554</v>
      </c>
      <c r="B810" s="1446"/>
      <c r="C810" s="545" t="s">
        <v>1555</v>
      </c>
      <c r="D810" s="363"/>
      <c r="E810" s="1445" t="s">
        <v>1556</v>
      </c>
      <c r="F810" s="1446"/>
      <c r="G810" s="543" t="s">
        <v>1557</v>
      </c>
      <c r="H810" s="548"/>
      <c r="I810" s="364" t="s">
        <v>3595</v>
      </c>
      <c r="J810" s="549"/>
      <c r="K810" s="835"/>
      <c r="L810" s="835"/>
      <c r="M810" s="835"/>
      <c r="N810" s="835"/>
    </row>
    <row r="811" spans="1:14" s="289" customFormat="1" ht="15.75" hidden="1" outlineLevel="1" x14ac:dyDescent="0.25">
      <c r="A811" s="1445" t="s">
        <v>1558</v>
      </c>
      <c r="B811" s="1446"/>
      <c r="C811" s="545" t="s">
        <v>1559</v>
      </c>
      <c r="D811" s="363"/>
      <c r="E811" s="1445" t="s">
        <v>672</v>
      </c>
      <c r="F811" s="1446"/>
      <c r="G811" s="543" t="s">
        <v>1560</v>
      </c>
      <c r="H811" s="548"/>
      <c r="I811" s="364" t="s">
        <v>3596</v>
      </c>
      <c r="J811" s="549"/>
      <c r="K811" s="835"/>
      <c r="L811" s="835"/>
      <c r="M811" s="835"/>
      <c r="N811" s="835"/>
    </row>
    <row r="812" spans="1:14" s="289" customFormat="1" ht="15.75" hidden="1" customHeight="1" outlineLevel="1" x14ac:dyDescent="0.25">
      <c r="A812" s="1445" t="s">
        <v>1556</v>
      </c>
      <c r="B812" s="1446"/>
      <c r="C812" s="545" t="s">
        <v>1561</v>
      </c>
      <c r="D812" s="363"/>
      <c r="E812" s="1445" t="s">
        <v>1562</v>
      </c>
      <c r="F812" s="1446"/>
      <c r="G812" s="543" t="s">
        <v>1563</v>
      </c>
      <c r="H812" s="548"/>
      <c r="I812" s="1706"/>
      <c r="J812" s="549"/>
      <c r="K812" s="835"/>
      <c r="L812" s="835"/>
      <c r="M812" s="835"/>
      <c r="N812" s="835"/>
    </row>
    <row r="813" spans="1:14" s="289" customFormat="1" ht="15.75" hidden="1" customHeight="1" outlineLevel="1" x14ac:dyDescent="0.25">
      <c r="A813" s="1445" t="s">
        <v>1564</v>
      </c>
      <c r="B813" s="1446"/>
      <c r="C813" s="545" t="s">
        <v>1565</v>
      </c>
      <c r="D813" s="363"/>
      <c r="E813" s="1445" t="s">
        <v>1566</v>
      </c>
      <c r="F813" s="1446"/>
      <c r="G813" s="543" t="s">
        <v>1567</v>
      </c>
      <c r="H813" s="548"/>
      <c r="I813" s="1706"/>
      <c r="J813" s="549"/>
      <c r="K813" s="835"/>
      <c r="L813" s="835"/>
      <c r="M813" s="835"/>
      <c r="N813" s="835"/>
    </row>
    <row r="814" spans="1:14" s="289" customFormat="1" ht="15.75" hidden="1" outlineLevel="1" x14ac:dyDescent="0.25">
      <c r="A814" s="1445" t="s">
        <v>1562</v>
      </c>
      <c r="B814" s="1446"/>
      <c r="C814" s="545" t="s">
        <v>1568</v>
      </c>
      <c r="D814" s="363"/>
      <c r="E814" s="1445" t="s">
        <v>1569</v>
      </c>
      <c r="F814" s="1446"/>
      <c r="G814" s="543" t="s">
        <v>1570</v>
      </c>
      <c r="H814" s="548"/>
      <c r="I814" s="1706"/>
      <c r="J814" s="549"/>
      <c r="K814" s="835"/>
      <c r="L814" s="835"/>
      <c r="M814" s="835"/>
      <c r="N814" s="835"/>
    </row>
    <row r="815" spans="1:14" s="289" customFormat="1" ht="15.75" hidden="1" outlineLevel="1" x14ac:dyDescent="0.25">
      <c r="A815" s="1445" t="s">
        <v>1566</v>
      </c>
      <c r="B815" s="1446"/>
      <c r="C815" s="545" t="s">
        <v>1571</v>
      </c>
      <c r="D815" s="363"/>
      <c r="E815" s="1445" t="s">
        <v>1572</v>
      </c>
      <c r="F815" s="1446"/>
      <c r="G815" s="543" t="s">
        <v>1573</v>
      </c>
      <c r="H815" s="548"/>
      <c r="I815" s="1706"/>
      <c r="J815" s="549"/>
      <c r="K815" s="835"/>
      <c r="L815" s="835"/>
      <c r="M815" s="835"/>
      <c r="N815" s="835"/>
    </row>
    <row r="816" spans="1:14" s="289" customFormat="1" ht="15.75" hidden="1" outlineLevel="1" x14ac:dyDescent="0.25">
      <c r="A816" s="1445" t="s">
        <v>1574</v>
      </c>
      <c r="B816" s="1446"/>
      <c r="C816" s="545" t="s">
        <v>1575</v>
      </c>
      <c r="D816" s="363"/>
      <c r="E816" s="1445" t="s">
        <v>727</v>
      </c>
      <c r="F816" s="1446"/>
      <c r="G816" s="542" t="s">
        <v>1576</v>
      </c>
      <c r="H816" s="548"/>
      <c r="I816" s="1706"/>
      <c r="J816" s="549"/>
      <c r="K816" s="835"/>
      <c r="L816" s="835"/>
      <c r="M816" s="835"/>
      <c r="N816" s="835"/>
    </row>
    <row r="817" spans="1:14" s="289" customFormat="1" ht="15.75" hidden="1" outlineLevel="1" x14ac:dyDescent="0.25">
      <c r="A817" s="1445" t="s">
        <v>1577</v>
      </c>
      <c r="B817" s="1446"/>
      <c r="C817" s="545" t="s">
        <v>1578</v>
      </c>
      <c r="D817" s="363"/>
      <c r="E817" s="1445" t="s">
        <v>3592</v>
      </c>
      <c r="F817" s="1446"/>
      <c r="G817" s="542" t="s">
        <v>3593</v>
      </c>
      <c r="H817" s="548"/>
      <c r="I817" s="1706"/>
      <c r="J817" s="549"/>
      <c r="K817" s="835"/>
      <c r="L817" s="835"/>
      <c r="M817" s="835"/>
      <c r="N817" s="835"/>
    </row>
    <row r="818" spans="1:14" s="289" customFormat="1" ht="15.75" hidden="1" outlineLevel="1" x14ac:dyDescent="0.25">
      <c r="A818" s="1445" t="s">
        <v>1579</v>
      </c>
      <c r="B818" s="1446"/>
      <c r="C818" s="546" t="s">
        <v>1580</v>
      </c>
      <c r="D818" s="363"/>
      <c r="E818" s="1731"/>
      <c r="F818" s="1732"/>
      <c r="G818" s="1732"/>
      <c r="H818" s="548"/>
      <c r="I818" s="1706"/>
      <c r="J818" s="549"/>
      <c r="K818" s="835"/>
      <c r="L818" s="835"/>
      <c r="M818" s="835"/>
      <c r="N818" s="835"/>
    </row>
    <row r="819" spans="1:14" s="289" customFormat="1" ht="16.5" hidden="1" outlineLevel="1" thickBot="1" x14ac:dyDescent="0.3">
      <c r="A819" s="1742" t="s">
        <v>1581</v>
      </c>
      <c r="B819" s="1743"/>
      <c r="C819" s="552" t="s">
        <v>1582</v>
      </c>
      <c r="D819" s="363"/>
      <c r="E819" s="1733"/>
      <c r="F819" s="1734"/>
      <c r="G819" s="1734"/>
      <c r="H819" s="548"/>
      <c r="I819" s="1735"/>
      <c r="J819" s="549"/>
      <c r="K819" s="835"/>
      <c r="L819" s="835"/>
      <c r="M819" s="835"/>
      <c r="N819" s="835"/>
    </row>
    <row r="820" spans="1:14" s="289" customFormat="1" ht="16.5" hidden="1" outlineLevel="1" thickBot="1" x14ac:dyDescent="0.3">
      <c r="A820" s="1407" t="s">
        <v>1326</v>
      </c>
      <c r="B820" s="1408"/>
      <c r="C820" s="1408"/>
      <c r="D820" s="1408"/>
      <c r="E820" s="1408"/>
      <c r="F820" s="1408"/>
      <c r="G820" s="1408"/>
      <c r="H820" s="1408"/>
      <c r="I820" s="1408"/>
      <c r="J820" s="1409"/>
      <c r="K820" s="835"/>
      <c r="L820" s="835"/>
      <c r="M820" s="835"/>
      <c r="N820" s="835"/>
    </row>
    <row r="821" spans="1:14" s="289" customFormat="1" ht="16.5" hidden="1" outlineLevel="1" thickBot="1" x14ac:dyDescent="0.3">
      <c r="A821" s="1407" t="s">
        <v>1583</v>
      </c>
      <c r="B821" s="1408"/>
      <c r="C821" s="1408"/>
      <c r="D821" s="1408"/>
      <c r="E821" s="1408"/>
      <c r="F821" s="1408"/>
      <c r="G821" s="1408"/>
      <c r="H821" s="1408"/>
      <c r="I821" s="1408"/>
      <c r="J821" s="1409"/>
      <c r="K821" s="835"/>
      <c r="L821" s="835"/>
      <c r="M821" s="835"/>
      <c r="N821" s="835"/>
    </row>
    <row r="822" spans="1:14" s="289" customFormat="1" ht="15.75" hidden="1" outlineLevel="1" x14ac:dyDescent="0.25">
      <c r="A822" s="1447" t="s">
        <v>1584</v>
      </c>
      <c r="B822" s="1448"/>
      <c r="C822" s="553" t="s">
        <v>1585</v>
      </c>
      <c r="E822" s="1447" t="s">
        <v>1586</v>
      </c>
      <c r="F822" s="1448"/>
      <c r="G822" s="553" t="s">
        <v>1587</v>
      </c>
      <c r="H822" s="556"/>
      <c r="I822" s="697" t="s">
        <v>1787</v>
      </c>
      <c r="J822" s="553" t="s">
        <v>1788</v>
      </c>
      <c r="K822" s="835"/>
      <c r="L822" s="835"/>
      <c r="M822" s="835"/>
      <c r="N822" s="835"/>
    </row>
    <row r="823" spans="1:14" s="289" customFormat="1" ht="15.75" hidden="1" outlineLevel="1" x14ac:dyDescent="0.25">
      <c r="A823" s="1441" t="s">
        <v>1588</v>
      </c>
      <c r="B823" s="1442"/>
      <c r="C823" s="554" t="s">
        <v>1589</v>
      </c>
      <c r="E823" s="1441" t="s">
        <v>611</v>
      </c>
      <c r="F823" s="1442"/>
      <c r="G823" s="554" t="s">
        <v>1590</v>
      </c>
      <c r="H823" s="556"/>
      <c r="I823" s="721" t="s">
        <v>1791</v>
      </c>
      <c r="J823" s="554" t="s">
        <v>1792</v>
      </c>
      <c r="K823" s="835"/>
      <c r="L823" s="835"/>
      <c r="M823" s="835"/>
      <c r="N823" s="835"/>
    </row>
    <row r="824" spans="1:14" s="289" customFormat="1" ht="15.75" hidden="1" outlineLevel="1" x14ac:dyDescent="0.25">
      <c r="A824" s="1441" t="s">
        <v>1591</v>
      </c>
      <c r="B824" s="1442"/>
      <c r="C824" s="554" t="s">
        <v>1592</v>
      </c>
      <c r="E824" s="1441" t="s">
        <v>611</v>
      </c>
      <c r="F824" s="1442"/>
      <c r="G824" s="554" t="s">
        <v>1593</v>
      </c>
      <c r="H824" s="556"/>
      <c r="I824" s="721" t="s">
        <v>105</v>
      </c>
      <c r="J824" s="554" t="s">
        <v>1795</v>
      </c>
      <c r="K824" s="835"/>
      <c r="L824" s="835"/>
      <c r="M824" s="835"/>
      <c r="N824" s="835"/>
    </row>
    <row r="825" spans="1:14" s="289" customFormat="1" ht="15.75" hidden="1" outlineLevel="1" x14ac:dyDescent="0.25">
      <c r="A825" s="1441" t="s">
        <v>1594</v>
      </c>
      <c r="B825" s="1442"/>
      <c r="C825" s="554" t="s">
        <v>1595</v>
      </c>
      <c r="E825" s="1441" t="s">
        <v>611</v>
      </c>
      <c r="F825" s="1442"/>
      <c r="G825" s="554" t="s">
        <v>1596</v>
      </c>
      <c r="H825" s="556"/>
      <c r="I825" s="721" t="s">
        <v>1798</v>
      </c>
      <c r="J825" s="554" t="s">
        <v>1799</v>
      </c>
      <c r="K825" s="835"/>
      <c r="L825" s="835"/>
      <c r="M825" s="835"/>
      <c r="N825" s="835"/>
    </row>
    <row r="826" spans="1:14" s="289" customFormat="1" ht="15.75" hidden="1" customHeight="1" outlineLevel="1" x14ac:dyDescent="0.25">
      <c r="A826" s="1441" t="s">
        <v>965</v>
      </c>
      <c r="B826" s="1442"/>
      <c r="C826" s="554" t="s">
        <v>1597</v>
      </c>
      <c r="E826" s="1441" t="s">
        <v>1598</v>
      </c>
      <c r="F826" s="1442"/>
      <c r="G826" s="554" t="s">
        <v>1599</v>
      </c>
      <c r="H826" s="556"/>
      <c r="I826" s="557" t="s">
        <v>1796</v>
      </c>
      <c r="J826" s="554" t="s">
        <v>1797</v>
      </c>
      <c r="K826" s="835"/>
      <c r="L826" s="835"/>
      <c r="M826" s="835"/>
      <c r="N826" s="835"/>
    </row>
    <row r="827" spans="1:14" s="289" customFormat="1" ht="15.75" hidden="1" customHeight="1" outlineLevel="1" x14ac:dyDescent="0.25">
      <c r="A827" s="1441" t="s">
        <v>1600</v>
      </c>
      <c r="B827" s="1442"/>
      <c r="C827" s="554" t="s">
        <v>1601</v>
      </c>
      <c r="E827" s="1441" t="s">
        <v>1602</v>
      </c>
      <c r="F827" s="1442"/>
      <c r="G827" s="554" t="s">
        <v>1603</v>
      </c>
      <c r="H827" s="556"/>
      <c r="I827" s="557" t="s">
        <v>1800</v>
      </c>
      <c r="J827" s="554" t="s">
        <v>1801</v>
      </c>
      <c r="K827" s="835"/>
      <c r="L827" s="835"/>
      <c r="M827" s="835"/>
      <c r="N827" s="835"/>
    </row>
    <row r="828" spans="1:14" s="289" customFormat="1" ht="15.75" hidden="1" outlineLevel="1" x14ac:dyDescent="0.25">
      <c r="A828" s="1441" t="s">
        <v>1604</v>
      </c>
      <c r="B828" s="1442"/>
      <c r="C828" s="554" t="s">
        <v>1605</v>
      </c>
      <c r="E828" s="1441" t="s">
        <v>1606</v>
      </c>
      <c r="F828" s="1442"/>
      <c r="G828" s="554" t="s">
        <v>1607</v>
      </c>
      <c r="H828" s="556"/>
      <c r="I828" s="557" t="s">
        <v>3597</v>
      </c>
      <c r="J828" s="554" t="s">
        <v>3598</v>
      </c>
      <c r="K828" s="835"/>
      <c r="L828" s="835"/>
      <c r="M828" s="835"/>
      <c r="N828" s="835"/>
    </row>
    <row r="829" spans="1:14" s="289" customFormat="1" ht="33.75" hidden="1" customHeight="1" outlineLevel="1" x14ac:dyDescent="0.25">
      <c r="A829" s="1441" t="s">
        <v>1608</v>
      </c>
      <c r="B829" s="1442"/>
      <c r="C829" s="554" t="s">
        <v>1609</v>
      </c>
      <c r="E829" s="1441" t="s">
        <v>1610</v>
      </c>
      <c r="F829" s="1442"/>
      <c r="G829" s="554" t="s">
        <v>1611</v>
      </c>
      <c r="H829" s="556"/>
      <c r="I829" s="557" t="s">
        <v>1789</v>
      </c>
      <c r="J829" s="554" t="s">
        <v>1790</v>
      </c>
      <c r="K829" s="835"/>
      <c r="L829" s="835"/>
      <c r="M829" s="835"/>
      <c r="N829" s="835"/>
    </row>
    <row r="830" spans="1:14" s="289" customFormat="1" ht="31.5" hidden="1" outlineLevel="1" x14ac:dyDescent="0.25">
      <c r="A830" s="1441" t="s">
        <v>1612</v>
      </c>
      <c r="B830" s="1442"/>
      <c r="C830" s="554" t="s">
        <v>1613</v>
      </c>
      <c r="E830" s="1441" t="s">
        <v>1614</v>
      </c>
      <c r="F830" s="1442"/>
      <c r="G830" s="554" t="s">
        <v>1615</v>
      </c>
      <c r="H830" s="556"/>
      <c r="I830" s="557" t="s">
        <v>1793</v>
      </c>
      <c r="J830" s="554" t="s">
        <v>1794</v>
      </c>
      <c r="K830" s="835"/>
      <c r="L830" s="835"/>
      <c r="M830" s="835"/>
      <c r="N830" s="835"/>
    </row>
    <row r="831" spans="1:14" s="289" customFormat="1" ht="15.75" hidden="1" customHeight="1" outlineLevel="1" x14ac:dyDescent="0.25">
      <c r="A831" s="1441" t="s">
        <v>646</v>
      </c>
      <c r="B831" s="1442"/>
      <c r="C831" s="554" t="s">
        <v>1616</v>
      </c>
      <c r="E831" s="1441" t="s">
        <v>1617</v>
      </c>
      <c r="F831" s="1442"/>
      <c r="G831" s="554" t="s">
        <v>1618</v>
      </c>
      <c r="H831" s="556"/>
      <c r="I831" s="557" t="s">
        <v>3599</v>
      </c>
      <c r="J831" s="554" t="s">
        <v>3600</v>
      </c>
      <c r="K831" s="835"/>
      <c r="L831" s="835"/>
      <c r="M831" s="835"/>
      <c r="N831" s="835"/>
    </row>
    <row r="832" spans="1:14" s="289" customFormat="1" ht="15.75" hidden="1" customHeight="1" outlineLevel="1" x14ac:dyDescent="0.25">
      <c r="A832" s="1441" t="s">
        <v>1619</v>
      </c>
      <c r="B832" s="1442"/>
      <c r="C832" s="554" t="s">
        <v>1620</v>
      </c>
      <c r="E832" s="1441" t="s">
        <v>1621</v>
      </c>
      <c r="F832" s="1442"/>
      <c r="G832" s="554" t="s">
        <v>1622</v>
      </c>
      <c r="H832" s="556"/>
      <c r="I832" s="557" t="s">
        <v>3601</v>
      </c>
      <c r="J832" s="554" t="s">
        <v>3602</v>
      </c>
      <c r="K832" s="835"/>
      <c r="L832" s="835"/>
      <c r="M832" s="835"/>
      <c r="N832" s="835"/>
    </row>
    <row r="833" spans="1:14" s="289" customFormat="1" ht="15.75" hidden="1" customHeight="1" outlineLevel="1" x14ac:dyDescent="0.25">
      <c r="A833" s="1441" t="s">
        <v>1623</v>
      </c>
      <c r="B833" s="1442"/>
      <c r="C833" s="554" t="s">
        <v>1624</v>
      </c>
      <c r="E833" s="1441" t="s">
        <v>1625</v>
      </c>
      <c r="F833" s="1442"/>
      <c r="G833" s="554" t="s">
        <v>1626</v>
      </c>
      <c r="H833" s="556"/>
      <c r="I833" s="557" t="s">
        <v>3603</v>
      </c>
      <c r="J833" s="554" t="s">
        <v>3604</v>
      </c>
      <c r="K833" s="835"/>
      <c r="L833" s="835"/>
      <c r="M833" s="835"/>
      <c r="N833" s="835"/>
    </row>
    <row r="834" spans="1:14" s="289" customFormat="1" ht="15.75" hidden="1" customHeight="1" outlineLevel="1" x14ac:dyDescent="0.25">
      <c r="A834" s="1441" t="s">
        <v>1627</v>
      </c>
      <c r="B834" s="1442"/>
      <c r="C834" s="554" t="s">
        <v>1628</v>
      </c>
      <c r="E834" s="1441" t="s">
        <v>1629</v>
      </c>
      <c r="F834" s="1442"/>
      <c r="G834" s="554" t="s">
        <v>1630</v>
      </c>
      <c r="H834" s="556"/>
      <c r="I834" s="557" t="s">
        <v>3607</v>
      </c>
      <c r="J834" s="554" t="s">
        <v>3605</v>
      </c>
      <c r="K834" s="835"/>
      <c r="L834" s="835"/>
      <c r="M834" s="835"/>
      <c r="N834" s="835"/>
    </row>
    <row r="835" spans="1:14" s="289" customFormat="1" ht="16.5" hidden="1" customHeight="1" outlineLevel="1" thickBot="1" x14ac:dyDescent="0.3">
      <c r="A835" s="1744" t="s">
        <v>1631</v>
      </c>
      <c r="B835" s="1745"/>
      <c r="C835" s="555" t="s">
        <v>1632</v>
      </c>
      <c r="E835" s="1744" t="s">
        <v>1633</v>
      </c>
      <c r="F835" s="1745"/>
      <c r="G835" s="555" t="s">
        <v>1634</v>
      </c>
      <c r="H835" s="556"/>
      <c r="I835" s="558" t="s">
        <v>3603</v>
      </c>
      <c r="J835" s="555" t="s">
        <v>3606</v>
      </c>
      <c r="K835" s="835"/>
      <c r="L835" s="835"/>
      <c r="M835" s="835"/>
      <c r="N835" s="835"/>
    </row>
    <row r="836" spans="1:14" s="289" customFormat="1" ht="16.5" hidden="1" outlineLevel="1" thickBot="1" x14ac:dyDescent="0.3">
      <c r="A836" s="1407" t="s">
        <v>1326</v>
      </c>
      <c r="B836" s="1408"/>
      <c r="C836" s="1408"/>
      <c r="D836" s="1408"/>
      <c r="E836" s="1408"/>
      <c r="F836" s="1408"/>
      <c r="G836" s="1408"/>
      <c r="H836" s="1408"/>
      <c r="I836" s="1408"/>
      <c r="J836" s="1409"/>
      <c r="K836" s="835"/>
      <c r="L836" s="835"/>
      <c r="M836" s="835"/>
      <c r="N836" s="835"/>
    </row>
    <row r="837" spans="1:14" s="289" customFormat="1" ht="16.5" hidden="1" outlineLevel="1" thickBot="1" x14ac:dyDescent="0.3">
      <c r="A837" s="1736" t="s">
        <v>1635</v>
      </c>
      <c r="B837" s="1737"/>
      <c r="C837" s="1737"/>
      <c r="D837" s="1738"/>
      <c r="E837" s="1737"/>
      <c r="F837" s="1737"/>
      <c r="G837" s="1737"/>
      <c r="H837" s="1738"/>
      <c r="I837" s="1737"/>
      <c r="J837" s="1739"/>
      <c r="K837" s="835"/>
      <c r="L837" s="835"/>
      <c r="M837" s="835"/>
      <c r="N837" s="835"/>
    </row>
    <row r="838" spans="1:14" s="289" customFormat="1" ht="15.75" hidden="1" outlineLevel="1" x14ac:dyDescent="0.25">
      <c r="A838" s="1443" t="s">
        <v>1649</v>
      </c>
      <c r="B838" s="1444"/>
      <c r="C838" s="553" t="s">
        <v>1650</v>
      </c>
      <c r="D838" s="556"/>
      <c r="E838" s="1443" t="s">
        <v>1544</v>
      </c>
      <c r="F838" s="1444"/>
      <c r="G838" s="553" t="s">
        <v>1636</v>
      </c>
      <c r="H838" s="556"/>
      <c r="I838" s="563" t="s">
        <v>1564</v>
      </c>
      <c r="J838" s="553" t="s">
        <v>1648</v>
      </c>
      <c r="K838" s="835"/>
      <c r="L838" s="835"/>
      <c r="M838" s="835"/>
      <c r="N838" s="835"/>
    </row>
    <row r="839" spans="1:14" s="289" customFormat="1" ht="15.75" hidden="1" outlineLevel="1" x14ac:dyDescent="0.25">
      <c r="A839" s="1441" t="s">
        <v>1637</v>
      </c>
      <c r="B839" s="1442"/>
      <c r="C839" s="554" t="s">
        <v>1638</v>
      </c>
      <c r="D839" s="556"/>
      <c r="E839" s="1417" t="s">
        <v>1639</v>
      </c>
      <c r="F839" s="1418"/>
      <c r="G839" s="554" t="s">
        <v>1640</v>
      </c>
      <c r="H839" s="556"/>
      <c r="I839" s="564" t="s">
        <v>1651</v>
      </c>
      <c r="J839" s="554" t="s">
        <v>1652</v>
      </c>
      <c r="K839" s="835"/>
      <c r="L839" s="835"/>
      <c r="M839" s="835"/>
      <c r="N839" s="835"/>
    </row>
    <row r="840" spans="1:14" s="289" customFormat="1" ht="15.75" hidden="1" outlineLevel="1" x14ac:dyDescent="0.25">
      <c r="A840" s="1441" t="s">
        <v>1499</v>
      </c>
      <c r="B840" s="1442"/>
      <c r="C840" s="554" t="s">
        <v>1641</v>
      </c>
      <c r="D840" s="556"/>
      <c r="E840" s="1417" t="s">
        <v>1642</v>
      </c>
      <c r="F840" s="1418"/>
      <c r="G840" s="554" t="s">
        <v>1643</v>
      </c>
      <c r="H840" s="556"/>
      <c r="I840" s="564" t="s">
        <v>1655</v>
      </c>
      <c r="J840" s="554" t="s">
        <v>1656</v>
      </c>
      <c r="K840" s="835"/>
      <c r="L840" s="835"/>
      <c r="M840" s="835"/>
      <c r="N840" s="835"/>
    </row>
    <row r="841" spans="1:14" s="289" customFormat="1" ht="16.5" hidden="1" customHeight="1" outlineLevel="1" thickBot="1" x14ac:dyDescent="0.3">
      <c r="A841" s="1744" t="s">
        <v>1644</v>
      </c>
      <c r="B841" s="1745"/>
      <c r="C841" s="555" t="s">
        <v>1645</v>
      </c>
      <c r="D841" s="556"/>
      <c r="E841" s="1422" t="s">
        <v>1646</v>
      </c>
      <c r="F841" s="1423"/>
      <c r="G841" s="555" t="s">
        <v>1647</v>
      </c>
      <c r="H841" s="556"/>
      <c r="I841" s="565" t="s">
        <v>1653</v>
      </c>
      <c r="J841" s="555" t="s">
        <v>1654</v>
      </c>
      <c r="K841" s="835"/>
      <c r="L841" s="835"/>
      <c r="M841" s="835"/>
      <c r="N841" s="835"/>
    </row>
    <row r="842" spans="1:14" s="289" customFormat="1" ht="16.5" hidden="1" outlineLevel="1" thickBot="1" x14ac:dyDescent="0.3">
      <c r="A842" s="1407" t="s">
        <v>1326</v>
      </c>
      <c r="B842" s="1408"/>
      <c r="C842" s="1408"/>
      <c r="D842" s="1408"/>
      <c r="E842" s="1408"/>
      <c r="F842" s="1408"/>
      <c r="G842" s="1408"/>
      <c r="H842" s="1408"/>
      <c r="I842" s="1408"/>
      <c r="J842" s="1409"/>
      <c r="K842" s="835"/>
      <c r="L842" s="835"/>
      <c r="M842" s="835"/>
      <c r="N842" s="835"/>
    </row>
    <row r="843" spans="1:14" s="289" customFormat="1" ht="16.5" hidden="1" outlineLevel="1" thickBot="1" x14ac:dyDescent="0.3">
      <c r="A843" s="1438" t="s">
        <v>1657</v>
      </c>
      <c r="B843" s="1439"/>
      <c r="C843" s="1439"/>
      <c r="D843" s="1439"/>
      <c r="E843" s="1439"/>
      <c r="F843" s="1439"/>
      <c r="G843" s="1439"/>
      <c r="H843" s="1439"/>
      <c r="I843" s="1740"/>
      <c r="J843" s="1741"/>
      <c r="K843" s="835"/>
      <c r="L843" s="835"/>
      <c r="M843" s="835"/>
      <c r="N843" s="835"/>
    </row>
    <row r="844" spans="1:14" s="289" customFormat="1" ht="33.75" hidden="1" customHeight="1" outlineLevel="1" x14ac:dyDescent="0.25">
      <c r="A844" s="1443" t="s">
        <v>1658</v>
      </c>
      <c r="B844" s="1444"/>
      <c r="C844" s="553" t="s">
        <v>1659</v>
      </c>
      <c r="D844" s="567"/>
      <c r="E844" s="1443" t="s">
        <v>1748</v>
      </c>
      <c r="F844" s="1444"/>
      <c r="G844" s="553" t="s">
        <v>1749</v>
      </c>
      <c r="H844" s="567"/>
      <c r="I844" s="697" t="s">
        <v>3608</v>
      </c>
      <c r="J844" s="553" t="s">
        <v>3609</v>
      </c>
      <c r="K844" s="835"/>
      <c r="L844" s="835"/>
      <c r="M844" s="835"/>
      <c r="N844" s="835"/>
    </row>
    <row r="845" spans="1:14" s="289" customFormat="1" ht="15.75" hidden="1" customHeight="1" outlineLevel="1" x14ac:dyDescent="0.25">
      <c r="A845" s="1417" t="s">
        <v>2499</v>
      </c>
      <c r="B845" s="1418"/>
      <c r="C845" s="554" t="s">
        <v>1662</v>
      </c>
      <c r="D845" s="567"/>
      <c r="E845" s="1417" t="s">
        <v>1752</v>
      </c>
      <c r="F845" s="1418"/>
      <c r="G845" s="554" t="s">
        <v>1753</v>
      </c>
      <c r="H845" s="567"/>
      <c r="I845" s="724" t="s">
        <v>1802</v>
      </c>
      <c r="J845" s="554" t="s">
        <v>1803</v>
      </c>
      <c r="K845" s="835"/>
      <c r="L845" s="835"/>
      <c r="M845" s="835"/>
      <c r="N845" s="835"/>
    </row>
    <row r="846" spans="1:14" s="289" customFormat="1" ht="15.75" hidden="1" customHeight="1" outlineLevel="1" x14ac:dyDescent="0.25">
      <c r="A846" s="1417" t="s">
        <v>1665</v>
      </c>
      <c r="B846" s="1418"/>
      <c r="C846" s="554" t="s">
        <v>1666</v>
      </c>
      <c r="D846" s="567"/>
      <c r="E846" s="1417" t="s">
        <v>1709</v>
      </c>
      <c r="F846" s="1418"/>
      <c r="G846" s="554" t="s">
        <v>1756</v>
      </c>
      <c r="H846" s="567"/>
      <c r="I846" s="724" t="s">
        <v>1806</v>
      </c>
      <c r="J846" s="554" t="s">
        <v>1807</v>
      </c>
      <c r="K846" s="835"/>
      <c r="L846" s="835"/>
      <c r="M846" s="835"/>
      <c r="N846" s="835"/>
    </row>
    <row r="847" spans="1:14" s="289" customFormat="1" ht="15.75" hidden="1" customHeight="1" outlineLevel="1" x14ac:dyDescent="0.25">
      <c r="A847" s="1417" t="s">
        <v>1669</v>
      </c>
      <c r="B847" s="1418"/>
      <c r="C847" s="554" t="s">
        <v>1670</v>
      </c>
      <c r="D847" s="567"/>
      <c r="E847" s="1417" t="s">
        <v>1759</v>
      </c>
      <c r="F847" s="1418"/>
      <c r="G847" s="554" t="s">
        <v>1760</v>
      </c>
      <c r="H847" s="567"/>
      <c r="I847" s="724" t="s">
        <v>1810</v>
      </c>
      <c r="J847" s="554" t="s">
        <v>1811</v>
      </c>
      <c r="K847" s="835"/>
      <c r="L847" s="835"/>
      <c r="M847" s="835"/>
      <c r="N847" s="835"/>
    </row>
    <row r="848" spans="1:14" s="289" customFormat="1" ht="15.75" hidden="1" customHeight="1" outlineLevel="1" x14ac:dyDescent="0.25">
      <c r="A848" s="1417" t="s">
        <v>1673</v>
      </c>
      <c r="B848" s="1418"/>
      <c r="C848" s="554" t="s">
        <v>1674</v>
      </c>
      <c r="D848" s="567"/>
      <c r="E848" s="1417" t="s">
        <v>1763</v>
      </c>
      <c r="F848" s="1418"/>
      <c r="G848" s="554" t="s">
        <v>1764</v>
      </c>
      <c r="H848" s="567"/>
      <c r="I848" s="724" t="s">
        <v>1814</v>
      </c>
      <c r="J848" s="554" t="s">
        <v>1815</v>
      </c>
      <c r="K848" s="835"/>
      <c r="L848" s="835"/>
      <c r="M848" s="835"/>
      <c r="N848" s="835"/>
    </row>
    <row r="849" spans="1:14" s="289" customFormat="1" ht="15.75" hidden="1" customHeight="1" outlineLevel="1" x14ac:dyDescent="0.25">
      <c r="A849" s="1417" t="s">
        <v>1677</v>
      </c>
      <c r="B849" s="1418"/>
      <c r="C849" s="554" t="s">
        <v>1678</v>
      </c>
      <c r="D849" s="567"/>
      <c r="E849" s="1417" t="s">
        <v>1767</v>
      </c>
      <c r="F849" s="1418"/>
      <c r="G849" s="554" t="s">
        <v>1768</v>
      </c>
      <c r="H849" s="567"/>
      <c r="I849" s="724" t="s">
        <v>1812</v>
      </c>
      <c r="J849" s="554" t="s">
        <v>1813</v>
      </c>
      <c r="K849" s="835"/>
      <c r="L849" s="835"/>
      <c r="M849" s="835"/>
      <c r="N849" s="835"/>
    </row>
    <row r="850" spans="1:14" s="289" customFormat="1" ht="15.75" hidden="1" customHeight="1" outlineLevel="1" x14ac:dyDescent="0.25">
      <c r="A850" s="1417" t="s">
        <v>1681</v>
      </c>
      <c r="B850" s="1418"/>
      <c r="C850" s="554" t="s">
        <v>1682</v>
      </c>
      <c r="D850" s="567"/>
      <c r="E850" s="1417" t="s">
        <v>1707</v>
      </c>
      <c r="F850" s="1418"/>
      <c r="G850" s="554" t="s">
        <v>1708</v>
      </c>
      <c r="H850" s="567"/>
      <c r="I850" s="724" t="s">
        <v>1816</v>
      </c>
      <c r="J850" s="554" t="s">
        <v>1817</v>
      </c>
      <c r="K850" s="835"/>
      <c r="L850" s="835"/>
      <c r="M850" s="835"/>
      <c r="N850" s="835"/>
    </row>
    <row r="851" spans="1:14" s="289" customFormat="1" ht="15.75" hidden="1" customHeight="1" outlineLevel="1" x14ac:dyDescent="0.25">
      <c r="A851" s="1417" t="s">
        <v>1685</v>
      </c>
      <c r="B851" s="1418"/>
      <c r="C851" s="554" t="s">
        <v>1686</v>
      </c>
      <c r="D851" s="567"/>
      <c r="E851" s="1417" t="s">
        <v>130</v>
      </c>
      <c r="F851" s="1418"/>
      <c r="G851" s="554" t="s">
        <v>1737</v>
      </c>
      <c r="H851" s="567"/>
      <c r="I851" s="724" t="s">
        <v>3610</v>
      </c>
      <c r="J851" s="554" t="s">
        <v>3611</v>
      </c>
      <c r="K851" s="835"/>
      <c r="L851" s="835"/>
      <c r="M851" s="835"/>
      <c r="N851" s="835"/>
    </row>
    <row r="852" spans="1:14" s="289" customFormat="1" ht="15.75" hidden="1" customHeight="1" outlineLevel="1" x14ac:dyDescent="0.25">
      <c r="A852" s="1417" t="s">
        <v>1689</v>
      </c>
      <c r="B852" s="1418"/>
      <c r="C852" s="554" t="s">
        <v>1690</v>
      </c>
      <c r="D852" s="567"/>
      <c r="E852" s="1417" t="s">
        <v>1769</v>
      </c>
      <c r="F852" s="1418"/>
      <c r="G852" s="554" t="s">
        <v>1770</v>
      </c>
      <c r="H852" s="567"/>
      <c r="I852" s="724" t="s">
        <v>1660</v>
      </c>
      <c r="J852" s="554" t="s">
        <v>1661</v>
      </c>
      <c r="K852" s="835"/>
      <c r="L852" s="835"/>
      <c r="M852" s="835"/>
      <c r="N852" s="835"/>
    </row>
    <row r="853" spans="1:14" s="289" customFormat="1" ht="15.75" hidden="1" customHeight="1" outlineLevel="1" x14ac:dyDescent="0.25">
      <c r="A853" s="1417" t="s">
        <v>1693</v>
      </c>
      <c r="B853" s="1418"/>
      <c r="C853" s="554" t="s">
        <v>1694</v>
      </c>
      <c r="D853" s="567"/>
      <c r="E853" s="1417" t="s">
        <v>1771</v>
      </c>
      <c r="F853" s="1418"/>
      <c r="G853" s="566" t="s">
        <v>1772</v>
      </c>
      <c r="H853" s="567"/>
      <c r="I853" s="724" t="s">
        <v>1663</v>
      </c>
      <c r="J853" s="554" t="s">
        <v>1664</v>
      </c>
      <c r="K853" s="835"/>
      <c r="L853" s="835"/>
      <c r="M853" s="835"/>
      <c r="N853" s="835"/>
    </row>
    <row r="854" spans="1:14" s="289" customFormat="1" ht="15.75" hidden="1" customHeight="1" outlineLevel="1" x14ac:dyDescent="0.25">
      <c r="A854" s="1417" t="s">
        <v>1697</v>
      </c>
      <c r="B854" s="1418"/>
      <c r="C854" s="554" t="s">
        <v>1698</v>
      </c>
      <c r="D854" s="567"/>
      <c r="E854" s="1417" t="s">
        <v>1804</v>
      </c>
      <c r="F854" s="1418"/>
      <c r="G854" s="554" t="s">
        <v>1805</v>
      </c>
      <c r="H854" s="567"/>
      <c r="I854" s="724" t="s">
        <v>1667</v>
      </c>
      <c r="J854" s="554" t="s">
        <v>1668</v>
      </c>
      <c r="K854" s="835"/>
      <c r="L854" s="835"/>
      <c r="M854" s="835"/>
      <c r="N854" s="835"/>
    </row>
    <row r="855" spans="1:14" s="289" customFormat="1" ht="15.75" hidden="1" customHeight="1" outlineLevel="1" x14ac:dyDescent="0.25">
      <c r="A855" s="1417" t="s">
        <v>1701</v>
      </c>
      <c r="B855" s="1418"/>
      <c r="C855" s="554" t="s">
        <v>1702</v>
      </c>
      <c r="D855" s="567"/>
      <c r="E855" s="1417" t="s">
        <v>1808</v>
      </c>
      <c r="F855" s="1418"/>
      <c r="G855" s="554" t="s">
        <v>1809</v>
      </c>
      <c r="H855" s="567"/>
      <c r="I855" s="724" t="s">
        <v>1671</v>
      </c>
      <c r="J855" s="554" t="s">
        <v>1672</v>
      </c>
      <c r="K855" s="835"/>
      <c r="L855" s="835"/>
      <c r="M855" s="835"/>
      <c r="N855" s="835"/>
    </row>
    <row r="856" spans="1:14" s="289" customFormat="1" ht="15.75" hidden="1" customHeight="1" outlineLevel="1" x14ac:dyDescent="0.25">
      <c r="A856" s="1417" t="s">
        <v>1705</v>
      </c>
      <c r="B856" s="1418"/>
      <c r="C856" s="554" t="s">
        <v>1706</v>
      </c>
      <c r="D856" s="567"/>
      <c r="E856" s="1417" t="s">
        <v>3613</v>
      </c>
      <c r="F856" s="1418"/>
      <c r="G856" s="554" t="s">
        <v>3614</v>
      </c>
      <c r="H856" s="567"/>
      <c r="I856" s="724" t="s">
        <v>1675</v>
      </c>
      <c r="J856" s="554" t="s">
        <v>1676</v>
      </c>
      <c r="K856" s="835"/>
      <c r="L856" s="835"/>
      <c r="M856" s="835"/>
      <c r="N856" s="835"/>
    </row>
    <row r="857" spans="1:14" s="289" customFormat="1" ht="15.75" hidden="1" customHeight="1" outlineLevel="1" x14ac:dyDescent="0.25">
      <c r="A857" s="1417" t="s">
        <v>1709</v>
      </c>
      <c r="B857" s="1418"/>
      <c r="C857" s="554" t="s">
        <v>1710</v>
      </c>
      <c r="D857" s="567"/>
      <c r="E857" s="1417" t="s">
        <v>3616</v>
      </c>
      <c r="F857" s="1418"/>
      <c r="G857" s="554" t="s">
        <v>3615</v>
      </c>
      <c r="H857" s="567"/>
      <c r="I857" s="724" t="s">
        <v>1679</v>
      </c>
      <c r="J857" s="554" t="s">
        <v>1680</v>
      </c>
      <c r="K857" s="835"/>
      <c r="L857" s="835"/>
      <c r="M857" s="835"/>
      <c r="N857" s="835"/>
    </row>
    <row r="858" spans="1:14" s="289" customFormat="1" ht="15.75" hidden="1" customHeight="1" outlineLevel="1" x14ac:dyDescent="0.25">
      <c r="A858" s="1417" t="s">
        <v>1713</v>
      </c>
      <c r="B858" s="1418"/>
      <c r="C858" s="554" t="s">
        <v>1714</v>
      </c>
      <c r="D858" s="567"/>
      <c r="E858" s="1417" t="s">
        <v>1727</v>
      </c>
      <c r="F858" s="1418"/>
      <c r="G858" s="554" t="s">
        <v>1728</v>
      </c>
      <c r="H858" s="567"/>
      <c r="I858" s="724" t="s">
        <v>1683</v>
      </c>
      <c r="J858" s="554" t="s">
        <v>1684</v>
      </c>
      <c r="K858" s="835"/>
      <c r="L858" s="835"/>
      <c r="M858" s="835"/>
      <c r="N858" s="835"/>
    </row>
    <row r="859" spans="1:14" s="289" customFormat="1" ht="15.75" hidden="1" customHeight="1" outlineLevel="1" x14ac:dyDescent="0.25">
      <c r="A859" s="1417" t="s">
        <v>1717</v>
      </c>
      <c r="B859" s="1418"/>
      <c r="C859" s="554" t="s">
        <v>1718</v>
      </c>
      <c r="D859" s="567"/>
      <c r="E859" s="1417" t="s">
        <v>1731</v>
      </c>
      <c r="F859" s="1418"/>
      <c r="G859" s="554" t="s">
        <v>1732</v>
      </c>
      <c r="H859" s="567"/>
      <c r="I859" s="724" t="s">
        <v>1687</v>
      </c>
      <c r="J859" s="554" t="s">
        <v>1688</v>
      </c>
      <c r="K859" s="835"/>
      <c r="L859" s="835"/>
      <c r="M859" s="835"/>
      <c r="N859" s="835"/>
    </row>
    <row r="860" spans="1:14" s="289" customFormat="1" ht="15.75" hidden="1" customHeight="1" outlineLevel="1" x14ac:dyDescent="0.25">
      <c r="A860" s="1417" t="s">
        <v>1721</v>
      </c>
      <c r="B860" s="1418"/>
      <c r="C860" s="554" t="s">
        <v>1722</v>
      </c>
      <c r="D860" s="567"/>
      <c r="E860" s="1417" t="s">
        <v>1735</v>
      </c>
      <c r="F860" s="1418"/>
      <c r="G860" s="554" t="s">
        <v>1736</v>
      </c>
      <c r="H860" s="567"/>
      <c r="I860" s="724" t="s">
        <v>1691</v>
      </c>
      <c r="J860" s="554" t="s">
        <v>1692</v>
      </c>
      <c r="K860" s="835"/>
      <c r="L860" s="835"/>
      <c r="M860" s="835"/>
      <c r="N860" s="835"/>
    </row>
    <row r="861" spans="1:14" s="289" customFormat="1" ht="15.75" hidden="1" customHeight="1" outlineLevel="1" x14ac:dyDescent="0.25">
      <c r="A861" s="1417" t="s">
        <v>1725</v>
      </c>
      <c r="B861" s="1418"/>
      <c r="C861" s="554" t="s">
        <v>1726</v>
      </c>
      <c r="D861" s="567"/>
      <c r="E861" s="1417" t="s">
        <v>1746</v>
      </c>
      <c r="F861" s="1418"/>
      <c r="G861" s="554" t="s">
        <v>1747</v>
      </c>
      <c r="H861" s="567"/>
      <c r="I861" s="724" t="s">
        <v>1695</v>
      </c>
      <c r="J861" s="554" t="s">
        <v>1696</v>
      </c>
      <c r="K861" s="835"/>
      <c r="L861" s="835"/>
      <c r="M861" s="835"/>
      <c r="N861" s="835"/>
    </row>
    <row r="862" spans="1:14" s="289" customFormat="1" ht="15.75" hidden="1" customHeight="1" outlineLevel="1" x14ac:dyDescent="0.25">
      <c r="A862" s="1417" t="s">
        <v>1729</v>
      </c>
      <c r="B862" s="1418"/>
      <c r="C862" s="554" t="s">
        <v>1730</v>
      </c>
      <c r="D862" s="567"/>
      <c r="E862" s="1417" t="s">
        <v>1750</v>
      </c>
      <c r="F862" s="1418"/>
      <c r="G862" s="554" t="s">
        <v>1751</v>
      </c>
      <c r="H862" s="567"/>
      <c r="I862" s="724" t="s">
        <v>1699</v>
      </c>
      <c r="J862" s="554" t="s">
        <v>1700</v>
      </c>
      <c r="K862" s="835"/>
      <c r="L862" s="835"/>
      <c r="M862" s="835"/>
      <c r="N862" s="835"/>
    </row>
    <row r="863" spans="1:14" s="289" customFormat="1" ht="15.75" hidden="1" customHeight="1" outlineLevel="1" x14ac:dyDescent="0.25">
      <c r="A863" s="1417" t="s">
        <v>1733</v>
      </c>
      <c r="B863" s="1418"/>
      <c r="C863" s="554" t="s">
        <v>1734</v>
      </c>
      <c r="D863" s="567"/>
      <c r="E863" s="1417" t="s">
        <v>1754</v>
      </c>
      <c r="F863" s="1418"/>
      <c r="G863" s="554" t="s">
        <v>1755</v>
      </c>
      <c r="H863" s="567"/>
      <c r="I863" s="724" t="s">
        <v>1703</v>
      </c>
      <c r="J863" s="554" t="s">
        <v>1704</v>
      </c>
      <c r="K863" s="835"/>
      <c r="L863" s="835"/>
      <c r="M863" s="835"/>
      <c r="N863" s="835"/>
    </row>
    <row r="864" spans="1:14" s="289" customFormat="1" ht="31.5" hidden="1" customHeight="1" outlineLevel="1" x14ac:dyDescent="0.25">
      <c r="A864" s="1417" t="s">
        <v>1744</v>
      </c>
      <c r="B864" s="1418"/>
      <c r="C864" s="554" t="s">
        <v>1745</v>
      </c>
      <c r="D864" s="567"/>
      <c r="E864" s="1417" t="s">
        <v>1738</v>
      </c>
      <c r="F864" s="1418"/>
      <c r="G864" s="554" t="s">
        <v>1739</v>
      </c>
      <c r="H864" s="567"/>
      <c r="I864" s="724" t="s">
        <v>1741</v>
      </c>
      <c r="J864" s="554" t="s">
        <v>3612</v>
      </c>
      <c r="K864" s="835"/>
      <c r="L864" s="835"/>
      <c r="M864" s="835"/>
      <c r="N864" s="835"/>
    </row>
    <row r="865" spans="1:14" s="289" customFormat="1" ht="15.75" hidden="1" customHeight="1" outlineLevel="1" x14ac:dyDescent="0.25">
      <c r="A865" s="1417" t="s">
        <v>676</v>
      </c>
      <c r="B865" s="1418"/>
      <c r="C865" s="554" t="s">
        <v>1740</v>
      </c>
      <c r="D865" s="567"/>
      <c r="E865" s="1417" t="s">
        <v>1757</v>
      </c>
      <c r="F865" s="1418"/>
      <c r="G865" s="554" t="s">
        <v>1758</v>
      </c>
      <c r="H865" s="567"/>
      <c r="I865" s="724" t="s">
        <v>1711</v>
      </c>
      <c r="J865" s="554" t="s">
        <v>1712</v>
      </c>
      <c r="K865" s="835"/>
      <c r="L865" s="835"/>
      <c r="M865" s="835"/>
      <c r="N865" s="835"/>
    </row>
    <row r="866" spans="1:14" s="289" customFormat="1" ht="15.75" hidden="1" customHeight="1" outlineLevel="1" x14ac:dyDescent="0.25">
      <c r="A866" s="1417" t="s">
        <v>1742</v>
      </c>
      <c r="B866" s="1418"/>
      <c r="C866" s="554" t="s">
        <v>1743</v>
      </c>
      <c r="D866" s="567"/>
      <c r="E866" s="1417" t="s">
        <v>1761</v>
      </c>
      <c r="F866" s="1418"/>
      <c r="G866" s="554" t="s">
        <v>1762</v>
      </c>
      <c r="H866" s="567"/>
      <c r="I866" s="724" t="s">
        <v>1715</v>
      </c>
      <c r="J866" s="554" t="s">
        <v>1716</v>
      </c>
      <c r="K866" s="835"/>
      <c r="L866" s="835"/>
      <c r="M866" s="835"/>
      <c r="N866" s="835"/>
    </row>
    <row r="867" spans="1:14" s="289" customFormat="1" ht="16.5" hidden="1" customHeight="1" outlineLevel="1" thickBot="1" x14ac:dyDescent="0.3">
      <c r="A867" s="1422" t="s">
        <v>1719</v>
      </c>
      <c r="B867" s="1423"/>
      <c r="C867" s="555" t="s">
        <v>1720</v>
      </c>
      <c r="D867" s="567"/>
      <c r="E867" s="1422" t="s">
        <v>1765</v>
      </c>
      <c r="F867" s="1423"/>
      <c r="G867" s="555" t="s">
        <v>1766</v>
      </c>
      <c r="H867" s="567"/>
      <c r="I867" s="705" t="s">
        <v>1723</v>
      </c>
      <c r="J867" s="555" t="s">
        <v>1724</v>
      </c>
      <c r="K867" s="835"/>
      <c r="L867" s="835"/>
      <c r="M867" s="835"/>
      <c r="N867" s="835"/>
    </row>
    <row r="868" spans="1:14" s="289" customFormat="1" ht="16.5" hidden="1" outlineLevel="1" thickBot="1" x14ac:dyDescent="0.3">
      <c r="A868" s="1407" t="s">
        <v>1326</v>
      </c>
      <c r="B868" s="1408"/>
      <c r="C868" s="1408"/>
      <c r="D868" s="1408"/>
      <c r="E868" s="1408"/>
      <c r="F868" s="1408"/>
      <c r="G868" s="1408"/>
      <c r="H868" s="1408"/>
      <c r="I868" s="1408"/>
      <c r="J868" s="1409"/>
      <c r="K868" s="835"/>
      <c r="L868" s="835"/>
      <c r="M868" s="835"/>
      <c r="N868" s="835"/>
    </row>
    <row r="869" spans="1:14" s="289" customFormat="1" ht="16.5" hidden="1" outlineLevel="1" thickBot="1" x14ac:dyDescent="0.3">
      <c r="A869" s="1438" t="s">
        <v>1773</v>
      </c>
      <c r="B869" s="1439"/>
      <c r="C869" s="1439"/>
      <c r="D869" s="1439"/>
      <c r="E869" s="1439"/>
      <c r="F869" s="1439"/>
      <c r="G869" s="1439"/>
      <c r="H869" s="1439"/>
      <c r="I869" s="1439"/>
      <c r="J869" s="1440"/>
      <c r="K869" s="835"/>
      <c r="L869" s="835"/>
      <c r="M869" s="835"/>
      <c r="N869" s="835"/>
    </row>
    <row r="870" spans="1:14" s="289" customFormat="1" ht="15.75" hidden="1" outlineLevel="1" x14ac:dyDescent="0.25">
      <c r="A870" s="1434" t="s">
        <v>1774</v>
      </c>
      <c r="B870" s="1435"/>
      <c r="C870" s="562" t="s">
        <v>1775</v>
      </c>
      <c r="E870" s="1436" t="s">
        <v>1776</v>
      </c>
      <c r="F870" s="1437"/>
      <c r="G870" s="562" t="s">
        <v>1777</v>
      </c>
      <c r="I870" s="572" t="s">
        <v>1780</v>
      </c>
      <c r="J870" s="562" t="s">
        <v>1781</v>
      </c>
      <c r="K870" s="835"/>
      <c r="L870" s="835"/>
      <c r="M870" s="835"/>
      <c r="N870" s="835"/>
    </row>
    <row r="871" spans="1:14" s="289" customFormat="1" ht="15.75" hidden="1" outlineLevel="1" x14ac:dyDescent="0.25">
      <c r="A871" s="1730" t="s">
        <v>1818</v>
      </c>
      <c r="B871" s="1414"/>
      <c r="C871" s="568" t="s">
        <v>3617</v>
      </c>
      <c r="E871" s="1445" t="s">
        <v>1776</v>
      </c>
      <c r="F871" s="1446"/>
      <c r="G871" s="569" t="s">
        <v>3618</v>
      </c>
      <c r="I871" s="573" t="s">
        <v>1778</v>
      </c>
      <c r="J871" s="545" t="s">
        <v>1779</v>
      </c>
      <c r="K871" s="835"/>
      <c r="L871" s="835"/>
      <c r="M871" s="835"/>
      <c r="N871" s="835"/>
    </row>
    <row r="872" spans="1:14" s="289" customFormat="1" ht="15.75" hidden="1" customHeight="1" outlineLevel="1" x14ac:dyDescent="0.25">
      <c r="A872" s="1430" t="s">
        <v>1782</v>
      </c>
      <c r="B872" s="1431"/>
      <c r="C872" s="546" t="s">
        <v>1783</v>
      </c>
      <c r="E872" s="1430" t="s">
        <v>3619</v>
      </c>
      <c r="F872" s="1431"/>
      <c r="G872" s="545" t="s">
        <v>3620</v>
      </c>
      <c r="I872" s="574" t="s">
        <v>1784</v>
      </c>
      <c r="J872" s="546" t="s">
        <v>1785</v>
      </c>
      <c r="K872" s="835"/>
      <c r="L872" s="835"/>
      <c r="M872" s="835"/>
      <c r="N872" s="835"/>
    </row>
    <row r="873" spans="1:14" s="289" customFormat="1" ht="16.5" hidden="1" outlineLevel="1" thickBot="1" x14ac:dyDescent="0.3">
      <c r="A873" s="1432" t="s">
        <v>1784</v>
      </c>
      <c r="B873" s="1433"/>
      <c r="C873" s="547" t="s">
        <v>1786</v>
      </c>
      <c r="E873" s="550"/>
      <c r="F873" s="570"/>
      <c r="G873" s="571"/>
      <c r="I873" s="550"/>
      <c r="J873" s="551"/>
      <c r="K873" s="835"/>
      <c r="L873" s="835"/>
      <c r="M873" s="835"/>
      <c r="N873" s="835"/>
    </row>
    <row r="874" spans="1:14" s="289" customFormat="1" ht="16.5" hidden="1" outlineLevel="1" thickBot="1" x14ac:dyDescent="0.3">
      <c r="A874" s="1407" t="s">
        <v>1327</v>
      </c>
      <c r="B874" s="1408"/>
      <c r="C874" s="1408"/>
      <c r="D874" s="1408"/>
      <c r="E874" s="1408"/>
      <c r="F874" s="1408"/>
      <c r="G874" s="1408"/>
      <c r="H874" s="1408"/>
      <c r="I874" s="1408"/>
      <c r="J874" s="1409"/>
      <c r="K874" s="835"/>
      <c r="L874" s="835"/>
      <c r="M874" s="835"/>
      <c r="N874" s="835"/>
    </row>
    <row r="875" spans="1:14" s="289" customFormat="1" ht="16.5" hidden="1" outlineLevel="1" thickBot="1" x14ac:dyDescent="0.3">
      <c r="A875" s="1438" t="s">
        <v>1773</v>
      </c>
      <c r="B875" s="1439"/>
      <c r="C875" s="1439"/>
      <c r="D875" s="1439"/>
      <c r="E875" s="1439"/>
      <c r="F875" s="1439"/>
      <c r="G875" s="1439"/>
      <c r="H875" s="1439"/>
      <c r="I875" s="1439"/>
      <c r="J875" s="1440"/>
      <c r="K875" s="835"/>
      <c r="L875" s="835"/>
      <c r="M875" s="835"/>
      <c r="N875" s="835"/>
    </row>
    <row r="876" spans="1:14" s="289" customFormat="1" ht="16.5" hidden="1" outlineLevel="1" thickBot="1" x14ac:dyDescent="0.3">
      <c r="A876" s="1414" t="s">
        <v>1818</v>
      </c>
      <c r="B876" s="1414"/>
      <c r="C876" s="695" t="s">
        <v>1819</v>
      </c>
      <c r="D876" s="365"/>
      <c r="E876" s="1415" t="s">
        <v>1820</v>
      </c>
      <c r="F876" s="1416"/>
      <c r="G876" s="695" t="s">
        <v>1821</v>
      </c>
      <c r="H876" s="1414" t="s">
        <v>1820</v>
      </c>
      <c r="I876" s="1414"/>
      <c r="J876" s="695" t="s">
        <v>1824</v>
      </c>
      <c r="K876" s="835"/>
      <c r="L876" s="835"/>
      <c r="M876" s="835"/>
      <c r="N876" s="835"/>
    </row>
    <row r="877" spans="1:14" s="289" customFormat="1" ht="16.5" hidden="1" outlineLevel="1" thickBot="1" x14ac:dyDescent="0.3">
      <c r="A877" s="1414" t="s">
        <v>1820</v>
      </c>
      <c r="B877" s="1414"/>
      <c r="C877" s="695" t="s">
        <v>1822</v>
      </c>
      <c r="D877" s="365"/>
      <c r="E877" s="1415" t="s">
        <v>1820</v>
      </c>
      <c r="F877" s="1416"/>
      <c r="G877" s="695" t="s">
        <v>1823</v>
      </c>
      <c r="H877" s="1415" t="s">
        <v>1820</v>
      </c>
      <c r="I877" s="1416"/>
      <c r="J877" s="695" t="s">
        <v>1825</v>
      </c>
      <c r="K877" s="835"/>
      <c r="L877" s="835"/>
      <c r="M877" s="835"/>
      <c r="N877" s="835"/>
    </row>
    <row r="878" spans="1:14" s="289" customFormat="1" ht="16.5" collapsed="1" thickBot="1" x14ac:dyDescent="0.3">
      <c r="A878" s="1411" t="s">
        <v>1827</v>
      </c>
      <c r="B878" s="1412"/>
      <c r="C878" s="1412"/>
      <c r="D878" s="1412"/>
      <c r="E878" s="1412"/>
      <c r="F878" s="1412"/>
      <c r="G878" s="1412"/>
      <c r="H878" s="1412"/>
      <c r="I878" s="1412"/>
      <c r="J878" s="1413"/>
      <c r="K878" s="835"/>
      <c r="L878" s="835"/>
      <c r="M878" s="835"/>
      <c r="N878" s="835"/>
    </row>
  </sheetData>
  <customSheetViews>
    <customSheetView guid="{DFF1BFB2-7AD8-4AD9-8352-C6D516A7EB1A}" scale="85" hiddenRows="1" topLeftCell="A62">
      <selection activeCell="A75" sqref="A75:J75"/>
      <pageMargins left="0.19685039370078741" right="0.19685039370078741" top="0.19685039370078741" bottom="0.19685039370078741" header="0.31496062992125984" footer="0.31496062992125984"/>
      <pageSetup paperSize="9" orientation="portrait" verticalDpi="0" r:id="rId1"/>
    </customSheetView>
  </customSheetViews>
  <mergeCells count="1644">
    <mergeCell ref="A513:E513"/>
    <mergeCell ref="F513:J513"/>
    <mergeCell ref="A499:B499"/>
    <mergeCell ref="D499:J499"/>
    <mergeCell ref="A495:B495"/>
    <mergeCell ref="A496:B496"/>
    <mergeCell ref="A497:B497"/>
    <mergeCell ref="A498:B498"/>
    <mergeCell ref="D481:J481"/>
    <mergeCell ref="D482:J482"/>
    <mergeCell ref="D483:J483"/>
    <mergeCell ref="G313:J313"/>
    <mergeCell ref="G314:J314"/>
    <mergeCell ref="A485:J485"/>
    <mergeCell ref="A490:B490"/>
    <mergeCell ref="A491:B491"/>
    <mergeCell ref="A492:B492"/>
    <mergeCell ref="A493:B493"/>
    <mergeCell ref="A494:B494"/>
    <mergeCell ref="A481:B481"/>
    <mergeCell ref="A482:B482"/>
    <mergeCell ref="A483:B483"/>
    <mergeCell ref="A471:B471"/>
    <mergeCell ref="A472:B472"/>
    <mergeCell ref="A473:B473"/>
    <mergeCell ref="A474:B474"/>
    <mergeCell ref="A475:B475"/>
    <mergeCell ref="A476:B476"/>
    <mergeCell ref="D486:J486"/>
    <mergeCell ref="D487:J487"/>
    <mergeCell ref="D488:J488"/>
    <mergeCell ref="D489:J489"/>
    <mergeCell ref="D490:J490"/>
    <mergeCell ref="D491:J491"/>
    <mergeCell ref="A874:J874"/>
    <mergeCell ref="A875:J875"/>
    <mergeCell ref="A871:B871"/>
    <mergeCell ref="E871:F871"/>
    <mergeCell ref="E872:F872"/>
    <mergeCell ref="A821:J821"/>
    <mergeCell ref="A820:J820"/>
    <mergeCell ref="E818:G819"/>
    <mergeCell ref="I812:I819"/>
    <mergeCell ref="A837:J837"/>
    <mergeCell ref="A836:J836"/>
    <mergeCell ref="A842:J842"/>
    <mergeCell ref="A843:J843"/>
    <mergeCell ref="A816:B816"/>
    <mergeCell ref="E816:F816"/>
    <mergeCell ref="A817:B817"/>
    <mergeCell ref="A818:B818"/>
    <mergeCell ref="A819:B819"/>
    <mergeCell ref="A822:B822"/>
    <mergeCell ref="A841:B841"/>
    <mergeCell ref="E841:F841"/>
    <mergeCell ref="A838:B838"/>
    <mergeCell ref="A835:B835"/>
    <mergeCell ref="E835:F835"/>
    <mergeCell ref="E838:F838"/>
    <mergeCell ref="A839:B839"/>
    <mergeCell ref="E839:F839"/>
    <mergeCell ref="A832:B832"/>
    <mergeCell ref="E832:F832"/>
    <mergeCell ref="A833:B833"/>
    <mergeCell ref="E833:F833"/>
    <mergeCell ref="A834:B834"/>
    <mergeCell ref="D492:J492"/>
    <mergeCell ref="D493:J493"/>
    <mergeCell ref="D494:J494"/>
    <mergeCell ref="D495:J495"/>
    <mergeCell ref="D496:J496"/>
    <mergeCell ref="D497:J497"/>
    <mergeCell ref="D498:J498"/>
    <mergeCell ref="A484:J484"/>
    <mergeCell ref="A478:B478"/>
    <mergeCell ref="D476:J476"/>
    <mergeCell ref="D477:J477"/>
    <mergeCell ref="D478:J478"/>
    <mergeCell ref="A486:B486"/>
    <mergeCell ref="A487:B487"/>
    <mergeCell ref="A488:B488"/>
    <mergeCell ref="A489:B489"/>
    <mergeCell ref="D480:J480"/>
    <mergeCell ref="A480:B480"/>
    <mergeCell ref="A507:E507"/>
    <mergeCell ref="F507:J507"/>
    <mergeCell ref="A500:J500"/>
    <mergeCell ref="A501:J501"/>
    <mergeCell ref="A503:J503"/>
    <mergeCell ref="A504:E504"/>
    <mergeCell ref="F504:J504"/>
    <mergeCell ref="F510:J510"/>
    <mergeCell ref="A549:J549"/>
    <mergeCell ref="A550:J550"/>
    <mergeCell ref="A553:J553"/>
    <mergeCell ref="A533:E533"/>
    <mergeCell ref="D441:J441"/>
    <mergeCell ref="A477:B477"/>
    <mergeCell ref="A462:B462"/>
    <mergeCell ref="A463:B463"/>
    <mergeCell ref="D448:J448"/>
    <mergeCell ref="D463:J463"/>
    <mergeCell ref="D464:J464"/>
    <mergeCell ref="D465:J465"/>
    <mergeCell ref="D466:J466"/>
    <mergeCell ref="D467:J467"/>
    <mergeCell ref="D468:J468"/>
    <mergeCell ref="D469:J469"/>
    <mergeCell ref="D470:J470"/>
    <mergeCell ref="D471:J471"/>
    <mergeCell ref="D472:J472"/>
    <mergeCell ref="D473:J473"/>
    <mergeCell ref="D474:J474"/>
    <mergeCell ref="D475:J475"/>
    <mergeCell ref="A464:B464"/>
    <mergeCell ref="A465:B465"/>
    <mergeCell ref="A466:B466"/>
    <mergeCell ref="A467:B467"/>
    <mergeCell ref="A468:B468"/>
    <mergeCell ref="A461:B461"/>
    <mergeCell ref="D449:J449"/>
    <mergeCell ref="D450:J450"/>
    <mergeCell ref="D451:J451"/>
    <mergeCell ref="D452:J452"/>
    <mergeCell ref="D453:J453"/>
    <mergeCell ref="D454:J454"/>
    <mergeCell ref="D455:J455"/>
    <mergeCell ref="D456:J456"/>
    <mergeCell ref="A168:B168"/>
    <mergeCell ref="A454:B454"/>
    <mergeCell ref="G308:J308"/>
    <mergeCell ref="A431:B431"/>
    <mergeCell ref="A432:J432"/>
    <mergeCell ref="A433:B433"/>
    <mergeCell ref="A434:B434"/>
    <mergeCell ref="A435:B435"/>
    <mergeCell ref="A436:B436"/>
    <mergeCell ref="A437:B437"/>
    <mergeCell ref="A438:B438"/>
    <mergeCell ref="A439:B439"/>
    <mergeCell ref="A440:B440"/>
    <mergeCell ref="A441:B441"/>
    <mergeCell ref="A442:B442"/>
    <mergeCell ref="A443:B443"/>
    <mergeCell ref="A444:B444"/>
    <mergeCell ref="A445:B445"/>
    <mergeCell ref="A446:B446"/>
    <mergeCell ref="A447:B447"/>
    <mergeCell ref="D435:J435"/>
    <mergeCell ref="D436:J436"/>
    <mergeCell ref="A448:B448"/>
    <mergeCell ref="A449:B449"/>
    <mergeCell ref="A450:B450"/>
    <mergeCell ref="A451:B451"/>
    <mergeCell ref="A452:B452"/>
    <mergeCell ref="A453:B453"/>
    <mergeCell ref="D437:J437"/>
    <mergeCell ref="D438:J438"/>
    <mergeCell ref="D439:J439"/>
    <mergeCell ref="D440:J440"/>
    <mergeCell ref="A164:J164"/>
    <mergeCell ref="A165:J165"/>
    <mergeCell ref="A167:B167"/>
    <mergeCell ref="C167:E167"/>
    <mergeCell ref="F167:G167"/>
    <mergeCell ref="H167:J167"/>
    <mergeCell ref="A162:B162"/>
    <mergeCell ref="C162:E162"/>
    <mergeCell ref="A163:B163"/>
    <mergeCell ref="C163:E163"/>
    <mergeCell ref="D443:J443"/>
    <mergeCell ref="D444:J444"/>
    <mergeCell ref="D445:J445"/>
    <mergeCell ref="D446:J446"/>
    <mergeCell ref="D447:J447"/>
    <mergeCell ref="D457:J457"/>
    <mergeCell ref="D458:J458"/>
    <mergeCell ref="A418:J418"/>
    <mergeCell ref="A419:J419"/>
    <mergeCell ref="A420:J420"/>
    <mergeCell ref="A421:J421"/>
    <mergeCell ref="A422:J422"/>
    <mergeCell ref="A423:J423"/>
    <mergeCell ref="A428:J428"/>
    <mergeCell ref="A424:J424"/>
    <mergeCell ref="A425:J425"/>
    <mergeCell ref="A426:J426"/>
    <mergeCell ref="A427:J427"/>
    <mergeCell ref="B302:E302"/>
    <mergeCell ref="A170:B170"/>
    <mergeCell ref="C170:E170"/>
    <mergeCell ref="B189:F189"/>
    <mergeCell ref="G29:I29"/>
    <mergeCell ref="B46:D46"/>
    <mergeCell ref="G46:I46"/>
    <mergeCell ref="B18:D18"/>
    <mergeCell ref="B19:D19"/>
    <mergeCell ref="B20:D20"/>
    <mergeCell ref="G14:I14"/>
    <mergeCell ref="G12:I12"/>
    <mergeCell ref="A10:J10"/>
    <mergeCell ref="B11:D11"/>
    <mergeCell ref="B14:D14"/>
    <mergeCell ref="B15:D15"/>
    <mergeCell ref="B27:D27"/>
    <mergeCell ref="G27:I27"/>
    <mergeCell ref="B28:D28"/>
    <mergeCell ref="G28:I28"/>
    <mergeCell ref="B35:D35"/>
    <mergeCell ref="G35:I35"/>
    <mergeCell ref="B32:D32"/>
    <mergeCell ref="G32:I32"/>
    <mergeCell ref="B33:D33"/>
    <mergeCell ref="G33:I33"/>
    <mergeCell ref="B29:D29"/>
    <mergeCell ref="B34:D34"/>
    <mergeCell ref="G34:I34"/>
    <mergeCell ref="B17:D17"/>
    <mergeCell ref="G17:I17"/>
    <mergeCell ref="G15:I15"/>
    <mergeCell ref="G16:I16"/>
    <mergeCell ref="G18:I18"/>
    <mergeCell ref="G19:I19"/>
    <mergeCell ref="G20:I20"/>
    <mergeCell ref="B7:D7"/>
    <mergeCell ref="G6:I6"/>
    <mergeCell ref="B8:D8"/>
    <mergeCell ref="G7:I7"/>
    <mergeCell ref="B9:D9"/>
    <mergeCell ref="G8:I8"/>
    <mergeCell ref="A2:J2"/>
    <mergeCell ref="A3:J3"/>
    <mergeCell ref="A4:J4"/>
    <mergeCell ref="A5:J5"/>
    <mergeCell ref="B6:D6"/>
    <mergeCell ref="B12:D12"/>
    <mergeCell ref="B24:D24"/>
    <mergeCell ref="G24:I24"/>
    <mergeCell ref="B25:D25"/>
    <mergeCell ref="G25:I25"/>
    <mergeCell ref="B26:D26"/>
    <mergeCell ref="G26:I26"/>
    <mergeCell ref="B13:D13"/>
    <mergeCell ref="G13:I13"/>
    <mergeCell ref="B21:D21"/>
    <mergeCell ref="B22:D22"/>
    <mergeCell ref="G22:I22"/>
    <mergeCell ref="B23:D23"/>
    <mergeCell ref="G23:I23"/>
    <mergeCell ref="G11:I11"/>
    <mergeCell ref="G9:I9"/>
    <mergeCell ref="B16:D16"/>
    <mergeCell ref="B47:D47"/>
    <mergeCell ref="G47:I47"/>
    <mergeCell ref="B30:D30"/>
    <mergeCell ref="G30:I30"/>
    <mergeCell ref="B31:D31"/>
    <mergeCell ref="G31:I31"/>
    <mergeCell ref="B44:D44"/>
    <mergeCell ref="G44:I44"/>
    <mergeCell ref="B45:D45"/>
    <mergeCell ref="G45:I45"/>
    <mergeCell ref="B41:D41"/>
    <mergeCell ref="G41:I41"/>
    <mergeCell ref="B42:D42"/>
    <mergeCell ref="G42:I42"/>
    <mergeCell ref="B43:D43"/>
    <mergeCell ref="G39:I39"/>
    <mergeCell ref="B40:D40"/>
    <mergeCell ref="G38:I38"/>
    <mergeCell ref="B36:D36"/>
    <mergeCell ref="G36:I36"/>
    <mergeCell ref="B37:D37"/>
    <mergeCell ref="G37:I37"/>
    <mergeCell ref="G43:I43"/>
    <mergeCell ref="B38:D38"/>
    <mergeCell ref="B39:D39"/>
    <mergeCell ref="B55:D55"/>
    <mergeCell ref="G55:I55"/>
    <mergeCell ref="B58:D58"/>
    <mergeCell ref="B59:D59"/>
    <mergeCell ref="G58:I58"/>
    <mergeCell ref="G59:I59"/>
    <mergeCell ref="B52:D52"/>
    <mergeCell ref="G52:I52"/>
    <mergeCell ref="B53:D53"/>
    <mergeCell ref="G53:I53"/>
    <mergeCell ref="B54:D54"/>
    <mergeCell ref="G54:I54"/>
    <mergeCell ref="B60:D60"/>
    <mergeCell ref="B61:D61"/>
    <mergeCell ref="B62:D62"/>
    <mergeCell ref="B65:D65"/>
    <mergeCell ref="B48:D48"/>
    <mergeCell ref="G48:I48"/>
    <mergeCell ref="B49:D49"/>
    <mergeCell ref="G49:I49"/>
    <mergeCell ref="B50:D50"/>
    <mergeCell ref="G50:I50"/>
    <mergeCell ref="G70:I70"/>
    <mergeCell ref="B71:D71"/>
    <mergeCell ref="G71:I71"/>
    <mergeCell ref="B72:D72"/>
    <mergeCell ref="G65:I65"/>
    <mergeCell ref="B68:D68"/>
    <mergeCell ref="G68:I68"/>
    <mergeCell ref="B69:D69"/>
    <mergeCell ref="G69:I69"/>
    <mergeCell ref="B67:D67"/>
    <mergeCell ref="A63:J63"/>
    <mergeCell ref="B64:D64"/>
    <mergeCell ref="G64:I64"/>
    <mergeCell ref="B56:D56"/>
    <mergeCell ref="G56:I56"/>
    <mergeCell ref="B57:D57"/>
    <mergeCell ref="G57:I57"/>
    <mergeCell ref="B66:D66"/>
    <mergeCell ref="G66:I66"/>
    <mergeCell ref="G130:I130"/>
    <mergeCell ref="G131:I131"/>
    <mergeCell ref="G132:I132"/>
    <mergeCell ref="B125:D125"/>
    <mergeCell ref="B126:D126"/>
    <mergeCell ref="B127:D127"/>
    <mergeCell ref="B128:D128"/>
    <mergeCell ref="B129:D129"/>
    <mergeCell ref="B130:D130"/>
    <mergeCell ref="B131:D131"/>
    <mergeCell ref="B132:D132"/>
    <mergeCell ref="G85:I85"/>
    <mergeCell ref="B103:D103"/>
    <mergeCell ref="G103:I103"/>
    <mergeCell ref="G40:I40"/>
    <mergeCell ref="B79:D79"/>
    <mergeCell ref="G79:I79"/>
    <mergeCell ref="B80:D80"/>
    <mergeCell ref="G80:I80"/>
    <mergeCell ref="B81:D81"/>
    <mergeCell ref="G81:I81"/>
    <mergeCell ref="G86:I86"/>
    <mergeCell ref="G83:I83"/>
    <mergeCell ref="G84:I84"/>
    <mergeCell ref="A73:J73"/>
    <mergeCell ref="A74:J74"/>
    <mergeCell ref="A76:J76"/>
    <mergeCell ref="B77:D77"/>
    <mergeCell ref="G77:I77"/>
    <mergeCell ref="B78:D78"/>
    <mergeCell ref="G78:I78"/>
    <mergeCell ref="B70:D70"/>
    <mergeCell ref="B141:D141"/>
    <mergeCell ref="G141:I141"/>
    <mergeCell ref="B142:D142"/>
    <mergeCell ref="B143:D143"/>
    <mergeCell ref="G143:I143"/>
    <mergeCell ref="A144:J144"/>
    <mergeCell ref="B137:D137"/>
    <mergeCell ref="G137:I137"/>
    <mergeCell ref="B139:D139"/>
    <mergeCell ref="G139:I139"/>
    <mergeCell ref="B140:D140"/>
    <mergeCell ref="G140:I140"/>
    <mergeCell ref="A134:J134"/>
    <mergeCell ref="B135:D135"/>
    <mergeCell ref="G135:I135"/>
    <mergeCell ref="B136:D136"/>
    <mergeCell ref="G136:I136"/>
    <mergeCell ref="G142:I142"/>
    <mergeCell ref="B138:D138"/>
    <mergeCell ref="G138:I138"/>
    <mergeCell ref="A149:B149"/>
    <mergeCell ref="C149:E149"/>
    <mergeCell ref="F149:G149"/>
    <mergeCell ref="H149:J149"/>
    <mergeCell ref="A150:B150"/>
    <mergeCell ref="C150:E150"/>
    <mergeCell ref="F150:G150"/>
    <mergeCell ref="H150:J150"/>
    <mergeCell ref="A145:J145"/>
    <mergeCell ref="A147:B147"/>
    <mergeCell ref="C147:E147"/>
    <mergeCell ref="F147:G147"/>
    <mergeCell ref="H147:J147"/>
    <mergeCell ref="A148:B148"/>
    <mergeCell ref="C148:E148"/>
    <mergeCell ref="F148:G148"/>
    <mergeCell ref="H148:J148"/>
    <mergeCell ref="A153:B153"/>
    <mergeCell ref="C153:E153"/>
    <mergeCell ref="F153:G153"/>
    <mergeCell ref="H153:J153"/>
    <mergeCell ref="A154:B154"/>
    <mergeCell ref="C154:E154"/>
    <mergeCell ref="F154:G154"/>
    <mergeCell ref="H154:J154"/>
    <mergeCell ref="A151:B151"/>
    <mergeCell ref="C151:E151"/>
    <mergeCell ref="F151:G151"/>
    <mergeCell ref="H151:J151"/>
    <mergeCell ref="A152:B152"/>
    <mergeCell ref="C152:E152"/>
    <mergeCell ref="F152:G152"/>
    <mergeCell ref="H152:J152"/>
    <mergeCell ref="B187:F187"/>
    <mergeCell ref="C156:E156"/>
    <mergeCell ref="C157:E157"/>
    <mergeCell ref="C158:E158"/>
    <mergeCell ref="C160:E160"/>
    <mergeCell ref="F156:G156"/>
    <mergeCell ref="F157:G157"/>
    <mergeCell ref="F158:G158"/>
    <mergeCell ref="F159:G159"/>
    <mergeCell ref="H156:J156"/>
    <mergeCell ref="H157:J157"/>
    <mergeCell ref="H158:J158"/>
    <mergeCell ref="H159:J159"/>
    <mergeCell ref="C168:E168"/>
    <mergeCell ref="F168:G168"/>
    <mergeCell ref="H168:J168"/>
    <mergeCell ref="B188:F188"/>
    <mergeCell ref="C161:E161"/>
    <mergeCell ref="F170:G170"/>
    <mergeCell ref="H170:J170"/>
    <mergeCell ref="A171:B171"/>
    <mergeCell ref="H189:J189"/>
    <mergeCell ref="A180:J180"/>
    <mergeCell ref="C171:E171"/>
    <mergeCell ref="F171:G171"/>
    <mergeCell ref="H171:J171"/>
    <mergeCell ref="A175:B175"/>
    <mergeCell ref="C175:E175"/>
    <mergeCell ref="F175:G175"/>
    <mergeCell ref="H175:J175"/>
    <mergeCell ref="A155:B155"/>
    <mergeCell ref="C155:E155"/>
    <mergeCell ref="F155:G155"/>
    <mergeCell ref="H155:J155"/>
    <mergeCell ref="F160:G160"/>
    <mergeCell ref="H160:J160"/>
    <mergeCell ref="A159:E159"/>
    <mergeCell ref="F161:G161"/>
    <mergeCell ref="F162:G162"/>
    <mergeCell ref="F163:G163"/>
    <mergeCell ref="H161:J161"/>
    <mergeCell ref="H162:J162"/>
    <mergeCell ref="H163:J163"/>
    <mergeCell ref="A156:B156"/>
    <mergeCell ref="A157:B157"/>
    <mergeCell ref="A158:B158"/>
    <mergeCell ref="A160:B160"/>
    <mergeCell ref="A161:B161"/>
    <mergeCell ref="F169:G169"/>
    <mergeCell ref="H169:J169"/>
    <mergeCell ref="A169:E169"/>
    <mergeCell ref="A172:B172"/>
    <mergeCell ref="C172:E172"/>
    <mergeCell ref="F172:G172"/>
    <mergeCell ref="H172:J172"/>
    <mergeCell ref="A173:B173"/>
    <mergeCell ref="C173:E173"/>
    <mergeCell ref="F173:G173"/>
    <mergeCell ref="H173:J173"/>
    <mergeCell ref="B409:E409"/>
    <mergeCell ref="B410:E410"/>
    <mergeCell ref="G409:J409"/>
    <mergeCell ref="G410:J410"/>
    <mergeCell ref="A177:J177"/>
    <mergeCell ref="A174:B174"/>
    <mergeCell ref="C174:E174"/>
    <mergeCell ref="F174:G174"/>
    <mergeCell ref="H174:J174"/>
    <mergeCell ref="A176:B176"/>
    <mergeCell ref="C176:E176"/>
    <mergeCell ref="F176:G176"/>
    <mergeCell ref="H176:J176"/>
    <mergeCell ref="A406:E406"/>
    <mergeCell ref="A193:J193"/>
    <mergeCell ref="A194:J194"/>
    <mergeCell ref="A196:J196"/>
    <mergeCell ref="A197:J197"/>
    <mergeCell ref="A190:J190"/>
    <mergeCell ref="B191:F191"/>
    <mergeCell ref="B192:F192"/>
    <mergeCell ref="H192:J192"/>
    <mergeCell ref="H191:J191"/>
    <mergeCell ref="B206:E206"/>
    <mergeCell ref="B201:E201"/>
    <mergeCell ref="B202:E202"/>
    <mergeCell ref="B203:E203"/>
    <mergeCell ref="B306:E306"/>
    <mergeCell ref="B307:E307"/>
    <mergeCell ref="B308:E308"/>
    <mergeCell ref="G311:J311"/>
    <mergeCell ref="G211:J211"/>
    <mergeCell ref="G210:J210"/>
    <mergeCell ref="G222:J222"/>
    <mergeCell ref="B305:E305"/>
    <mergeCell ref="B216:E216"/>
    <mergeCell ref="B220:E220"/>
    <mergeCell ref="G354:J354"/>
    <mergeCell ref="G206:J206"/>
    <mergeCell ref="G205:J205"/>
    <mergeCell ref="G204:J204"/>
    <mergeCell ref="B198:E198"/>
    <mergeCell ref="G198:J198"/>
    <mergeCell ref="B199:E199"/>
    <mergeCell ref="B200:E200"/>
    <mergeCell ref="G216:J216"/>
    <mergeCell ref="G217:J217"/>
    <mergeCell ref="G218:J218"/>
    <mergeCell ref="G219:J219"/>
    <mergeCell ref="G220:J220"/>
    <mergeCell ref="B208:E208"/>
    <mergeCell ref="B209:E209"/>
    <mergeCell ref="G209:J209"/>
    <mergeCell ref="G355:J355"/>
    <mergeCell ref="G356:J356"/>
    <mergeCell ref="G357:J357"/>
    <mergeCell ref="G358:J358"/>
    <mergeCell ref="B356:E356"/>
    <mergeCell ref="G212:J212"/>
    <mergeCell ref="B253:E253"/>
    <mergeCell ref="G253:J253"/>
    <mergeCell ref="B254:E254"/>
    <mergeCell ref="G254:J254"/>
    <mergeCell ref="B255:E255"/>
    <mergeCell ref="B262:E262"/>
    <mergeCell ref="B230:E230"/>
    <mergeCell ref="B219:E219"/>
    <mergeCell ref="G353:J353"/>
    <mergeCell ref="G208:J208"/>
    <mergeCell ref="G207:J207"/>
    <mergeCell ref="G225:J225"/>
    <mergeCell ref="B213:E213"/>
    <mergeCell ref="B214:E214"/>
    <mergeCell ref="B215:E215"/>
    <mergeCell ref="B210:E210"/>
    <mergeCell ref="B217:E217"/>
    <mergeCell ref="B218:E218"/>
    <mergeCell ref="B211:E211"/>
    <mergeCell ref="B212:E212"/>
    <mergeCell ref="B222:E222"/>
    <mergeCell ref="B224:E224"/>
    <mergeCell ref="B225:E225"/>
    <mergeCell ref="G213:J213"/>
    <mergeCell ref="G214:J214"/>
    <mergeCell ref="G215:J215"/>
    <mergeCell ref="B244:E244"/>
    <mergeCell ref="G244:J244"/>
    <mergeCell ref="B245:E245"/>
    <mergeCell ref="G245:J245"/>
    <mergeCell ref="B221:E221"/>
    <mergeCell ref="G221:J221"/>
    <mergeCell ref="B231:E231"/>
    <mergeCell ref="A178:J178"/>
    <mergeCell ref="B181:F181"/>
    <mergeCell ref="B182:F182"/>
    <mergeCell ref="B183:F183"/>
    <mergeCell ref="B184:F184"/>
    <mergeCell ref="B185:F185"/>
    <mergeCell ref="A179:J179"/>
    <mergeCell ref="H181:J181"/>
    <mergeCell ref="H182:J182"/>
    <mergeCell ref="H183:J183"/>
    <mergeCell ref="H184:J184"/>
    <mergeCell ref="H185:J185"/>
    <mergeCell ref="H186:J186"/>
    <mergeCell ref="H187:J187"/>
    <mergeCell ref="H188:J188"/>
    <mergeCell ref="B207:E207"/>
    <mergeCell ref="B204:E204"/>
    <mergeCell ref="B205:E205"/>
    <mergeCell ref="B223:E223"/>
    <mergeCell ref="B186:F186"/>
    <mergeCell ref="G203:J203"/>
    <mergeCell ref="G202:J202"/>
    <mergeCell ref="G201:J201"/>
    <mergeCell ref="G200:J200"/>
    <mergeCell ref="G199:J199"/>
    <mergeCell ref="A235:J235"/>
    <mergeCell ref="A242:J242"/>
    <mergeCell ref="B243:E243"/>
    <mergeCell ref="G243:J243"/>
    <mergeCell ref="G227:J227"/>
    <mergeCell ref="G230:J230"/>
    <mergeCell ref="G223:J223"/>
    <mergeCell ref="G231:J231"/>
    <mergeCell ref="G224:J224"/>
    <mergeCell ref="A234:J234"/>
    <mergeCell ref="A228:J228"/>
    <mergeCell ref="A232:J232"/>
    <mergeCell ref="A233:B233"/>
    <mergeCell ref="C233:E233"/>
    <mergeCell ref="B226:E226"/>
    <mergeCell ref="B227:E227"/>
    <mergeCell ref="G226:J226"/>
    <mergeCell ref="G229:J229"/>
    <mergeCell ref="F233:J233"/>
    <mergeCell ref="A236:J236"/>
    <mergeCell ref="B237:E237"/>
    <mergeCell ref="F241:J241"/>
    <mergeCell ref="B238:E238"/>
    <mergeCell ref="B239:E239"/>
    <mergeCell ref="B240:E240"/>
    <mergeCell ref="B241:E241"/>
    <mergeCell ref="G240:J240"/>
    <mergeCell ref="A229:B229"/>
    <mergeCell ref="C229:E229"/>
    <mergeCell ref="B284:E284"/>
    <mergeCell ref="G293:J293"/>
    <mergeCell ref="B285:E285"/>
    <mergeCell ref="G294:J294"/>
    <mergeCell ref="G238:J238"/>
    <mergeCell ref="B280:E280"/>
    <mergeCell ref="G239:J239"/>
    <mergeCell ref="G280:J280"/>
    <mergeCell ref="A282:J282"/>
    <mergeCell ref="A283:J283"/>
    <mergeCell ref="B277:E277"/>
    <mergeCell ref="G277:J277"/>
    <mergeCell ref="B278:E278"/>
    <mergeCell ref="G237:J237"/>
    <mergeCell ref="A281:J281"/>
    <mergeCell ref="B271:E271"/>
    <mergeCell ref="G271:J271"/>
    <mergeCell ref="B272:E272"/>
    <mergeCell ref="G272:J272"/>
    <mergeCell ref="B250:E250"/>
    <mergeCell ref="G250:J250"/>
    <mergeCell ref="B251:E251"/>
    <mergeCell ref="G251:J251"/>
    <mergeCell ref="B252:E252"/>
    <mergeCell ref="G252:J252"/>
    <mergeCell ref="B247:E247"/>
    <mergeCell ref="G247:J247"/>
    <mergeCell ref="B248:E248"/>
    <mergeCell ref="G248:J248"/>
    <mergeCell ref="B249:E249"/>
    <mergeCell ref="G278:J278"/>
    <mergeCell ref="G266:J266"/>
    <mergeCell ref="G275:J275"/>
    <mergeCell ref="B294:E294"/>
    <mergeCell ref="B295:E295"/>
    <mergeCell ref="B296:E296"/>
    <mergeCell ref="B292:E292"/>
    <mergeCell ref="G305:J305"/>
    <mergeCell ref="G306:J306"/>
    <mergeCell ref="B293:E293"/>
    <mergeCell ref="G307:J307"/>
    <mergeCell ref="G288:J288"/>
    <mergeCell ref="G302:J302"/>
    <mergeCell ref="G289:J289"/>
    <mergeCell ref="G303:J303"/>
    <mergeCell ref="G304:J304"/>
    <mergeCell ref="G285:J285"/>
    <mergeCell ref="G299:J299"/>
    <mergeCell ref="G286:J286"/>
    <mergeCell ref="G300:J300"/>
    <mergeCell ref="G287:J287"/>
    <mergeCell ref="G301:J301"/>
    <mergeCell ref="B289:E289"/>
    <mergeCell ref="G298:J298"/>
    <mergeCell ref="B290:E290"/>
    <mergeCell ref="G284:J284"/>
    <mergeCell ref="B286:E286"/>
    <mergeCell ref="G295:J295"/>
    <mergeCell ref="B287:E287"/>
    <mergeCell ref="G296:J296"/>
    <mergeCell ref="B288:E288"/>
    <mergeCell ref="G297:J297"/>
    <mergeCell ref="A279:J279"/>
    <mergeCell ref="G292:J292"/>
    <mergeCell ref="G342:J342"/>
    <mergeCell ref="B326:E326"/>
    <mergeCell ref="G328:J328"/>
    <mergeCell ref="B338:E338"/>
    <mergeCell ref="G323:J323"/>
    <mergeCell ref="B336:E336"/>
    <mergeCell ref="B346:E346"/>
    <mergeCell ref="G337:J337"/>
    <mergeCell ref="B341:E341"/>
    <mergeCell ref="A291:J291"/>
    <mergeCell ref="A310:J310"/>
    <mergeCell ref="B311:E311"/>
    <mergeCell ref="B312:E312"/>
    <mergeCell ref="B313:E313"/>
    <mergeCell ref="A315:J315"/>
    <mergeCell ref="B300:E300"/>
    <mergeCell ref="B301:E301"/>
    <mergeCell ref="A316:J316"/>
    <mergeCell ref="A317:J317"/>
    <mergeCell ref="B297:E297"/>
    <mergeCell ref="B298:E298"/>
    <mergeCell ref="B318:E318"/>
    <mergeCell ref="G318:J318"/>
    <mergeCell ref="B303:E303"/>
    <mergeCell ref="B304:E304"/>
    <mergeCell ref="G309:J309"/>
    <mergeCell ref="B314:E314"/>
    <mergeCell ref="A309:E309"/>
    <mergeCell ref="G322:J322"/>
    <mergeCell ref="B328:E328"/>
    <mergeCell ref="B299:E299"/>
    <mergeCell ref="G312:J312"/>
    <mergeCell ref="B323:E323"/>
    <mergeCell ref="G320:J320"/>
    <mergeCell ref="B324:E324"/>
    <mergeCell ref="G321:J321"/>
    <mergeCell ref="B325:E325"/>
    <mergeCell ref="G349:J349"/>
    <mergeCell ref="B321:E321"/>
    <mergeCell ref="G346:J346"/>
    <mergeCell ref="B322:E322"/>
    <mergeCell ref="G347:J347"/>
    <mergeCell ref="G333:J333"/>
    <mergeCell ref="B353:E353"/>
    <mergeCell ref="G334:J334"/>
    <mergeCell ref="G319:J319"/>
    <mergeCell ref="G348:J348"/>
    <mergeCell ref="G343:J343"/>
    <mergeCell ref="G344:J344"/>
    <mergeCell ref="B320:E320"/>
    <mergeCell ref="G345:J345"/>
    <mergeCell ref="B329:E329"/>
    <mergeCell ref="B342:E342"/>
    <mergeCell ref="B330:E330"/>
    <mergeCell ref="B343:E343"/>
    <mergeCell ref="G336:J336"/>
    <mergeCell ref="B339:E339"/>
    <mergeCell ref="G329:J329"/>
    <mergeCell ref="B340:E340"/>
    <mergeCell ref="G338:J338"/>
    <mergeCell ref="G326:J326"/>
    <mergeCell ref="B337:E337"/>
    <mergeCell ref="B319:E319"/>
    <mergeCell ref="G341:J341"/>
    <mergeCell ref="B354:E354"/>
    <mergeCell ref="G352:J352"/>
    <mergeCell ref="B355:E355"/>
    <mergeCell ref="A335:J335"/>
    <mergeCell ref="A359:J359"/>
    <mergeCell ref="A360:J360"/>
    <mergeCell ref="A361:J361"/>
    <mergeCell ref="F362:J362"/>
    <mergeCell ref="B357:E357"/>
    <mergeCell ref="B358:E358"/>
    <mergeCell ref="G324:J324"/>
    <mergeCell ref="G325:J325"/>
    <mergeCell ref="G332:J332"/>
    <mergeCell ref="B350:E350"/>
    <mergeCell ref="G340:J340"/>
    <mergeCell ref="B351:E351"/>
    <mergeCell ref="G351:J351"/>
    <mergeCell ref="B352:E352"/>
    <mergeCell ref="G330:J330"/>
    <mergeCell ref="B347:E347"/>
    <mergeCell ref="G339:J339"/>
    <mergeCell ref="B348:E348"/>
    <mergeCell ref="G331:J331"/>
    <mergeCell ref="B349:E349"/>
    <mergeCell ref="B331:E331"/>
    <mergeCell ref="B344:E344"/>
    <mergeCell ref="B332:E332"/>
    <mergeCell ref="B345:E345"/>
    <mergeCell ref="B333:E333"/>
    <mergeCell ref="G350:J350"/>
    <mergeCell ref="B327:E327"/>
    <mergeCell ref="G327:J327"/>
    <mergeCell ref="H375:I375"/>
    <mergeCell ref="H376:I376"/>
    <mergeCell ref="H377:I377"/>
    <mergeCell ref="H378:I378"/>
    <mergeCell ref="H379:I379"/>
    <mergeCell ref="H380:I380"/>
    <mergeCell ref="H369:I369"/>
    <mergeCell ref="H370:I370"/>
    <mergeCell ref="H371:I371"/>
    <mergeCell ref="H372:I372"/>
    <mergeCell ref="H373:I373"/>
    <mergeCell ref="H374:I374"/>
    <mergeCell ref="B362:E362"/>
    <mergeCell ref="A363:J363"/>
    <mergeCell ref="A364:J364"/>
    <mergeCell ref="A366:J366"/>
    <mergeCell ref="H367:I367"/>
    <mergeCell ref="H368:I368"/>
    <mergeCell ref="A365:J365"/>
    <mergeCell ref="G412:J412"/>
    <mergeCell ref="G414:J414"/>
    <mergeCell ref="G415:J415"/>
    <mergeCell ref="B411:E411"/>
    <mergeCell ref="G402:J402"/>
    <mergeCell ref="G394:J394"/>
    <mergeCell ref="A395:J395"/>
    <mergeCell ref="A396:J396"/>
    <mergeCell ref="A398:J398"/>
    <mergeCell ref="B399:E399"/>
    <mergeCell ref="G411:J411"/>
    <mergeCell ref="B402:E402"/>
    <mergeCell ref="B403:E403"/>
    <mergeCell ref="B404:E404"/>
    <mergeCell ref="B405:E405"/>
    <mergeCell ref="B408:E408"/>
    <mergeCell ref="G403:J403"/>
    <mergeCell ref="G406:J406"/>
    <mergeCell ref="G399:J399"/>
    <mergeCell ref="D442:J442"/>
    <mergeCell ref="A407:J407"/>
    <mergeCell ref="G408:J408"/>
    <mergeCell ref="D459:J459"/>
    <mergeCell ref="D460:J460"/>
    <mergeCell ref="D461:J461"/>
    <mergeCell ref="D462:J462"/>
    <mergeCell ref="A455:B455"/>
    <mergeCell ref="A456:B456"/>
    <mergeCell ref="A457:B457"/>
    <mergeCell ref="A458:B458"/>
    <mergeCell ref="A459:B459"/>
    <mergeCell ref="A460:B460"/>
    <mergeCell ref="A469:B469"/>
    <mergeCell ref="A470:B470"/>
    <mergeCell ref="A518:E518"/>
    <mergeCell ref="F522:J522"/>
    <mergeCell ref="A519:E519"/>
    <mergeCell ref="F519:J519"/>
    <mergeCell ref="A520:J520"/>
    <mergeCell ref="A521:J521"/>
    <mergeCell ref="A514:E514"/>
    <mergeCell ref="F516:J516"/>
    <mergeCell ref="A515:E515"/>
    <mergeCell ref="F517:J517"/>
    <mergeCell ref="F518:J518"/>
    <mergeCell ref="A516:E516"/>
    <mergeCell ref="A511:E511"/>
    <mergeCell ref="A512:E512"/>
    <mergeCell ref="F514:J514"/>
    <mergeCell ref="F515:J515"/>
    <mergeCell ref="A429:J429"/>
    <mergeCell ref="A430:J430"/>
    <mergeCell ref="D433:J433"/>
    <mergeCell ref="D434:J434"/>
    <mergeCell ref="D431:J431"/>
    <mergeCell ref="A479:J479"/>
    <mergeCell ref="A502:J502"/>
    <mergeCell ref="A508:J508"/>
    <mergeCell ref="A509:E509"/>
    <mergeCell ref="F509:J509"/>
    <mergeCell ref="A510:E510"/>
    <mergeCell ref="F511:J511"/>
    <mergeCell ref="A505:E505"/>
    <mergeCell ref="F505:J505"/>
    <mergeCell ref="A506:E506"/>
    <mergeCell ref="F506:J506"/>
    <mergeCell ref="B548:D548"/>
    <mergeCell ref="A543:J543"/>
    <mergeCell ref="A540:E540"/>
    <mergeCell ref="A541:J541"/>
    <mergeCell ref="A542:J542"/>
    <mergeCell ref="F540:J540"/>
    <mergeCell ref="A544:J544"/>
    <mergeCell ref="A547:J547"/>
    <mergeCell ref="F548:J548"/>
    <mergeCell ref="F512:J512"/>
    <mergeCell ref="A528:E528"/>
    <mergeCell ref="A523:E523"/>
    <mergeCell ref="A517:E517"/>
    <mergeCell ref="F523:J523"/>
    <mergeCell ref="A529:E529"/>
    <mergeCell ref="A530:E530"/>
    <mergeCell ref="A531:E531"/>
    <mergeCell ref="A534:E534"/>
    <mergeCell ref="F529:J529"/>
    <mergeCell ref="F530:J530"/>
    <mergeCell ref="F531:J531"/>
    <mergeCell ref="F532:J532"/>
    <mergeCell ref="F533:J533"/>
    <mergeCell ref="F534:J534"/>
    <mergeCell ref="F539:J539"/>
    <mergeCell ref="A524:E524"/>
    <mergeCell ref="F524:J524"/>
    <mergeCell ref="A525:E525"/>
    <mergeCell ref="A536:J536"/>
    <mergeCell ref="A538:E538"/>
    <mergeCell ref="F526:J526"/>
    <mergeCell ref="F538:J538"/>
    <mergeCell ref="A539:E539"/>
    <mergeCell ref="A535:E535"/>
    <mergeCell ref="A532:E532"/>
    <mergeCell ref="F535:J535"/>
    <mergeCell ref="F528:J528"/>
    <mergeCell ref="A522:E522"/>
    <mergeCell ref="A537:J537"/>
    <mergeCell ref="A526:E526"/>
    <mergeCell ref="A527:E527"/>
    <mergeCell ref="F527:J527"/>
    <mergeCell ref="A545:J545"/>
    <mergeCell ref="B546:D546"/>
    <mergeCell ref="G546:I546"/>
    <mergeCell ref="F525:J525"/>
    <mergeCell ref="G551:I551"/>
    <mergeCell ref="B557:D557"/>
    <mergeCell ref="B558:D558"/>
    <mergeCell ref="B571:D571"/>
    <mergeCell ref="B579:D579"/>
    <mergeCell ref="B586:D586"/>
    <mergeCell ref="G569:I569"/>
    <mergeCell ref="B587:D587"/>
    <mergeCell ref="G579:I579"/>
    <mergeCell ref="B570:D570"/>
    <mergeCell ref="B584:D584"/>
    <mergeCell ref="B578:D578"/>
    <mergeCell ref="B585:D585"/>
    <mergeCell ref="B569:D569"/>
    <mergeCell ref="B561:D561"/>
    <mergeCell ref="G577:I577"/>
    <mergeCell ref="G559:I559"/>
    <mergeCell ref="G561:I561"/>
    <mergeCell ref="G562:I562"/>
    <mergeCell ref="A564:J564"/>
    <mergeCell ref="A565:J565"/>
    <mergeCell ref="B566:D566"/>
    <mergeCell ref="G566:I566"/>
    <mergeCell ref="A567:J567"/>
    <mergeCell ref="A576:J576"/>
    <mergeCell ref="A568:J568"/>
    <mergeCell ref="A582:J582"/>
    <mergeCell ref="A583:J583"/>
    <mergeCell ref="F563:J563"/>
    <mergeCell ref="B580:D580"/>
    <mergeCell ref="G586:I586"/>
    <mergeCell ref="A575:E575"/>
    <mergeCell ref="G558:I558"/>
    <mergeCell ref="G570:I570"/>
    <mergeCell ref="G585:I585"/>
    <mergeCell ref="G580:I580"/>
    <mergeCell ref="G598:I598"/>
    <mergeCell ref="B577:D577"/>
    <mergeCell ref="G552:I552"/>
    <mergeCell ref="B559:D559"/>
    <mergeCell ref="B560:D560"/>
    <mergeCell ref="G560:I560"/>
    <mergeCell ref="B552:D552"/>
    <mergeCell ref="B556:D556"/>
    <mergeCell ref="B562:D562"/>
    <mergeCell ref="G578:I578"/>
    <mergeCell ref="B563:D563"/>
    <mergeCell ref="A597:J597"/>
    <mergeCell ref="F596:J596"/>
    <mergeCell ref="G574:I574"/>
    <mergeCell ref="B602:D602"/>
    <mergeCell ref="G575:I575"/>
    <mergeCell ref="B603:D603"/>
    <mergeCell ref="G602:I602"/>
    <mergeCell ref="G589:I589"/>
    <mergeCell ref="B611:D611"/>
    <mergeCell ref="B620:D620"/>
    <mergeCell ref="G607:I607"/>
    <mergeCell ref="B623:D623"/>
    <mergeCell ref="G608:I608"/>
    <mergeCell ref="B551:D551"/>
    <mergeCell ref="B555:D555"/>
    <mergeCell ref="B573:D573"/>
    <mergeCell ref="B601:D601"/>
    <mergeCell ref="B574:D574"/>
    <mergeCell ref="G588:I588"/>
    <mergeCell ref="G573:I573"/>
    <mergeCell ref="G600:I600"/>
    <mergeCell ref="G572:I572"/>
    <mergeCell ref="G601:I601"/>
    <mergeCell ref="G571:I571"/>
    <mergeCell ref="G587:I587"/>
    <mergeCell ref="B581:D581"/>
    <mergeCell ref="G599:I599"/>
    <mergeCell ref="B572:D572"/>
    <mergeCell ref="B588:D588"/>
    <mergeCell ref="B609:D609"/>
    <mergeCell ref="B590:D590"/>
    <mergeCell ref="A554:J554"/>
    <mergeCell ref="G555:I555"/>
    <mergeCell ref="G556:I556"/>
    <mergeCell ref="G557:I557"/>
    <mergeCell ref="B626:D626"/>
    <mergeCell ref="B610:D610"/>
    <mergeCell ref="G624:I624"/>
    <mergeCell ref="G610:I610"/>
    <mergeCell ref="B635:D635"/>
    <mergeCell ref="G651:I651"/>
    <mergeCell ref="B636:D636"/>
    <mergeCell ref="G652:I652"/>
    <mergeCell ref="G653:I653"/>
    <mergeCell ref="B632:D632"/>
    <mergeCell ref="B615:D615"/>
    <mergeCell ref="B633:D633"/>
    <mergeCell ref="B616:D616"/>
    <mergeCell ref="B634:D634"/>
    <mergeCell ref="B631:D631"/>
    <mergeCell ref="G617:I617"/>
    <mergeCell ref="G631:I631"/>
    <mergeCell ref="G618:I618"/>
    <mergeCell ref="G615:I615"/>
    <mergeCell ref="B630:D630"/>
    <mergeCell ref="G616:I616"/>
    <mergeCell ref="G625:I625"/>
    <mergeCell ref="G611:I611"/>
    <mergeCell ref="G626:I626"/>
    <mergeCell ref="G612:I612"/>
    <mergeCell ref="G627:I627"/>
    <mergeCell ref="G613:I613"/>
    <mergeCell ref="G622:I622"/>
    <mergeCell ref="G623:I623"/>
    <mergeCell ref="G634:I634"/>
    <mergeCell ref="B659:D659"/>
    <mergeCell ref="B660:D660"/>
    <mergeCell ref="B664:D664"/>
    <mergeCell ref="B665:D665"/>
    <mergeCell ref="B666:D666"/>
    <mergeCell ref="B614:D614"/>
    <mergeCell ref="B625:D625"/>
    <mergeCell ref="B589:D589"/>
    <mergeCell ref="B678:D678"/>
    <mergeCell ref="B595:D595"/>
    <mergeCell ref="B596:D596"/>
    <mergeCell ref="G676:I676"/>
    <mergeCell ref="G677:I677"/>
    <mergeCell ref="G678:I678"/>
    <mergeCell ref="G595:I595"/>
    <mergeCell ref="G628:I628"/>
    <mergeCell ref="G603:I603"/>
    <mergeCell ref="B618:D618"/>
    <mergeCell ref="B604:D604"/>
    <mergeCell ref="B619:D619"/>
    <mergeCell ref="B605:D605"/>
    <mergeCell ref="B667:D667"/>
    <mergeCell ref="B668:D668"/>
    <mergeCell ref="B669:D669"/>
    <mergeCell ref="B670:D670"/>
    <mergeCell ref="B671:D671"/>
    <mergeCell ref="G590:I590"/>
    <mergeCell ref="G619:I619"/>
    <mergeCell ref="B673:D673"/>
    <mergeCell ref="G667:I667"/>
    <mergeCell ref="G668:I668"/>
    <mergeCell ref="G669:I669"/>
    <mergeCell ref="G670:I670"/>
    <mergeCell ref="G671:I671"/>
    <mergeCell ref="G672:I672"/>
    <mergeCell ref="G673:I673"/>
    <mergeCell ref="B594:D594"/>
    <mergeCell ref="G614:I614"/>
    <mergeCell ref="B629:D629"/>
    <mergeCell ref="B684:D684"/>
    <mergeCell ref="G682:I682"/>
    <mergeCell ref="G683:I683"/>
    <mergeCell ref="G684:I684"/>
    <mergeCell ref="B685:D685"/>
    <mergeCell ref="G685:I685"/>
    <mergeCell ref="B648:D648"/>
    <mergeCell ref="B657:D657"/>
    <mergeCell ref="G639:I639"/>
    <mergeCell ref="G594:I594"/>
    <mergeCell ref="G630:I630"/>
    <mergeCell ref="B612:D612"/>
    <mergeCell ref="B613:D613"/>
    <mergeCell ref="B679:D679"/>
    <mergeCell ref="G679:I679"/>
    <mergeCell ref="A680:J680"/>
    <mergeCell ref="A681:J681"/>
    <mergeCell ref="B682:D682"/>
    <mergeCell ref="B683:D683"/>
    <mergeCell ref="B672:D672"/>
    <mergeCell ref="G604:I604"/>
    <mergeCell ref="G605:I605"/>
    <mergeCell ref="G606:I606"/>
    <mergeCell ref="B617:D617"/>
    <mergeCell ref="G674:I674"/>
    <mergeCell ref="G675:I675"/>
    <mergeCell ref="B674:D674"/>
    <mergeCell ref="B675:D675"/>
    <mergeCell ref="B676:D676"/>
    <mergeCell ref="B624:D624"/>
    <mergeCell ref="B608:D608"/>
    <mergeCell ref="G584:I584"/>
    <mergeCell ref="B599:D599"/>
    <mergeCell ref="G650:I650"/>
    <mergeCell ref="G665:I665"/>
    <mergeCell ref="G593:I593"/>
    <mergeCell ref="G666:I666"/>
    <mergeCell ref="B651:D651"/>
    <mergeCell ref="G647:I647"/>
    <mergeCell ref="G662:I662"/>
    <mergeCell ref="G648:I648"/>
    <mergeCell ref="G663:I663"/>
    <mergeCell ref="G649:I649"/>
    <mergeCell ref="G664:I664"/>
    <mergeCell ref="G645:I645"/>
    <mergeCell ref="B662:D662"/>
    <mergeCell ref="G592:I592"/>
    <mergeCell ref="B663:D663"/>
    <mergeCell ref="G646:I646"/>
    <mergeCell ref="G661:I661"/>
    <mergeCell ref="B644:D644"/>
    <mergeCell ref="B653:D653"/>
    <mergeCell ref="B639:D639"/>
    <mergeCell ref="G660:I660"/>
    <mergeCell ref="B640:D640"/>
    <mergeCell ref="B593:D593"/>
    <mergeCell ref="B641:D641"/>
    <mergeCell ref="G657:I657"/>
    <mergeCell ref="B637:D637"/>
    <mergeCell ref="G658:I658"/>
    <mergeCell ref="B638:D638"/>
    <mergeCell ref="G659:I659"/>
    <mergeCell ref="A782:J782"/>
    <mergeCell ref="G621:I621"/>
    <mergeCell ref="G694:I694"/>
    <mergeCell ref="B694:D694"/>
    <mergeCell ref="B695:D695"/>
    <mergeCell ref="G620:I620"/>
    <mergeCell ref="G692:I692"/>
    <mergeCell ref="B607:D607"/>
    <mergeCell ref="G693:I693"/>
    <mergeCell ref="B621:D621"/>
    <mergeCell ref="B622:D622"/>
    <mergeCell ref="B692:D692"/>
    <mergeCell ref="B658:D658"/>
    <mergeCell ref="G641:I641"/>
    <mergeCell ref="B661:D661"/>
    <mergeCell ref="B645:D645"/>
    <mergeCell ref="B654:D654"/>
    <mergeCell ref="B646:D646"/>
    <mergeCell ref="B655:D655"/>
    <mergeCell ref="B647:D647"/>
    <mergeCell ref="B656:D656"/>
    <mergeCell ref="B642:D642"/>
    <mergeCell ref="B643:D643"/>
    <mergeCell ref="G755:I755"/>
    <mergeCell ref="G756:I756"/>
    <mergeCell ref="B707:D707"/>
    <mergeCell ref="G636:I636"/>
    <mergeCell ref="B698:D698"/>
    <mergeCell ref="G637:I637"/>
    <mergeCell ref="B708:D708"/>
    <mergeCell ref="B704:D704"/>
    <mergeCell ref="G705:I705"/>
    <mergeCell ref="B762:D762"/>
    <mergeCell ref="B763:D763"/>
    <mergeCell ref="B736:D736"/>
    <mergeCell ref="G728:I728"/>
    <mergeCell ref="B737:D737"/>
    <mergeCell ref="G729:I729"/>
    <mergeCell ref="B738:D738"/>
    <mergeCell ref="G730:I730"/>
    <mergeCell ref="B699:D699"/>
    <mergeCell ref="G741:I741"/>
    <mergeCell ref="G736:I736"/>
    <mergeCell ref="B700:D700"/>
    <mergeCell ref="G737:I737"/>
    <mergeCell ref="G744:I744"/>
    <mergeCell ref="G740:I740"/>
    <mergeCell ref="G734:I734"/>
    <mergeCell ref="B745:D745"/>
    <mergeCell ref="A754:J754"/>
    <mergeCell ref="G706:I706"/>
    <mergeCell ref="A746:J746"/>
    <mergeCell ref="G710:I710"/>
    <mergeCell ref="B720:D720"/>
    <mergeCell ref="G715:I715"/>
    <mergeCell ref="B726:D726"/>
    <mergeCell ref="A752:J752"/>
    <mergeCell ref="A702:J702"/>
    <mergeCell ref="A751:J751"/>
    <mergeCell ref="G735:I735"/>
    <mergeCell ref="A701:E701"/>
    <mergeCell ref="F745:J745"/>
    <mergeCell ref="G739:I739"/>
    <mergeCell ref="B744:D744"/>
    <mergeCell ref="B739:D739"/>
    <mergeCell ref="G731:I731"/>
    <mergeCell ref="B740:D740"/>
    <mergeCell ref="G732:I732"/>
    <mergeCell ref="B741:D741"/>
    <mergeCell ref="G733:I733"/>
    <mergeCell ref="B705:D705"/>
    <mergeCell ref="G635:I635"/>
    <mergeCell ref="B706:D706"/>
    <mergeCell ref="B591:D591"/>
    <mergeCell ref="G695:I695"/>
    <mergeCell ref="B627:D627"/>
    <mergeCell ref="B628:D628"/>
    <mergeCell ref="B703:D703"/>
    <mergeCell ref="G629:I629"/>
    <mergeCell ref="B727:D727"/>
    <mergeCell ref="B728:D728"/>
    <mergeCell ref="B729:D729"/>
    <mergeCell ref="B730:D730"/>
    <mergeCell ref="B731:D731"/>
    <mergeCell ref="B732:D732"/>
    <mergeCell ref="B600:D600"/>
    <mergeCell ref="B693:D693"/>
    <mergeCell ref="B606:D606"/>
    <mergeCell ref="B592:D592"/>
    <mergeCell ref="B598:D598"/>
    <mergeCell ref="B652:D652"/>
    <mergeCell ref="B686:D686"/>
    <mergeCell ref="B687:D687"/>
    <mergeCell ref="B712:D712"/>
    <mergeCell ref="B649:D649"/>
    <mergeCell ref="B677:D677"/>
    <mergeCell ref="B713:D713"/>
    <mergeCell ref="B650:D650"/>
    <mergeCell ref="G643:I643"/>
    <mergeCell ref="G644:I644"/>
    <mergeCell ref="G591:I591"/>
    <mergeCell ref="B709:D709"/>
    <mergeCell ref="G638:I638"/>
    <mergeCell ref="B710:D710"/>
    <mergeCell ref="G640:I640"/>
    <mergeCell ref="B711:D711"/>
    <mergeCell ref="G642:I642"/>
    <mergeCell ref="G707:I707"/>
    <mergeCell ref="G703:I703"/>
    <mergeCell ref="G704:I704"/>
    <mergeCell ref="G698:I698"/>
    <mergeCell ref="G686:I686"/>
    <mergeCell ref="G687:I687"/>
    <mergeCell ref="B688:D688"/>
    <mergeCell ref="G688:I688"/>
    <mergeCell ref="B689:D689"/>
    <mergeCell ref="G689:I689"/>
    <mergeCell ref="G654:I654"/>
    <mergeCell ref="G632:I632"/>
    <mergeCell ref="G655:I655"/>
    <mergeCell ref="G633:I633"/>
    <mergeCell ref="G656:I656"/>
    <mergeCell ref="A690:J690"/>
    <mergeCell ref="A691:J691"/>
    <mergeCell ref="A696:J696"/>
    <mergeCell ref="A697:J697"/>
    <mergeCell ref="G699:I699"/>
    <mergeCell ref="G609:I609"/>
    <mergeCell ref="B776:D776"/>
    <mergeCell ref="B777:D777"/>
    <mergeCell ref="G769:I769"/>
    <mergeCell ref="G770:I770"/>
    <mergeCell ref="G771:I771"/>
    <mergeCell ref="G772:I772"/>
    <mergeCell ref="F753:J753"/>
    <mergeCell ref="A785:J785"/>
    <mergeCell ref="G708:I708"/>
    <mergeCell ref="B748:D748"/>
    <mergeCell ref="B749:D749"/>
    <mergeCell ref="G714:I714"/>
    <mergeCell ref="B747:D747"/>
    <mergeCell ref="G716:I716"/>
    <mergeCell ref="G717:I717"/>
    <mergeCell ref="G747:I747"/>
    <mergeCell ref="G713:I713"/>
    <mergeCell ref="B714:D714"/>
    <mergeCell ref="G709:I709"/>
    <mergeCell ref="G711:I711"/>
    <mergeCell ref="G712:I712"/>
    <mergeCell ref="B719:D719"/>
    <mergeCell ref="B750:D750"/>
    <mergeCell ref="B742:D742"/>
    <mergeCell ref="G738:I738"/>
    <mergeCell ref="B743:D743"/>
    <mergeCell ref="B764:D764"/>
    <mergeCell ref="B765:D765"/>
    <mergeCell ref="B766:D766"/>
    <mergeCell ref="B767:D767"/>
    <mergeCell ref="B768:D768"/>
    <mergeCell ref="B769:D769"/>
    <mergeCell ref="A790:J790"/>
    <mergeCell ref="G724:I724"/>
    <mergeCell ref="B715:D715"/>
    <mergeCell ref="B716:D716"/>
    <mergeCell ref="B721:D721"/>
    <mergeCell ref="B717:D717"/>
    <mergeCell ref="G721:I721"/>
    <mergeCell ref="G748:I748"/>
    <mergeCell ref="G722:I722"/>
    <mergeCell ref="G749:I749"/>
    <mergeCell ref="G723:I723"/>
    <mergeCell ref="G718:I718"/>
    <mergeCell ref="G719:I719"/>
    <mergeCell ref="G720:I720"/>
    <mergeCell ref="B733:D733"/>
    <mergeCell ref="G725:I725"/>
    <mergeCell ref="B734:D734"/>
    <mergeCell ref="G726:I726"/>
    <mergeCell ref="B735:D735"/>
    <mergeCell ref="G727:I727"/>
    <mergeCell ref="B724:D724"/>
    <mergeCell ref="G750:I750"/>
    <mergeCell ref="B725:D725"/>
    <mergeCell ref="B722:D722"/>
    <mergeCell ref="B718:D718"/>
    <mergeCell ref="B723:D723"/>
    <mergeCell ref="B770:D770"/>
    <mergeCell ref="B771:D771"/>
    <mergeCell ref="B772:D772"/>
    <mergeCell ref="B773:D773"/>
    <mergeCell ref="B774:D774"/>
    <mergeCell ref="B775:D775"/>
    <mergeCell ref="G742:I742"/>
    <mergeCell ref="G700:I700"/>
    <mergeCell ref="G743:I743"/>
    <mergeCell ref="G701:I701"/>
    <mergeCell ref="G766:I766"/>
    <mergeCell ref="G767:I767"/>
    <mergeCell ref="B757:D757"/>
    <mergeCell ref="G768:I768"/>
    <mergeCell ref="B755:D755"/>
    <mergeCell ref="G763:I763"/>
    <mergeCell ref="G783:I783"/>
    <mergeCell ref="G764:I764"/>
    <mergeCell ref="B756:D756"/>
    <mergeCell ref="G765:I765"/>
    <mergeCell ref="G760:I760"/>
    <mergeCell ref="G761:I761"/>
    <mergeCell ref="B783:D783"/>
    <mergeCell ref="G762:I762"/>
    <mergeCell ref="B759:D759"/>
    <mergeCell ref="B778:D778"/>
    <mergeCell ref="B779:D779"/>
    <mergeCell ref="G759:I759"/>
    <mergeCell ref="B780:D780"/>
    <mergeCell ref="G776:I776"/>
    <mergeCell ref="B758:D758"/>
    <mergeCell ref="G777:I777"/>
    <mergeCell ref="G778:I778"/>
    <mergeCell ref="G773:I773"/>
    <mergeCell ref="G757:I757"/>
    <mergeCell ref="G774:I774"/>
    <mergeCell ref="G758:I758"/>
    <mergeCell ref="G775:I775"/>
    <mergeCell ref="B760:D760"/>
    <mergeCell ref="G781:I781"/>
    <mergeCell ref="B753:D753"/>
    <mergeCell ref="B784:D784"/>
    <mergeCell ref="B781:D781"/>
    <mergeCell ref="G779:I779"/>
    <mergeCell ref="G780:I780"/>
    <mergeCell ref="A798:B798"/>
    <mergeCell ref="E798:F798"/>
    <mergeCell ref="A799:B799"/>
    <mergeCell ref="E799:F799"/>
    <mergeCell ref="A800:B800"/>
    <mergeCell ref="E800:F800"/>
    <mergeCell ref="A793:J793"/>
    <mergeCell ref="A795:C795"/>
    <mergeCell ref="E795:G795"/>
    <mergeCell ref="A796:B796"/>
    <mergeCell ref="E796:F796"/>
    <mergeCell ref="A797:B797"/>
    <mergeCell ref="E797:F797"/>
    <mergeCell ref="B761:D761"/>
    <mergeCell ref="B791:D791"/>
    <mergeCell ref="G791:I791"/>
    <mergeCell ref="A792:J792"/>
    <mergeCell ref="A794:G794"/>
    <mergeCell ref="H794:J794"/>
    <mergeCell ref="A786:J786"/>
    <mergeCell ref="B787:D787"/>
    <mergeCell ref="B788:D788"/>
    <mergeCell ref="G787:I787"/>
    <mergeCell ref="F788:J788"/>
    <mergeCell ref="A789:J789"/>
    <mergeCell ref="A807:B807"/>
    <mergeCell ref="E807:F807"/>
    <mergeCell ref="A808:B808"/>
    <mergeCell ref="E808:F808"/>
    <mergeCell ref="A809:B809"/>
    <mergeCell ref="E809:F809"/>
    <mergeCell ref="A804:B804"/>
    <mergeCell ref="E804:F804"/>
    <mergeCell ref="A805:B805"/>
    <mergeCell ref="E805:F805"/>
    <mergeCell ref="A806:B806"/>
    <mergeCell ref="E806:F806"/>
    <mergeCell ref="A801:B801"/>
    <mergeCell ref="E801:F801"/>
    <mergeCell ref="A802:B802"/>
    <mergeCell ref="E802:F802"/>
    <mergeCell ref="A803:B803"/>
    <mergeCell ref="E803:F803"/>
    <mergeCell ref="A810:B810"/>
    <mergeCell ref="E810:F810"/>
    <mergeCell ref="A811:B811"/>
    <mergeCell ref="E811:F811"/>
    <mergeCell ref="A812:B812"/>
    <mergeCell ref="E812:F812"/>
    <mergeCell ref="E817:F817"/>
    <mergeCell ref="A829:B829"/>
    <mergeCell ref="E829:F829"/>
    <mergeCell ref="A830:B830"/>
    <mergeCell ref="E830:F830"/>
    <mergeCell ref="A831:B831"/>
    <mergeCell ref="E831:F831"/>
    <mergeCell ref="A826:B826"/>
    <mergeCell ref="E826:F826"/>
    <mergeCell ref="A827:B827"/>
    <mergeCell ref="E827:F827"/>
    <mergeCell ref="A828:B828"/>
    <mergeCell ref="E828:F828"/>
    <mergeCell ref="A823:B823"/>
    <mergeCell ref="E823:F823"/>
    <mergeCell ref="A824:B824"/>
    <mergeCell ref="E824:F824"/>
    <mergeCell ref="A825:B825"/>
    <mergeCell ref="E825:F825"/>
    <mergeCell ref="E822:F822"/>
    <mergeCell ref="A813:B813"/>
    <mergeCell ref="E813:F813"/>
    <mergeCell ref="A814:B814"/>
    <mergeCell ref="E814:F814"/>
    <mergeCell ref="A815:B815"/>
    <mergeCell ref="E815:F815"/>
    <mergeCell ref="E834:F834"/>
    <mergeCell ref="A849:B849"/>
    <mergeCell ref="A850:B850"/>
    <mergeCell ref="A851:B851"/>
    <mergeCell ref="A846:B846"/>
    <mergeCell ref="A847:B847"/>
    <mergeCell ref="A848:B848"/>
    <mergeCell ref="A844:B844"/>
    <mergeCell ref="A845:B845"/>
    <mergeCell ref="A840:B840"/>
    <mergeCell ref="E840:F840"/>
    <mergeCell ref="A858:B858"/>
    <mergeCell ref="A859:B859"/>
    <mergeCell ref="A867:B867"/>
    <mergeCell ref="A860:B860"/>
    <mergeCell ref="A855:B855"/>
    <mergeCell ref="A856:B856"/>
    <mergeCell ref="E850:F850"/>
    <mergeCell ref="A857:B857"/>
    <mergeCell ref="A852:B852"/>
    <mergeCell ref="A853:B853"/>
    <mergeCell ref="A854:B854"/>
    <mergeCell ref="E861:F861"/>
    <mergeCell ref="E844:F844"/>
    <mergeCell ref="E862:F862"/>
    <mergeCell ref="E845:F845"/>
    <mergeCell ref="E863:F863"/>
    <mergeCell ref="E851:F851"/>
    <mergeCell ref="E864:F864"/>
    <mergeCell ref="A865:B865"/>
    <mergeCell ref="A866:B866"/>
    <mergeCell ref="A864:B864"/>
    <mergeCell ref="A861:B861"/>
    <mergeCell ref="E858:F858"/>
    <mergeCell ref="A862:B862"/>
    <mergeCell ref="E859:F859"/>
    <mergeCell ref="A863:B863"/>
    <mergeCell ref="E860:F860"/>
    <mergeCell ref="E854:F854"/>
    <mergeCell ref="E856:F856"/>
    <mergeCell ref="E857:F857"/>
    <mergeCell ref="A872:B872"/>
    <mergeCell ref="A873:B873"/>
    <mergeCell ref="E849:F849"/>
    <mergeCell ref="E852:F852"/>
    <mergeCell ref="E853:F853"/>
    <mergeCell ref="A870:B870"/>
    <mergeCell ref="E870:F870"/>
    <mergeCell ref="A868:J868"/>
    <mergeCell ref="A869:J869"/>
    <mergeCell ref="E846:F846"/>
    <mergeCell ref="E865:F865"/>
    <mergeCell ref="E847:F847"/>
    <mergeCell ref="E866:F866"/>
    <mergeCell ref="E848:F848"/>
    <mergeCell ref="E867:F867"/>
    <mergeCell ref="A75:J75"/>
    <mergeCell ref="A133:J133"/>
    <mergeCell ref="A146:J146"/>
    <mergeCell ref="A166:J166"/>
    <mergeCell ref="A195:J195"/>
    <mergeCell ref="B98:D98"/>
    <mergeCell ref="G98:I98"/>
    <mergeCell ref="B99:D99"/>
    <mergeCell ref="G99:I99"/>
    <mergeCell ref="B100:D100"/>
    <mergeCell ref="G100:I100"/>
    <mergeCell ref="G115:I115"/>
    <mergeCell ref="G126:I126"/>
    <mergeCell ref="G127:I127"/>
    <mergeCell ref="G88:I88"/>
    <mergeCell ref="B89:D89"/>
    <mergeCell ref="G89:I89"/>
    <mergeCell ref="B82:D82"/>
    <mergeCell ref="G82:I82"/>
    <mergeCell ref="B83:D83"/>
    <mergeCell ref="B84:D84"/>
    <mergeCell ref="B85:D85"/>
    <mergeCell ref="B119:D119"/>
    <mergeCell ref="B120:D120"/>
    <mergeCell ref="G128:I128"/>
    <mergeCell ref="G129:I129"/>
    <mergeCell ref="A878:J878"/>
    <mergeCell ref="A876:B876"/>
    <mergeCell ref="E876:F876"/>
    <mergeCell ref="A877:B877"/>
    <mergeCell ref="E877:F877"/>
    <mergeCell ref="H876:I876"/>
    <mergeCell ref="H877:I877"/>
    <mergeCell ref="E855:F855"/>
    <mergeCell ref="B51:D51"/>
    <mergeCell ref="G51:I51"/>
    <mergeCell ref="G60:I60"/>
    <mergeCell ref="G61:I61"/>
    <mergeCell ref="G62:I62"/>
    <mergeCell ref="G72:I72"/>
    <mergeCell ref="G67:I67"/>
    <mergeCell ref="G94:I94"/>
    <mergeCell ref="B94:D94"/>
    <mergeCell ref="B95:D95"/>
    <mergeCell ref="B113:D113"/>
    <mergeCell ref="G113:I113"/>
    <mergeCell ref="B114:D114"/>
    <mergeCell ref="G114:I114"/>
    <mergeCell ref="B107:D107"/>
    <mergeCell ref="G107:I107"/>
    <mergeCell ref="B108:D108"/>
    <mergeCell ref="G108:I108"/>
    <mergeCell ref="B110:D110"/>
    <mergeCell ref="G93:I93"/>
    <mergeCell ref="G109:I109"/>
    <mergeCell ref="B87:D87"/>
    <mergeCell ref="G87:I87"/>
    <mergeCell ref="B88:D88"/>
    <mergeCell ref="B93:D93"/>
    <mergeCell ref="B115:D115"/>
    <mergeCell ref="B111:D111"/>
    <mergeCell ref="B112:D112"/>
    <mergeCell ref="G112:I112"/>
    <mergeCell ref="G95:I95"/>
    <mergeCell ref="B96:D96"/>
    <mergeCell ref="G96:I96"/>
    <mergeCell ref="G104:I104"/>
    <mergeCell ref="B105:D105"/>
    <mergeCell ref="G105:I105"/>
    <mergeCell ref="B106:D106"/>
    <mergeCell ref="G106:I106"/>
    <mergeCell ref="B101:D101"/>
    <mergeCell ref="G101:I101"/>
    <mergeCell ref="B102:D102"/>
    <mergeCell ref="G102:I102"/>
    <mergeCell ref="B124:D124"/>
    <mergeCell ref="G401:J401"/>
    <mergeCell ref="G404:J404"/>
    <mergeCell ref="B414:E414"/>
    <mergeCell ref="G405:J405"/>
    <mergeCell ref="B400:E400"/>
    <mergeCell ref="B401:E401"/>
    <mergeCell ref="G400:J400"/>
    <mergeCell ref="B116:D116"/>
    <mergeCell ref="B117:D117"/>
    <mergeCell ref="G110:I110"/>
    <mergeCell ref="G111:I111"/>
    <mergeCell ref="B118:D118"/>
    <mergeCell ref="G116:I116"/>
    <mergeCell ref="G117:I117"/>
    <mergeCell ref="B109:D109"/>
    <mergeCell ref="B97:D97"/>
    <mergeCell ref="G97:I97"/>
    <mergeCell ref="A397:J397"/>
    <mergeCell ref="H388:I388"/>
    <mergeCell ref="H389:I389"/>
    <mergeCell ref="H390:I390"/>
    <mergeCell ref="H391:I391"/>
    <mergeCell ref="H392:I392"/>
    <mergeCell ref="H393:I393"/>
    <mergeCell ref="H381:I381"/>
    <mergeCell ref="G382:J382"/>
    <mergeCell ref="A384:J384"/>
    <mergeCell ref="H385:I385"/>
    <mergeCell ref="H386:I386"/>
    <mergeCell ref="H387:I387"/>
    <mergeCell ref="A383:J383"/>
    <mergeCell ref="B275:E275"/>
    <mergeCell ref="B276:E276"/>
    <mergeCell ref="G276:J276"/>
    <mergeCell ref="B257:E257"/>
    <mergeCell ref="G257:J257"/>
    <mergeCell ref="B258:E258"/>
    <mergeCell ref="G258:J258"/>
    <mergeCell ref="B269:E269"/>
    <mergeCell ref="B86:D86"/>
    <mergeCell ref="B90:D90"/>
    <mergeCell ref="G90:I90"/>
    <mergeCell ref="B91:D91"/>
    <mergeCell ref="B92:D92"/>
    <mergeCell ref="G92:I92"/>
    <mergeCell ref="B104:D104"/>
    <mergeCell ref="A417:J417"/>
    <mergeCell ref="A413:J413"/>
    <mergeCell ref="B415:E415"/>
    <mergeCell ref="B416:E416"/>
    <mergeCell ref="G416:J416"/>
    <mergeCell ref="B412:E412"/>
    <mergeCell ref="G118:I118"/>
    <mergeCell ref="G119:I119"/>
    <mergeCell ref="G120:I120"/>
    <mergeCell ref="G121:I121"/>
    <mergeCell ref="G122:I122"/>
    <mergeCell ref="G123:I123"/>
    <mergeCell ref="G124:I124"/>
    <mergeCell ref="G125:I125"/>
    <mergeCell ref="B121:D121"/>
    <mergeCell ref="B122:D122"/>
    <mergeCell ref="B123:D123"/>
    <mergeCell ref="B246:E246"/>
    <mergeCell ref="G249:J249"/>
    <mergeCell ref="G255:J255"/>
    <mergeCell ref="B273:E273"/>
    <mergeCell ref="G273:J273"/>
    <mergeCell ref="B268:E268"/>
    <mergeCell ref="G268:J268"/>
    <mergeCell ref="G269:J269"/>
    <mergeCell ref="B270:E270"/>
    <mergeCell ref="G270:J270"/>
    <mergeCell ref="B265:E265"/>
    <mergeCell ref="G265:J265"/>
    <mergeCell ref="B266:E266"/>
    <mergeCell ref="B274:E274"/>
    <mergeCell ref="G274:J274"/>
    <mergeCell ref="B267:E267"/>
    <mergeCell ref="G267:J267"/>
    <mergeCell ref="G262:J262"/>
    <mergeCell ref="B263:E263"/>
    <mergeCell ref="G263:J263"/>
    <mergeCell ref="B264:E264"/>
    <mergeCell ref="G264:J264"/>
    <mergeCell ref="B259:E259"/>
    <mergeCell ref="G259:J259"/>
    <mergeCell ref="B260:E260"/>
    <mergeCell ref="G260:J260"/>
    <mergeCell ref="B261:E261"/>
    <mergeCell ref="G261:J261"/>
    <mergeCell ref="B256:E256"/>
    <mergeCell ref="G256:J256"/>
    <mergeCell ref="G246:J246"/>
  </mergeCells>
  <hyperlinks>
    <hyperlink ref="A1" location="заглавие!A1" display="На главную"/>
    <hyperlink ref="A75:J75" location="'ДСП + Cleaf+Syncron'!R1" display="Вернуться к просчету шкафов"/>
    <hyperlink ref="A133:J133" location="'ДСП + Cleaf+Syncron'!T2" display="Вернуться к просчету шкафов"/>
    <hyperlink ref="A146:J146" location="'ДСП + Cleaf+Syncron'!V2" display="Вернуться к просчету шкафов"/>
    <hyperlink ref="A166:J166" location="'ДСП + Cleaf+Syncron'!X2" display="Вернуться к просчету шкафов"/>
    <hyperlink ref="A195:J195" location="'Пластик Arpa + Formica'!H1" display="Вернуться к просчету шкафов"/>
    <hyperlink ref="A365:J365" location="'Пластик Arpa + Formica'!G1" display="Вернуться к просчету шкафов"/>
    <hyperlink ref="A179:J179" location="'Акрил + Fenix'!T2" display="Вернуться к просчету шкафов"/>
    <hyperlink ref="A397:J397" location="'Акрил + Fenix'!R2" display="Вернуться к просчету шкафов"/>
    <hyperlink ref="A502:J502" location="Столешницы!F5" display="Вернуться к просчету столешницы"/>
    <hyperlink ref="A521:J521" location="Столешницы!F5" display="Вернуться к просчету столешницы"/>
    <hyperlink ref="A537:J537" location="Столешницы!F5" display="Вернуться к просчету столешницы"/>
    <hyperlink ref="A430:J430" location="Столешницы!F24" display="Вернуться к просчету столешницы"/>
    <hyperlink ref="A485:J485" location="Столешницы!F24" display="Вернуться к просчету столешницы"/>
    <hyperlink ref="A419:J419" location="'Шпон Дуба'!R2" display="Вернуться к просчету шкафов"/>
    <hyperlink ref="A383:J383" location="'Пластик Arpa + Formica'!G1" display="Вернуться к просчету шкафов"/>
    <hyperlink ref="A234:J234" location="'Пластик Arpa + Formica'!H1" display="Вернуться к просчету шкафов"/>
    <hyperlink ref="A281:J281" location="'Пластик Arpa + Formica'!H1" display="Вернуться к просчету шкафов"/>
    <hyperlink ref="A315:J315" location="'Пластик Arpa + Formica'!H1" display="Вернуться к просчету шкафов"/>
    <hyperlink ref="A359:J359" location="'Пластик Arpa + Formica'!H1" display="Вернуться к просчету шкафов"/>
  </hyperlinks>
  <pageMargins left="0.19685039370078741" right="0.19685039370078741" top="0.19685039370078741" bottom="0.19685039370078741" header="0.31496062992125984" footer="0.31496062992125984"/>
  <pageSetup paperSize="9" orientation="portrait" verticalDpi="0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8">
    <pageSetUpPr fitToPage="1"/>
  </sheetPr>
  <dimension ref="A1:X220"/>
  <sheetViews>
    <sheetView topLeftCell="C1" zoomScaleNormal="100" workbookViewId="0">
      <selection activeCell="E61" sqref="E61"/>
    </sheetView>
  </sheetViews>
  <sheetFormatPr defaultRowHeight="15.75" x14ac:dyDescent="0.25"/>
  <cols>
    <col min="1" max="2" width="9.140625" style="950" hidden="1" customWidth="1"/>
    <col min="3" max="3" width="9.140625" style="535" customWidth="1"/>
    <col min="4" max="4" width="80.42578125" style="368" customWidth="1"/>
    <col min="5" max="5" width="31.42578125" style="374" bestFit="1" customWidth="1"/>
    <col min="6" max="6" width="17.42578125" style="374" customWidth="1"/>
    <col min="7" max="7" width="24.7109375" style="374" customWidth="1"/>
    <col min="8" max="8" width="9.140625" style="368"/>
    <col min="9" max="9" width="10.42578125" style="368" customWidth="1"/>
    <col min="10" max="10" width="10.85546875" style="368" customWidth="1"/>
    <col min="11" max="16384" width="9.140625" style="368"/>
  </cols>
  <sheetData>
    <row r="1" spans="1:24" x14ac:dyDescent="0.25">
      <c r="A1" s="950">
        <v>1.35</v>
      </c>
      <c r="D1" s="369" t="s">
        <v>2010</v>
      </c>
      <c r="E1" s="848" t="s">
        <v>2771</v>
      </c>
      <c r="F1" s="849"/>
      <c r="I1" s="535"/>
      <c r="J1" s="535"/>
      <c r="K1" s="535"/>
      <c r="L1" s="535"/>
      <c r="M1" s="535"/>
      <c r="N1" s="535"/>
      <c r="O1" s="535"/>
      <c r="P1" s="535"/>
      <c r="Q1" s="535"/>
      <c r="R1" s="535"/>
      <c r="S1" s="535"/>
      <c r="T1" s="535"/>
      <c r="U1" s="535"/>
    </row>
    <row r="2" spans="1:24" ht="16.5" customHeight="1" thickBot="1" x14ac:dyDescent="0.3">
      <c r="A2" s="950">
        <v>1.45</v>
      </c>
      <c r="D2" s="1762" t="s">
        <v>2500</v>
      </c>
      <c r="E2" s="1762"/>
      <c r="F2" s="1762"/>
      <c r="G2" s="1762"/>
      <c r="H2" s="370"/>
      <c r="I2" s="1763" t="s">
        <v>3623</v>
      </c>
      <c r="J2" s="1763"/>
      <c r="K2" s="1763"/>
      <c r="L2" s="1763"/>
      <c r="M2" s="1763"/>
      <c r="N2" s="1763"/>
      <c r="O2" s="1763"/>
      <c r="P2" s="1763"/>
      <c r="Q2" s="1763"/>
      <c r="R2" s="1763"/>
      <c r="S2" s="1763"/>
      <c r="T2" s="1763"/>
      <c r="U2" s="535"/>
    </row>
    <row r="3" spans="1:24" ht="32.25" thickBot="1" x14ac:dyDescent="0.3">
      <c r="D3" s="371" t="s">
        <v>1483</v>
      </c>
      <c r="E3" s="372" t="s">
        <v>1478</v>
      </c>
      <c r="F3" s="373" t="s">
        <v>1482</v>
      </c>
      <c r="G3" s="375" t="s">
        <v>1487</v>
      </c>
      <c r="I3" s="1763"/>
      <c r="J3" s="1763"/>
      <c r="K3" s="1763"/>
      <c r="L3" s="1763"/>
      <c r="M3" s="1763"/>
      <c r="N3" s="1763"/>
      <c r="O3" s="1763"/>
      <c r="P3" s="1763"/>
      <c r="Q3" s="1763"/>
      <c r="R3" s="1763"/>
      <c r="S3" s="1763"/>
      <c r="T3" s="1763"/>
      <c r="U3" s="535"/>
    </row>
    <row r="4" spans="1:24" x14ac:dyDescent="0.25">
      <c r="A4" s="951">
        <v>30</v>
      </c>
      <c r="B4" s="951"/>
      <c r="C4" s="952"/>
      <c r="D4" s="536" t="s">
        <v>1479</v>
      </c>
      <c r="E4" s="947" t="s">
        <v>2503</v>
      </c>
      <c r="F4" s="962" t="e">
        <f>A4*$A$1*#REF!</f>
        <v>#REF!</v>
      </c>
      <c r="G4" s="963" t="s">
        <v>1486</v>
      </c>
      <c r="I4" s="1770" t="s">
        <v>3635</v>
      </c>
      <c r="J4" s="1770"/>
      <c r="K4" s="535"/>
      <c r="L4" s="535"/>
      <c r="M4" s="535"/>
      <c r="N4" s="535"/>
      <c r="O4" s="535"/>
      <c r="P4" s="535"/>
      <c r="Q4" s="535"/>
      <c r="R4" s="535"/>
      <c r="S4" s="535"/>
      <c r="T4" s="535"/>
      <c r="U4" s="535"/>
    </row>
    <row r="5" spans="1:24" x14ac:dyDescent="0.25">
      <c r="A5" s="951">
        <v>50</v>
      </c>
      <c r="B5" s="951"/>
      <c r="C5" s="952"/>
      <c r="D5" s="382" t="s">
        <v>1480</v>
      </c>
      <c r="E5" s="378" t="s">
        <v>2503</v>
      </c>
      <c r="F5" s="377" t="e">
        <f>A5*$A$1*#REF!</f>
        <v>#REF!</v>
      </c>
      <c r="G5" s="964" t="s">
        <v>1486</v>
      </c>
      <c r="I5" s="535"/>
      <c r="J5" s="535"/>
      <c r="K5" s="535"/>
      <c r="L5" s="535"/>
      <c r="M5" s="535"/>
      <c r="N5" s="535"/>
      <c r="O5" s="535"/>
      <c r="P5" s="535"/>
      <c r="Q5" s="535"/>
      <c r="R5" s="535"/>
      <c r="S5" s="535"/>
      <c r="T5" s="535"/>
      <c r="U5" s="535"/>
    </row>
    <row r="6" spans="1:24" x14ac:dyDescent="0.25">
      <c r="A6" s="951">
        <v>60</v>
      </c>
      <c r="B6" s="951"/>
      <c r="C6" s="952"/>
      <c r="D6" s="382" t="s">
        <v>1481</v>
      </c>
      <c r="E6" s="378" t="s">
        <v>2503</v>
      </c>
      <c r="F6" s="377" t="e">
        <f>A6*$A$1*#REF!</f>
        <v>#REF!</v>
      </c>
      <c r="G6" s="964" t="s">
        <v>1486</v>
      </c>
      <c r="I6" s="535"/>
      <c r="J6" s="535"/>
      <c r="K6" s="535"/>
      <c r="L6" s="535"/>
      <c r="M6" s="535"/>
      <c r="N6" s="535"/>
      <c r="O6" s="535"/>
      <c r="P6" s="535"/>
      <c r="Q6" s="535"/>
      <c r="R6" s="535"/>
      <c r="S6" s="535"/>
      <c r="T6" s="535"/>
      <c r="U6" s="535"/>
    </row>
    <row r="7" spans="1:24" x14ac:dyDescent="0.25">
      <c r="A7" s="953">
        <v>70</v>
      </c>
      <c r="B7" s="953"/>
      <c r="C7" s="954"/>
      <c r="D7" s="382" t="s">
        <v>3519</v>
      </c>
      <c r="E7" s="378" t="s">
        <v>2503</v>
      </c>
      <c r="F7" s="377" t="e">
        <f>A7*$A$1*#REF!</f>
        <v>#REF!</v>
      </c>
      <c r="G7" s="964" t="s">
        <v>1486</v>
      </c>
      <c r="I7" s="535"/>
      <c r="J7" s="535"/>
      <c r="K7" s="535"/>
      <c r="L7" s="535"/>
      <c r="M7" s="535"/>
      <c r="N7" s="535"/>
      <c r="O7" s="535"/>
      <c r="P7" s="535"/>
      <c r="Q7" s="535"/>
      <c r="R7" s="535"/>
      <c r="S7" s="535"/>
      <c r="T7" s="535"/>
      <c r="U7" s="535"/>
    </row>
    <row r="8" spans="1:24" x14ac:dyDescent="0.25">
      <c r="A8" s="953">
        <v>7</v>
      </c>
      <c r="B8" s="953"/>
      <c r="C8" s="954"/>
      <c r="D8" s="382" t="s">
        <v>3621</v>
      </c>
      <c r="E8" s="378" t="s">
        <v>2503</v>
      </c>
      <c r="F8" s="377" t="e">
        <f>A8*$A$1*#REF!</f>
        <v>#REF!</v>
      </c>
      <c r="G8" s="964" t="s">
        <v>2774</v>
      </c>
      <c r="I8" s="535"/>
      <c r="J8" s="535"/>
      <c r="K8" s="535"/>
      <c r="L8" s="535"/>
      <c r="M8" s="535"/>
      <c r="N8" s="535"/>
      <c r="O8" s="535"/>
      <c r="P8" s="535"/>
      <c r="Q8" s="535"/>
      <c r="R8" s="535"/>
      <c r="S8" s="535"/>
      <c r="T8" s="535"/>
      <c r="U8" s="535"/>
    </row>
    <row r="9" spans="1:24" x14ac:dyDescent="0.25">
      <c r="A9" s="953">
        <v>20</v>
      </c>
      <c r="B9" s="953"/>
      <c r="C9" s="954"/>
      <c r="D9" s="383" t="s">
        <v>2508</v>
      </c>
      <c r="E9" s="379" t="s">
        <v>2504</v>
      </c>
      <c r="F9" s="377" t="e">
        <f>A9*$A$1*#REF!</f>
        <v>#REF!</v>
      </c>
      <c r="G9" s="964" t="s">
        <v>1485</v>
      </c>
      <c r="I9" s="535"/>
      <c r="J9" s="535"/>
      <c r="K9" s="535"/>
      <c r="L9" s="535"/>
      <c r="M9" s="535"/>
      <c r="N9" s="535"/>
      <c r="O9" s="535"/>
      <c r="P9" s="535"/>
      <c r="Q9" s="535"/>
      <c r="R9" s="535"/>
      <c r="S9" s="535"/>
      <c r="T9" s="535"/>
      <c r="U9" s="535"/>
    </row>
    <row r="10" spans="1:24" ht="31.5" x14ac:dyDescent="0.25">
      <c r="A10" s="955">
        <v>11</v>
      </c>
      <c r="B10" s="955"/>
      <c r="C10" s="956"/>
      <c r="D10" s="384" t="s">
        <v>2773</v>
      </c>
      <c r="E10" s="378" t="s">
        <v>2504</v>
      </c>
      <c r="F10" s="377" t="e">
        <f>A10*$A$1*#REF!</f>
        <v>#REF!</v>
      </c>
      <c r="G10" s="964" t="s">
        <v>2774</v>
      </c>
      <c r="I10" s="535"/>
      <c r="K10" s="535"/>
      <c r="L10" s="535"/>
      <c r="M10" s="535"/>
      <c r="N10" s="535"/>
      <c r="O10" s="535"/>
      <c r="P10" s="535"/>
      <c r="Q10" s="535"/>
      <c r="R10" s="535"/>
      <c r="S10" s="535"/>
      <c r="T10" s="535"/>
      <c r="U10" s="535"/>
    </row>
    <row r="11" spans="1:24" ht="31.5" x14ac:dyDescent="0.25">
      <c r="A11" s="955">
        <v>22</v>
      </c>
      <c r="B11" s="955"/>
      <c r="C11" s="956"/>
      <c r="D11" s="384" t="s">
        <v>2775</v>
      </c>
      <c r="E11" s="378" t="s">
        <v>2504</v>
      </c>
      <c r="F11" s="377" t="e">
        <f>A11*$A$1*#REF!</f>
        <v>#REF!</v>
      </c>
      <c r="G11" s="964" t="s">
        <v>2774</v>
      </c>
      <c r="I11" s="535"/>
      <c r="K11" s="535"/>
      <c r="M11" s="535"/>
      <c r="N11" s="535"/>
      <c r="O11" s="535"/>
      <c r="P11" s="535"/>
      <c r="Q11" s="535"/>
      <c r="R11" s="535"/>
      <c r="S11" s="535"/>
      <c r="T11" s="535"/>
      <c r="U11" s="535"/>
    </row>
    <row r="12" spans="1:24" x14ac:dyDescent="0.25">
      <c r="A12" s="957">
        <v>15</v>
      </c>
      <c r="D12" s="965" t="s">
        <v>3523</v>
      </c>
      <c r="E12" s="376" t="s">
        <v>2504</v>
      </c>
      <c r="F12" s="387" t="e">
        <f>A12*$A$1*#REF!</f>
        <v>#REF!</v>
      </c>
      <c r="G12" s="964" t="s">
        <v>1486</v>
      </c>
    </row>
    <row r="13" spans="1:24" ht="16.5" thickBot="1" x14ac:dyDescent="0.3">
      <c r="A13" s="957">
        <v>15</v>
      </c>
      <c r="D13" s="966" t="s">
        <v>3524</v>
      </c>
      <c r="E13" s="967" t="s">
        <v>2504</v>
      </c>
      <c r="F13" s="541" t="e">
        <f>A13*$A$1*#REF!</f>
        <v>#REF!</v>
      </c>
      <c r="G13" s="968" t="s">
        <v>2774</v>
      </c>
    </row>
    <row r="15" spans="1:24" x14ac:dyDescent="0.25">
      <c r="D15" s="368" t="s">
        <v>3517</v>
      </c>
      <c r="I15" s="368" t="s">
        <v>3628</v>
      </c>
      <c r="J15" s="535" t="s">
        <v>3624</v>
      </c>
      <c r="L15" s="368" t="s">
        <v>3628</v>
      </c>
      <c r="M15" s="535" t="s">
        <v>3626</v>
      </c>
      <c r="P15" s="368" t="s">
        <v>3628</v>
      </c>
      <c r="Q15" s="535" t="s">
        <v>3627</v>
      </c>
      <c r="T15" s="368" t="s">
        <v>3628</v>
      </c>
      <c r="U15" s="535" t="s">
        <v>3631</v>
      </c>
      <c r="W15" s="368" t="s">
        <v>3628</v>
      </c>
      <c r="X15" s="535" t="s">
        <v>3631</v>
      </c>
    </row>
    <row r="16" spans="1:24" x14ac:dyDescent="0.25">
      <c r="D16" s="368" t="s">
        <v>3518</v>
      </c>
      <c r="L16" s="368" t="s">
        <v>3928</v>
      </c>
      <c r="P16" s="368" t="s">
        <v>3629</v>
      </c>
      <c r="Q16" s="368" t="s">
        <v>3630</v>
      </c>
      <c r="T16" s="368" t="s">
        <v>3629</v>
      </c>
      <c r="U16" s="368" t="s">
        <v>3632</v>
      </c>
      <c r="W16" s="368" t="s">
        <v>3629</v>
      </c>
      <c r="X16" s="368" t="s">
        <v>3633</v>
      </c>
    </row>
    <row r="17" spans="1:20" x14ac:dyDescent="0.25">
      <c r="D17" s="368" t="s">
        <v>3581</v>
      </c>
      <c r="I17" s="1770" t="s">
        <v>3636</v>
      </c>
      <c r="J17" s="1770"/>
    </row>
    <row r="19" spans="1:20" ht="16.5" thickBot="1" x14ac:dyDescent="0.3">
      <c r="D19" s="1762" t="s">
        <v>2500</v>
      </c>
      <c r="E19" s="1762"/>
      <c r="F19" s="1762"/>
      <c r="G19" s="1762"/>
      <c r="S19" s="368" t="s">
        <v>3629</v>
      </c>
      <c r="T19" s="368" t="s">
        <v>3632</v>
      </c>
    </row>
    <row r="20" spans="1:20" ht="16.5" thickBot="1" x14ac:dyDescent="0.3">
      <c r="D20" s="1764" t="s">
        <v>2502</v>
      </c>
      <c r="E20" s="1765"/>
      <c r="F20" s="1765"/>
      <c r="G20" s="1766"/>
    </row>
    <row r="21" spans="1:20" ht="16.5" thickBot="1" x14ac:dyDescent="0.3">
      <c r="D21" s="997" t="s">
        <v>2505</v>
      </c>
      <c r="E21" s="996" t="s">
        <v>1478</v>
      </c>
      <c r="F21" s="385" t="s">
        <v>2506</v>
      </c>
      <c r="G21" s="386" t="s">
        <v>2507</v>
      </c>
      <c r="S21" s="368" t="s">
        <v>3629</v>
      </c>
      <c r="T21" s="368" t="s">
        <v>3633</v>
      </c>
    </row>
    <row r="22" spans="1:20" x14ac:dyDescent="0.25">
      <c r="A22" s="951">
        <v>24</v>
      </c>
      <c r="B22" s="951">
        <v>30</v>
      </c>
      <c r="C22" s="952"/>
      <c r="D22" s="942" t="s">
        <v>3655</v>
      </c>
      <c r="E22" s="537" t="s">
        <v>3434</v>
      </c>
      <c r="F22" s="538" t="e">
        <f>A22*$A$2*#REF!</f>
        <v>#REF!</v>
      </c>
      <c r="G22" s="539" t="e">
        <f>B22*$A$2*#REF!</f>
        <v>#REF!</v>
      </c>
    </row>
    <row r="23" spans="1:20" x14ac:dyDescent="0.25">
      <c r="A23" s="951">
        <v>26</v>
      </c>
      <c r="B23" s="951">
        <v>32</v>
      </c>
      <c r="C23" s="952"/>
      <c r="D23" s="575" t="s">
        <v>3656</v>
      </c>
      <c r="E23" s="379" t="s">
        <v>3434</v>
      </c>
      <c r="F23" s="387" t="e">
        <f>A23*$A$2*#REF!</f>
        <v>#REF!</v>
      </c>
      <c r="G23" s="388" t="e">
        <f>B23*$A$2*#REF!</f>
        <v>#REF!</v>
      </c>
      <c r="I23" s="368" t="s">
        <v>3637</v>
      </c>
    </row>
    <row r="24" spans="1:20" ht="16.5" thickBot="1" x14ac:dyDescent="0.3">
      <c r="A24" s="951">
        <v>28</v>
      </c>
      <c r="B24" s="951"/>
      <c r="C24" s="952"/>
      <c r="D24" s="943" t="s">
        <v>3657</v>
      </c>
      <c r="E24" s="533" t="s">
        <v>3434</v>
      </c>
      <c r="F24" s="541" t="e">
        <f>A24*$A$2*#REF!</f>
        <v>#REF!</v>
      </c>
      <c r="G24" s="389" t="s">
        <v>1864</v>
      </c>
    </row>
    <row r="25" spans="1:20" x14ac:dyDescent="0.25">
      <c r="A25" s="951">
        <v>30</v>
      </c>
      <c r="B25" s="951">
        <v>36</v>
      </c>
      <c r="C25" s="952"/>
      <c r="D25" s="942" t="s">
        <v>3913</v>
      </c>
      <c r="E25" s="537" t="s">
        <v>3622</v>
      </c>
      <c r="F25" s="538" t="e">
        <f>A25*$A$2*#REF!</f>
        <v>#REF!</v>
      </c>
      <c r="G25" s="539" t="e">
        <f>B25*$A$2*#REF!</f>
        <v>#REF!</v>
      </c>
      <c r="I25" s="576" t="s">
        <v>3638</v>
      </c>
      <c r="J25" s="576"/>
      <c r="K25" s="576"/>
    </row>
    <row r="26" spans="1:20" x14ac:dyDescent="0.25">
      <c r="A26" s="951">
        <v>32</v>
      </c>
      <c r="B26" s="951">
        <v>38</v>
      </c>
      <c r="C26" s="952"/>
      <c r="D26" s="575" t="s">
        <v>3914</v>
      </c>
      <c r="E26" s="379" t="s">
        <v>3622</v>
      </c>
      <c r="F26" s="387" t="e">
        <f>A26*$A$2*#REF!</f>
        <v>#REF!</v>
      </c>
      <c r="G26" s="388" t="e">
        <f>B26*$A$2*#REF!</f>
        <v>#REF!</v>
      </c>
      <c r="I26" s="949"/>
      <c r="J26" s="949"/>
      <c r="K26" s="949"/>
    </row>
    <row r="27" spans="1:20" ht="32.25" thickBot="1" x14ac:dyDescent="0.3">
      <c r="A27" s="951">
        <v>34</v>
      </c>
      <c r="B27" s="951"/>
      <c r="C27" s="952"/>
      <c r="D27" s="943" t="s">
        <v>3915</v>
      </c>
      <c r="E27" s="533" t="s">
        <v>3622</v>
      </c>
      <c r="F27" s="541" t="e">
        <f>A27*$A$2*#REF!</f>
        <v>#REF!</v>
      </c>
      <c r="G27" s="389" t="s">
        <v>1864</v>
      </c>
      <c r="I27" s="949"/>
      <c r="J27" s="949"/>
      <c r="K27" s="949"/>
    </row>
    <row r="28" spans="1:20" x14ac:dyDescent="0.25">
      <c r="A28" s="951">
        <v>24</v>
      </c>
      <c r="B28" s="951">
        <v>30</v>
      </c>
      <c r="C28" s="952"/>
      <c r="D28" s="942" t="s">
        <v>3910</v>
      </c>
      <c r="E28" s="537" t="s">
        <v>3625</v>
      </c>
      <c r="F28" s="538" t="e">
        <f>A28*$A$2*#REF!</f>
        <v>#REF!</v>
      </c>
      <c r="G28" s="539" t="e">
        <f>B28*$A$2*#REF!</f>
        <v>#REF!</v>
      </c>
      <c r="I28" s="949"/>
      <c r="J28" s="949"/>
      <c r="K28" s="949"/>
    </row>
    <row r="29" spans="1:20" x14ac:dyDescent="0.25">
      <c r="A29" s="951">
        <v>26</v>
      </c>
      <c r="B29" s="951">
        <v>32</v>
      </c>
      <c r="C29" s="952"/>
      <c r="D29" s="575" t="s">
        <v>3911</v>
      </c>
      <c r="E29" s="379" t="s">
        <v>3625</v>
      </c>
      <c r="F29" s="387" t="e">
        <f>A29*$A$2*#REF!</f>
        <v>#REF!</v>
      </c>
      <c r="G29" s="388" t="e">
        <f>B29*$A$2*#REF!</f>
        <v>#REF!</v>
      </c>
      <c r="I29" s="949"/>
      <c r="J29" s="949"/>
      <c r="K29" s="949"/>
    </row>
    <row r="30" spans="1:20" ht="16.5" thickBot="1" x14ac:dyDescent="0.3">
      <c r="A30" s="951">
        <v>28</v>
      </c>
      <c r="B30" s="951"/>
      <c r="C30" s="952"/>
      <c r="D30" s="943" t="s">
        <v>3912</v>
      </c>
      <c r="E30" s="533" t="s">
        <v>3625</v>
      </c>
      <c r="F30" s="541" t="e">
        <f>A30*$A$2*#REF!</f>
        <v>#REF!</v>
      </c>
      <c r="G30" s="389" t="s">
        <v>1864</v>
      </c>
      <c r="I30" s="368" t="s">
        <v>3639</v>
      </c>
      <c r="J30" s="949"/>
      <c r="K30" s="949"/>
    </row>
    <row r="31" spans="1:20" x14ac:dyDescent="0.25">
      <c r="A31" s="951">
        <v>25</v>
      </c>
      <c r="B31" s="951">
        <v>31</v>
      </c>
      <c r="C31" s="952"/>
      <c r="D31" s="942" t="s">
        <v>3916</v>
      </c>
      <c r="E31" s="537" t="s">
        <v>3625</v>
      </c>
      <c r="F31" s="538" t="e">
        <f>A31*$A$2*#REF!</f>
        <v>#REF!</v>
      </c>
      <c r="G31" s="539" t="e">
        <f>B31*$A$2*#REF!</f>
        <v>#REF!</v>
      </c>
      <c r="I31" s="949"/>
      <c r="J31" s="949"/>
      <c r="K31" s="949"/>
    </row>
    <row r="32" spans="1:20" x14ac:dyDescent="0.25">
      <c r="A32" s="951">
        <v>27</v>
      </c>
      <c r="B32" s="951">
        <v>33</v>
      </c>
      <c r="C32" s="952"/>
      <c r="D32" s="575" t="s">
        <v>3917</v>
      </c>
      <c r="E32" s="379" t="s">
        <v>3625</v>
      </c>
      <c r="F32" s="387" t="e">
        <f>A32*$A$2*#REF!</f>
        <v>#REF!</v>
      </c>
      <c r="G32" s="388" t="e">
        <f>B32*$A$2*#REF!</f>
        <v>#REF!</v>
      </c>
      <c r="I32" s="576" t="s">
        <v>3648</v>
      </c>
      <c r="J32" s="576"/>
      <c r="K32" s="576"/>
      <c r="L32" s="576"/>
    </row>
    <row r="33" spans="1:12" ht="16.5" thickBot="1" x14ac:dyDescent="0.3">
      <c r="A33" s="951">
        <v>29</v>
      </c>
      <c r="B33" s="951"/>
      <c r="C33" s="952"/>
      <c r="D33" s="943" t="s">
        <v>3918</v>
      </c>
      <c r="E33" s="533" t="s">
        <v>3625</v>
      </c>
      <c r="F33" s="541" t="e">
        <f>A33*$A$2*#REF!</f>
        <v>#REF!</v>
      </c>
      <c r="G33" s="389" t="s">
        <v>1864</v>
      </c>
    </row>
    <row r="34" spans="1:12" ht="32.25" thickBot="1" x14ac:dyDescent="0.3">
      <c r="A34" s="951">
        <v>9</v>
      </c>
      <c r="B34" s="951">
        <v>11</v>
      </c>
      <c r="C34" s="952"/>
      <c r="D34" s="942" t="s">
        <v>3919</v>
      </c>
      <c r="E34" s="537" t="s">
        <v>3625</v>
      </c>
      <c r="F34" s="538" t="e">
        <f>A34*$A$2*#REF!</f>
        <v>#REF!</v>
      </c>
      <c r="G34" s="539" t="e">
        <f>B34*$A$2*#REF!</f>
        <v>#REF!</v>
      </c>
    </row>
    <row r="35" spans="1:12" ht="32.25" thickBot="1" x14ac:dyDescent="0.3">
      <c r="A35" s="951">
        <v>7</v>
      </c>
      <c r="B35" s="951">
        <v>9</v>
      </c>
      <c r="C35" s="952"/>
      <c r="D35" s="944" t="s">
        <v>3920</v>
      </c>
      <c r="E35" s="523" t="s">
        <v>3625</v>
      </c>
      <c r="F35" s="945" t="e">
        <f>A35*$A$2*#REF!</f>
        <v>#REF!</v>
      </c>
      <c r="G35" s="524" t="e">
        <f>B35*$A$2*#REF!</f>
        <v>#REF!</v>
      </c>
    </row>
    <row r="36" spans="1:12" ht="16.5" thickBot="1" x14ac:dyDescent="0.3">
      <c r="A36" s="951">
        <v>7</v>
      </c>
      <c r="B36" s="951">
        <v>7</v>
      </c>
      <c r="C36" s="952"/>
      <c r="D36" s="946" t="s">
        <v>3921</v>
      </c>
      <c r="E36" s="939" t="s">
        <v>14</v>
      </c>
      <c r="F36" s="940" t="e">
        <f>A36*$A$2*#REF!</f>
        <v>#REF!</v>
      </c>
      <c r="G36" s="941" t="e">
        <f>B36*$A$2*#REF!</f>
        <v>#REF!</v>
      </c>
    </row>
    <row r="37" spans="1:12" x14ac:dyDescent="0.25">
      <c r="A37" s="958">
        <v>50</v>
      </c>
      <c r="B37" s="958">
        <v>56</v>
      </c>
      <c r="C37" s="959"/>
      <c r="D37" s="942" t="s">
        <v>3922</v>
      </c>
      <c r="E37" s="947" t="s">
        <v>2509</v>
      </c>
      <c r="F37" s="538" t="e">
        <f>A37*$A$2*#REF!</f>
        <v>#REF!</v>
      </c>
      <c r="G37" s="539" t="e">
        <f>B37*$A$2*#REF!</f>
        <v>#REF!</v>
      </c>
    </row>
    <row r="38" spans="1:12" x14ac:dyDescent="0.25">
      <c r="A38" s="958">
        <v>52</v>
      </c>
      <c r="B38" s="958">
        <v>58</v>
      </c>
      <c r="C38" s="959"/>
      <c r="D38" s="575" t="s">
        <v>3923</v>
      </c>
      <c r="E38" s="378" t="s">
        <v>2509</v>
      </c>
      <c r="F38" s="387" t="e">
        <f>A38*$A$2*#REF!</f>
        <v>#REF!</v>
      </c>
      <c r="G38" s="388" t="e">
        <f>B38*$A$2*#REF!</f>
        <v>#REF!</v>
      </c>
    </row>
    <row r="39" spans="1:12" ht="16.5" thickBot="1" x14ac:dyDescent="0.3">
      <c r="A39" s="958">
        <v>54</v>
      </c>
      <c r="B39" s="958"/>
      <c r="C39" s="959"/>
      <c r="D39" s="943" t="s">
        <v>3924</v>
      </c>
      <c r="E39" s="948" t="s">
        <v>2509</v>
      </c>
      <c r="F39" s="541" t="e">
        <f>A39*$A$2*#REF!</f>
        <v>#REF!</v>
      </c>
      <c r="G39" s="389" t="e">
        <f>B39*$A$2*#REF!</f>
        <v>#REF!</v>
      </c>
    </row>
    <row r="40" spans="1:12" x14ac:dyDescent="0.25">
      <c r="A40" s="958">
        <v>60</v>
      </c>
      <c r="B40" s="958">
        <v>66</v>
      </c>
      <c r="C40" s="959"/>
      <c r="D40" s="942" t="s">
        <v>3925</v>
      </c>
      <c r="E40" s="947" t="s">
        <v>3634</v>
      </c>
      <c r="F40" s="538" t="e">
        <f>A40*$A$2*#REF!</f>
        <v>#REF!</v>
      </c>
      <c r="G40" s="539" t="e">
        <f>B40*$A$2*#REF!</f>
        <v>#REF!</v>
      </c>
    </row>
    <row r="41" spans="1:12" x14ac:dyDescent="0.25">
      <c r="A41" s="958">
        <v>62</v>
      </c>
      <c r="B41" s="958">
        <v>68</v>
      </c>
      <c r="C41" s="959"/>
      <c r="D41" s="575" t="s">
        <v>3926</v>
      </c>
      <c r="E41" s="378" t="s">
        <v>3634</v>
      </c>
      <c r="F41" s="387" t="e">
        <f>A41*$A$2*#REF!</f>
        <v>#REF!</v>
      </c>
      <c r="G41" s="388" t="e">
        <f>B41*$A$2*#REF!</f>
        <v>#REF!</v>
      </c>
      <c r="I41" s="576" t="s">
        <v>3650</v>
      </c>
      <c r="J41" s="576"/>
      <c r="K41" s="576"/>
      <c r="L41" s="576"/>
    </row>
    <row r="42" spans="1:12" ht="16.5" thickBot="1" x14ac:dyDescent="0.3">
      <c r="A42" s="958">
        <v>64</v>
      </c>
      <c r="B42" s="958"/>
      <c r="C42" s="959"/>
      <c r="D42" s="943" t="s">
        <v>3927</v>
      </c>
      <c r="E42" s="948" t="s">
        <v>3634</v>
      </c>
      <c r="F42" s="541" t="e">
        <f>A42*$A$2*#REF!</f>
        <v>#REF!</v>
      </c>
      <c r="G42" s="389" t="e">
        <f>B42*$A$2*#REF!</f>
        <v>#REF!</v>
      </c>
    </row>
    <row r="43" spans="1:12" x14ac:dyDescent="0.25">
      <c r="A43" s="951">
        <v>41</v>
      </c>
      <c r="B43" s="951">
        <v>47</v>
      </c>
      <c r="C43" s="952"/>
      <c r="D43" s="942" t="s">
        <v>3929</v>
      </c>
      <c r="E43" s="537" t="s">
        <v>3625</v>
      </c>
      <c r="F43" s="538" t="e">
        <f>A43*$A$2*#REF!</f>
        <v>#REF!</v>
      </c>
      <c r="G43" s="539" t="e">
        <f>B43*$A$2*#REF!</f>
        <v>#REF!</v>
      </c>
    </row>
    <row r="44" spans="1:12" x14ac:dyDescent="0.25">
      <c r="A44" s="951">
        <v>43</v>
      </c>
      <c r="B44" s="951">
        <v>49</v>
      </c>
      <c r="C44" s="952"/>
      <c r="D44" s="575" t="s">
        <v>3930</v>
      </c>
      <c r="E44" s="379" t="s">
        <v>3625</v>
      </c>
      <c r="F44" s="387" t="e">
        <f>A44*$A$2*#REF!</f>
        <v>#REF!</v>
      </c>
      <c r="G44" s="388" t="e">
        <f>B44*$A$2*#REF!</f>
        <v>#REF!</v>
      </c>
    </row>
    <row r="45" spans="1:12" ht="16.5" thickBot="1" x14ac:dyDescent="0.3">
      <c r="A45" s="951">
        <v>45</v>
      </c>
      <c r="B45" s="951"/>
      <c r="C45" s="952"/>
      <c r="D45" s="943" t="s">
        <v>3931</v>
      </c>
      <c r="E45" s="533" t="s">
        <v>3625</v>
      </c>
      <c r="F45" s="541" t="e">
        <f>A45*$A$2*#REF!</f>
        <v>#REF!</v>
      </c>
      <c r="G45" s="389" t="s">
        <v>1864</v>
      </c>
    </row>
    <row r="46" spans="1:12" x14ac:dyDescent="0.25">
      <c r="A46" s="953">
        <v>50</v>
      </c>
      <c r="B46" s="953">
        <v>65</v>
      </c>
      <c r="C46" s="954"/>
      <c r="D46" s="942" t="s">
        <v>3520</v>
      </c>
      <c r="E46" s="537" t="s">
        <v>15</v>
      </c>
      <c r="F46" s="538" t="e">
        <f>A46*$A$2*#REF!</f>
        <v>#REF!</v>
      </c>
      <c r="G46" s="539" t="e">
        <f>B46*$A$2*#REF!</f>
        <v>#REF!</v>
      </c>
    </row>
    <row r="47" spans="1:12" x14ac:dyDescent="0.25">
      <c r="A47" s="953">
        <v>75</v>
      </c>
      <c r="B47" s="953">
        <v>90</v>
      </c>
      <c r="C47" s="954"/>
      <c r="D47" s="575" t="s">
        <v>3521</v>
      </c>
      <c r="E47" s="379" t="s">
        <v>15</v>
      </c>
      <c r="F47" s="387" t="e">
        <f>A47*$A$2*#REF!</f>
        <v>#REF!</v>
      </c>
      <c r="G47" s="388" t="e">
        <f>B47*$A$2*#REF!</f>
        <v>#REF!</v>
      </c>
    </row>
    <row r="48" spans="1:12" x14ac:dyDescent="0.25">
      <c r="A48" s="953">
        <v>50</v>
      </c>
      <c r="B48" s="953">
        <v>65</v>
      </c>
      <c r="C48" s="954"/>
      <c r="D48" s="384" t="s">
        <v>3522</v>
      </c>
      <c r="E48" s="380" t="s">
        <v>3668</v>
      </c>
      <c r="F48" s="387" t="e">
        <f>A48*$A$2*#REF!</f>
        <v>#REF!</v>
      </c>
      <c r="G48" s="388" t="e">
        <f>B48*$A$2*#REF!</f>
        <v>#REF!</v>
      </c>
    </row>
    <row r="49" spans="1:12" ht="16.5" thickBot="1" x14ac:dyDescent="0.3">
      <c r="A49" s="953">
        <v>75</v>
      </c>
      <c r="B49" s="953">
        <v>90</v>
      </c>
      <c r="C49" s="954"/>
      <c r="D49" s="532" t="s">
        <v>3932</v>
      </c>
      <c r="E49" s="540" t="s">
        <v>3668</v>
      </c>
      <c r="F49" s="541" t="e">
        <f>A49*$A$2*#REF!</f>
        <v>#REF!</v>
      </c>
      <c r="G49" s="389" t="e">
        <f>B49*$A$2*#REF!</f>
        <v>#REF!</v>
      </c>
    </row>
    <row r="50" spans="1:12" x14ac:dyDescent="0.25">
      <c r="A50" s="953">
        <v>10</v>
      </c>
      <c r="B50" s="953">
        <v>15</v>
      </c>
      <c r="C50" s="954"/>
      <c r="D50" s="942" t="s">
        <v>3643</v>
      </c>
      <c r="E50" s="537" t="s">
        <v>15</v>
      </c>
      <c r="F50" s="538" t="e">
        <f>A50*$A$2*#REF!</f>
        <v>#REF!</v>
      </c>
      <c r="G50" s="539" t="e">
        <f>B50*$A$2*#REF!</f>
        <v>#REF!</v>
      </c>
    </row>
    <row r="51" spans="1:12" x14ac:dyDescent="0.25">
      <c r="A51" s="953">
        <v>15</v>
      </c>
      <c r="B51" s="953">
        <v>20</v>
      </c>
      <c r="C51" s="954"/>
      <c r="D51" s="575" t="s">
        <v>3644</v>
      </c>
      <c r="E51" s="379" t="s">
        <v>15</v>
      </c>
      <c r="F51" s="387" t="e">
        <f>A51*$A$2*#REF!</f>
        <v>#REF!</v>
      </c>
      <c r="G51" s="388" t="e">
        <f>B51*$A$2*#REF!</f>
        <v>#REF!</v>
      </c>
    </row>
    <row r="52" spans="1:12" ht="16.5" thickBot="1" x14ac:dyDescent="0.3">
      <c r="A52" s="953">
        <v>20</v>
      </c>
      <c r="B52" s="953">
        <v>25</v>
      </c>
      <c r="C52" s="954"/>
      <c r="D52" s="943" t="s">
        <v>3645</v>
      </c>
      <c r="E52" s="533" t="s">
        <v>15</v>
      </c>
      <c r="F52" s="541" t="e">
        <f>A52*$A$2*#REF!</f>
        <v>#REF!</v>
      </c>
      <c r="G52" s="389" t="s">
        <v>1864</v>
      </c>
      <c r="I52" s="576" t="s">
        <v>3651</v>
      </c>
      <c r="J52" s="576"/>
      <c r="K52" s="576"/>
      <c r="L52" s="576"/>
    </row>
    <row r="53" spans="1:12" x14ac:dyDescent="0.25">
      <c r="A53" s="960">
        <v>8</v>
      </c>
      <c r="B53" s="960"/>
      <c r="C53" s="961"/>
      <c r="D53" s="942" t="s">
        <v>3654</v>
      </c>
      <c r="E53" s="537" t="s">
        <v>3640</v>
      </c>
      <c r="F53" s="1771" t="e">
        <f>A53*$A$2*#REF!</f>
        <v>#REF!</v>
      </c>
      <c r="G53" s="1772"/>
    </row>
    <row r="54" spans="1:12" x14ac:dyDescent="0.25">
      <c r="A54" s="960">
        <v>8</v>
      </c>
      <c r="B54" s="960"/>
      <c r="C54" s="961"/>
      <c r="D54" s="575" t="s">
        <v>3652</v>
      </c>
      <c r="E54" s="379" t="s">
        <v>3640</v>
      </c>
      <c r="F54" s="1773" t="e">
        <f>A54*$A$2*#REF!</f>
        <v>#REF!</v>
      </c>
      <c r="G54" s="1774"/>
    </row>
    <row r="55" spans="1:12" ht="16.5" thickBot="1" x14ac:dyDescent="0.3">
      <c r="A55" s="960">
        <v>8</v>
      </c>
      <c r="B55" s="960"/>
      <c r="C55" s="961"/>
      <c r="D55" s="943" t="s">
        <v>3653</v>
      </c>
      <c r="E55" s="533" t="s">
        <v>3640</v>
      </c>
      <c r="F55" s="1775" t="e">
        <f>A55*$A$2*#REF!</f>
        <v>#REF!</v>
      </c>
      <c r="G55" s="1776"/>
    </row>
    <row r="56" spans="1:12" x14ac:dyDescent="0.25">
      <c r="A56" s="955">
        <v>10</v>
      </c>
      <c r="B56" s="955">
        <v>12</v>
      </c>
      <c r="C56" s="956"/>
      <c r="D56" s="384" t="s">
        <v>2510</v>
      </c>
      <c r="E56" s="380" t="s">
        <v>14</v>
      </c>
      <c r="F56" s="387" t="e">
        <f>A56*$A$2*#REF!</f>
        <v>#REF!</v>
      </c>
      <c r="G56" s="388" t="e">
        <f>B56*$A$2*#REF!</f>
        <v>#REF!</v>
      </c>
    </row>
    <row r="57" spans="1:12" ht="16.5" thickBot="1" x14ac:dyDescent="0.3">
      <c r="A57" s="955">
        <v>12</v>
      </c>
      <c r="B57" s="955">
        <v>14</v>
      </c>
      <c r="C57" s="956"/>
      <c r="D57" s="532" t="s">
        <v>2511</v>
      </c>
      <c r="E57" s="540" t="s">
        <v>3435</v>
      </c>
      <c r="F57" s="541" t="e">
        <f>A57*$A$2*#REF!</f>
        <v>#REF!</v>
      </c>
      <c r="G57" s="389" t="e">
        <f>B57*$A$2*#REF!</f>
        <v>#REF!</v>
      </c>
    </row>
    <row r="60" spans="1:12" ht="18.75" x14ac:dyDescent="0.3">
      <c r="D60" s="397"/>
    </row>
    <row r="61" spans="1:12" ht="20.25" x14ac:dyDescent="0.3">
      <c r="D61" s="392" t="s">
        <v>2514</v>
      </c>
    </row>
    <row r="62" spans="1:12" x14ac:dyDescent="0.25">
      <c r="D62" s="850" t="s">
        <v>2512</v>
      </c>
    </row>
    <row r="63" spans="1:12" x14ac:dyDescent="0.25">
      <c r="D63" s="850" t="s">
        <v>2513</v>
      </c>
      <c r="I63" s="576" t="s">
        <v>3641</v>
      </c>
      <c r="J63" s="576"/>
      <c r="K63" s="576"/>
    </row>
    <row r="64" spans="1:12" x14ac:dyDescent="0.25">
      <c r="D64" s="850" t="s">
        <v>3669</v>
      </c>
    </row>
    <row r="65" spans="4:15" x14ac:dyDescent="0.25">
      <c r="D65" s="851" t="s">
        <v>3980</v>
      </c>
      <c r="I65" s="368" t="s">
        <v>3647</v>
      </c>
      <c r="L65" s="368" t="s">
        <v>3671</v>
      </c>
      <c r="O65" s="368" t="s">
        <v>3642</v>
      </c>
    </row>
    <row r="66" spans="4:15" x14ac:dyDescent="0.25">
      <c r="D66" s="851" t="s">
        <v>3485</v>
      </c>
    </row>
    <row r="67" spans="4:15" x14ac:dyDescent="0.25">
      <c r="D67" s="850" t="s">
        <v>3436</v>
      </c>
    </row>
    <row r="68" spans="4:15" x14ac:dyDescent="0.25">
      <c r="D68" s="851" t="s">
        <v>3515</v>
      </c>
    </row>
    <row r="69" spans="4:15" x14ac:dyDescent="0.25">
      <c r="D69" s="851" t="s">
        <v>3968</v>
      </c>
    </row>
    <row r="70" spans="4:15" x14ac:dyDescent="0.25">
      <c r="D70" s="851" t="s">
        <v>3646</v>
      </c>
    </row>
    <row r="71" spans="4:15" x14ac:dyDescent="0.25">
      <c r="D71" s="851" t="s">
        <v>3670</v>
      </c>
    </row>
    <row r="72" spans="4:15" x14ac:dyDescent="0.25">
      <c r="D72" s="851" t="s">
        <v>3649</v>
      </c>
    </row>
    <row r="73" spans="4:15" x14ac:dyDescent="0.25">
      <c r="D73" s="368" t="s">
        <v>3516</v>
      </c>
    </row>
    <row r="74" spans="4:15" x14ac:dyDescent="0.25">
      <c r="D74" s="368" t="s">
        <v>3584</v>
      </c>
    </row>
    <row r="75" spans="4:15" x14ac:dyDescent="0.25">
      <c r="D75" s="1762" t="s">
        <v>2500</v>
      </c>
      <c r="E75" s="1762"/>
      <c r="F75" s="1762"/>
      <c r="G75" s="1762"/>
    </row>
    <row r="76" spans="4:15" ht="16.5" thickBot="1" x14ac:dyDescent="0.3">
      <c r="G76" s="368"/>
    </row>
    <row r="77" spans="4:15" ht="16.5" thickBot="1" x14ac:dyDescent="0.3">
      <c r="D77" s="1767" t="s">
        <v>1484</v>
      </c>
      <c r="E77" s="1768"/>
      <c r="F77" s="1769"/>
      <c r="G77" s="368"/>
    </row>
    <row r="78" spans="4:15" x14ac:dyDescent="0.25">
      <c r="G78" s="368"/>
    </row>
    <row r="79" spans="4:15" x14ac:dyDescent="0.25">
      <c r="G79" s="368"/>
    </row>
    <row r="81" spans="7:7" x14ac:dyDescent="0.25">
      <c r="G81" s="368"/>
    </row>
    <row r="82" spans="7:7" ht="42" customHeight="1" x14ac:dyDescent="0.25">
      <c r="G82" s="368"/>
    </row>
    <row r="216" spans="4:7" x14ac:dyDescent="0.25">
      <c r="E216" s="368"/>
      <c r="F216" s="368"/>
      <c r="G216" s="368"/>
    </row>
    <row r="220" spans="4:7" x14ac:dyDescent="0.25">
      <c r="D220" s="727" t="s">
        <v>2772</v>
      </c>
    </row>
  </sheetData>
  <customSheetViews>
    <customSheetView guid="{DFF1BFB2-7AD8-4AD9-8352-C6D516A7EB1A}" fitToPage="1" hiddenColumns="1">
      <pane xSplit="4" ySplit="10" topLeftCell="E11" activePane="bottomRight" state="frozen"/>
      <selection pane="bottomRight"/>
      <rowBreaks count="2" manualBreakCount="2">
        <brk id="55" max="16383" man="1"/>
        <brk id="100" max="9" man="1"/>
      </rowBreaks>
      <pageMargins left="0.7" right="0.7" top="0.75" bottom="0.75" header="0.3" footer="0.3"/>
      <pageSetup paperSize="9" scale="83" fitToHeight="0" orientation="landscape" verticalDpi="0" r:id="rId1"/>
    </customSheetView>
  </customSheetViews>
  <mergeCells count="11">
    <mergeCell ref="D2:G2"/>
    <mergeCell ref="I2:T3"/>
    <mergeCell ref="D19:G19"/>
    <mergeCell ref="D20:G20"/>
    <mergeCell ref="D77:F77"/>
    <mergeCell ref="D75:G75"/>
    <mergeCell ref="I4:J4"/>
    <mergeCell ref="I17:J17"/>
    <mergeCell ref="F53:G53"/>
    <mergeCell ref="F54:G54"/>
    <mergeCell ref="F55:G55"/>
  </mergeCells>
  <hyperlinks>
    <hyperlink ref="D1" location="заглавие!A1" display="На главную"/>
    <hyperlink ref="D2:G2" location="'Крашенный МДФ фрезерованный'!T2" display="Вернуться к просчету шкафов"/>
    <hyperlink ref="D19:G19" location="'Крашенный МДФ фрезерованный'!T2" display="Вернуться к просчету шкафов"/>
    <hyperlink ref="E1:F1" location="'Тех инф + декор  крашенный  '!C50" display="СМОТРЕТЬ ТИПЫ ФРЕЗЕРОВОК"/>
    <hyperlink ref="E1" location="'Тех инф + декор  крашенный  '!C60" display="СМОТРЕТЬ ТИПЫ ФРЕЗЕРОВОК"/>
    <hyperlink ref="D220" location="'Крашенный МДФ гладкий (Овион)'!N1" display="Вернуться к просчету шкафов "/>
    <hyperlink ref="D75:G75" location="'Крашенный МДФ фрезерованный'!T2" display="Вернуться к просчету шкафов"/>
  </hyperlinks>
  <pageMargins left="0.7" right="0.7" top="0.75" bottom="0.75" header="0.3" footer="0.3"/>
  <pageSetup paperSize="9" scale="83" fitToHeight="0" orientation="landscape" verticalDpi="0" r:id="rId2"/>
  <rowBreaks count="2" manualBreakCount="2">
    <brk id="81" max="16383" man="1"/>
    <brk id="126" max="9" man="1"/>
  </rowBreaks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9">
    <pageSetUpPr fitToPage="1"/>
  </sheetPr>
  <dimension ref="A1:R26"/>
  <sheetViews>
    <sheetView topLeftCell="B1" zoomScaleNormal="100" workbookViewId="0">
      <selection sqref="A1:A1048576"/>
    </sheetView>
  </sheetViews>
  <sheetFormatPr defaultRowHeight="15.75" x14ac:dyDescent="0.25"/>
  <cols>
    <col min="1" max="1" width="9.140625" style="368" hidden="1" customWidth="1"/>
    <col min="2" max="2" width="9.140625" style="368" customWidth="1"/>
    <col min="3" max="3" width="80.7109375" style="368" customWidth="1"/>
    <col min="4" max="4" width="23.140625" style="374" customWidth="1"/>
    <col min="5" max="5" width="17.42578125" style="374" customWidth="1"/>
    <col min="6" max="16384" width="9.140625" style="368"/>
  </cols>
  <sheetData>
    <row r="1" spans="1:18" x14ac:dyDescent="0.25">
      <c r="A1" s="950"/>
      <c r="C1" s="369" t="s">
        <v>2010</v>
      </c>
    </row>
    <row r="2" spans="1:18" ht="16.5" customHeight="1" thickBot="1" x14ac:dyDescent="0.3">
      <c r="A2" s="950"/>
      <c r="C2" s="1762" t="s">
        <v>2500</v>
      </c>
      <c r="D2" s="1762"/>
      <c r="E2" s="1762"/>
      <c r="F2" s="370"/>
      <c r="G2" s="1777"/>
      <c r="H2" s="1777"/>
      <c r="I2" s="1777"/>
      <c r="J2" s="1777"/>
      <c r="K2" s="1777"/>
      <c r="L2" s="1777"/>
      <c r="M2" s="1777"/>
      <c r="N2" s="1777"/>
      <c r="O2" s="1777"/>
      <c r="P2" s="1777"/>
      <c r="Q2" s="1777"/>
      <c r="R2" s="1777"/>
    </row>
    <row r="3" spans="1:18" ht="16.5" thickBot="1" x14ac:dyDescent="0.3">
      <c r="A3" s="951"/>
      <c r="B3" s="952"/>
      <c r="C3" s="997" t="s">
        <v>3331</v>
      </c>
      <c r="D3" s="1045" t="s">
        <v>1478</v>
      </c>
      <c r="E3" s="534" t="s">
        <v>19</v>
      </c>
    </row>
    <row r="4" spans="1:18" x14ac:dyDescent="0.25">
      <c r="A4" s="953">
        <v>20</v>
      </c>
      <c r="B4" s="954"/>
      <c r="C4" s="381" t="s">
        <v>3334</v>
      </c>
      <c r="D4" s="523" t="s">
        <v>3335</v>
      </c>
      <c r="E4" s="524" t="e">
        <f>A4*#REF!</f>
        <v>#REF!</v>
      </c>
    </row>
    <row r="5" spans="1:18" x14ac:dyDescent="0.25">
      <c r="A5" s="951">
        <v>14</v>
      </c>
      <c r="B5" s="952"/>
      <c r="C5" s="382" t="s">
        <v>3336</v>
      </c>
      <c r="D5" s="379" t="s">
        <v>3335</v>
      </c>
      <c r="E5" s="388" t="e">
        <f>A5*#REF!</f>
        <v>#REF!</v>
      </c>
    </row>
    <row r="6" spans="1:18" x14ac:dyDescent="0.25">
      <c r="A6" s="951">
        <v>21</v>
      </c>
      <c r="B6" s="952"/>
      <c r="C6" s="382" t="s">
        <v>3766</v>
      </c>
      <c r="D6" s="379" t="s">
        <v>3335</v>
      </c>
      <c r="E6" s="388" t="e">
        <f>A6*#REF!</f>
        <v>#REF!</v>
      </c>
    </row>
    <row r="7" spans="1:18" x14ac:dyDescent="0.25">
      <c r="A7" s="951">
        <v>7</v>
      </c>
      <c r="B7" s="952"/>
      <c r="C7" s="383" t="s">
        <v>3380</v>
      </c>
      <c r="D7" s="378" t="s">
        <v>15</v>
      </c>
      <c r="E7" s="388" t="e">
        <f>A7*#REF!</f>
        <v>#REF!</v>
      </c>
    </row>
    <row r="8" spans="1:18" x14ac:dyDescent="0.25">
      <c r="A8" s="953">
        <v>20</v>
      </c>
      <c r="B8" s="954"/>
      <c r="C8" s="382" t="s">
        <v>3381</v>
      </c>
      <c r="D8" s="379" t="s">
        <v>3335</v>
      </c>
      <c r="E8" s="388" t="e">
        <f>A8*#REF!</f>
        <v>#REF!</v>
      </c>
    </row>
    <row r="9" spans="1:18" x14ac:dyDescent="0.25">
      <c r="A9" s="953">
        <v>203</v>
      </c>
      <c r="B9" s="954"/>
      <c r="C9" s="382" t="s">
        <v>3382</v>
      </c>
      <c r="D9" s="379" t="s">
        <v>3335</v>
      </c>
      <c r="E9" s="388" t="e">
        <f>A9*#REF!</f>
        <v>#REF!</v>
      </c>
    </row>
    <row r="10" spans="1:18" x14ac:dyDescent="0.25">
      <c r="A10" s="953">
        <v>41</v>
      </c>
      <c r="B10" s="954"/>
      <c r="C10" s="383" t="s">
        <v>3383</v>
      </c>
      <c r="D10" s="379" t="s">
        <v>3335</v>
      </c>
      <c r="E10" s="388" t="e">
        <f>A10*#REF!</f>
        <v>#REF!</v>
      </c>
    </row>
    <row r="11" spans="1:18" ht="15.75" customHeight="1" x14ac:dyDescent="0.25">
      <c r="A11" s="955">
        <v>20</v>
      </c>
      <c r="B11" s="956"/>
      <c r="C11" s="383" t="s">
        <v>3384</v>
      </c>
      <c r="D11" s="379" t="s">
        <v>3335</v>
      </c>
      <c r="E11" s="388" t="e">
        <f>A11*#REF!</f>
        <v>#REF!</v>
      </c>
    </row>
    <row r="12" spans="1:18" x14ac:dyDescent="0.25">
      <c r="A12" s="955">
        <v>1</v>
      </c>
      <c r="B12" s="956"/>
      <c r="C12" s="383" t="s">
        <v>3385</v>
      </c>
      <c r="D12" s="378" t="s">
        <v>15</v>
      </c>
      <c r="E12" s="388" t="e">
        <f>A12*#REF!</f>
        <v>#REF!</v>
      </c>
    </row>
    <row r="13" spans="1:18" x14ac:dyDescent="0.25">
      <c r="A13" s="955">
        <v>20</v>
      </c>
      <c r="B13" s="956"/>
      <c r="C13" s="384" t="s">
        <v>3386</v>
      </c>
      <c r="D13" s="379" t="s">
        <v>2504</v>
      </c>
      <c r="E13" s="388" t="e">
        <f>A13*#REF!</f>
        <v>#REF!</v>
      </c>
    </row>
    <row r="14" spans="1:18" x14ac:dyDescent="0.25">
      <c r="A14" s="955">
        <v>10</v>
      </c>
      <c r="B14" s="956"/>
      <c r="C14" s="384" t="s">
        <v>3399</v>
      </c>
      <c r="D14" s="379" t="s">
        <v>3335</v>
      </c>
      <c r="E14" s="388" t="e">
        <f>A14*#REF!</f>
        <v>#REF!</v>
      </c>
    </row>
    <row r="15" spans="1:18" x14ac:dyDescent="0.25">
      <c r="A15" s="955">
        <v>17.600000000000001</v>
      </c>
      <c r="B15" s="956"/>
      <c r="C15" s="384" t="s">
        <v>3400</v>
      </c>
      <c r="D15" s="379" t="s">
        <v>3335</v>
      </c>
      <c r="E15" s="388" t="e">
        <f>A15*#REF!</f>
        <v>#REF!</v>
      </c>
    </row>
    <row r="16" spans="1:18" x14ac:dyDescent="0.25">
      <c r="A16" s="955">
        <v>33.6</v>
      </c>
      <c r="B16" s="956"/>
      <c r="C16" s="384" t="s">
        <v>3401</v>
      </c>
      <c r="D16" s="379" t="s">
        <v>3335</v>
      </c>
      <c r="E16" s="388" t="e">
        <f>A16*#REF!</f>
        <v>#REF!</v>
      </c>
    </row>
    <row r="17" spans="1:6" x14ac:dyDescent="0.25">
      <c r="A17" s="955">
        <v>30</v>
      </c>
      <c r="B17" s="956"/>
      <c r="C17" s="384" t="s">
        <v>3403</v>
      </c>
      <c r="D17" s="379" t="s">
        <v>3335</v>
      </c>
      <c r="E17" s="388" t="e">
        <f>A17*#REF!</f>
        <v>#REF!</v>
      </c>
    </row>
    <row r="18" spans="1:6" x14ac:dyDescent="0.25">
      <c r="A18" s="955">
        <v>10</v>
      </c>
      <c r="B18" s="956"/>
      <c r="C18" s="384" t="s">
        <v>3387</v>
      </c>
      <c r="D18" s="379" t="s">
        <v>2504</v>
      </c>
      <c r="E18" s="388" t="e">
        <f>A18*#REF!</f>
        <v>#REF!</v>
      </c>
    </row>
    <row r="19" spans="1:6" ht="16.5" thickBot="1" x14ac:dyDescent="0.3">
      <c r="A19" s="955">
        <v>15</v>
      </c>
      <c r="B19" s="956"/>
      <c r="C19" s="532" t="s">
        <v>3388</v>
      </c>
      <c r="D19" s="533" t="s">
        <v>2504</v>
      </c>
      <c r="E19" s="389" t="e">
        <f>A19*#REF!</f>
        <v>#REF!</v>
      </c>
    </row>
    <row r="20" spans="1:6" x14ac:dyDescent="0.25">
      <c r="A20" s="950"/>
    </row>
    <row r="21" spans="1:6" x14ac:dyDescent="0.25">
      <c r="A21" s="1040"/>
      <c r="C21" s="368" t="s">
        <v>3389</v>
      </c>
    </row>
    <row r="22" spans="1:6" x14ac:dyDescent="0.25">
      <c r="C22" s="949" t="s">
        <v>3968</v>
      </c>
    </row>
    <row r="23" spans="1:6" x14ac:dyDescent="0.25">
      <c r="C23" s="368" t="s">
        <v>3390</v>
      </c>
    </row>
    <row r="24" spans="1:6" x14ac:dyDescent="0.25">
      <c r="C24" s="368" t="s">
        <v>3767</v>
      </c>
    </row>
    <row r="25" spans="1:6" x14ac:dyDescent="0.25">
      <c r="C25" s="368" t="s">
        <v>3402</v>
      </c>
    </row>
    <row r="26" spans="1:6" ht="32.25" customHeight="1" x14ac:dyDescent="0.25">
      <c r="C26" s="1778" t="s">
        <v>3768</v>
      </c>
      <c r="D26" s="1778"/>
      <c r="E26" s="1778"/>
      <c r="F26" s="1778"/>
    </row>
  </sheetData>
  <customSheetViews>
    <customSheetView guid="{DFF1BFB2-7AD8-4AD9-8352-C6D516A7EB1A}" fitToPage="1">
      <selection activeCell="A18" sqref="A18"/>
      <rowBreaks count="1" manualBreakCount="1">
        <brk id="21" max="9" man="1"/>
      </rowBreaks>
      <pageMargins left="0.7" right="0.7" top="0.75" bottom="0.75" header="0.3" footer="0.3"/>
      <pageSetup paperSize="9" scale="83" fitToHeight="0" orientation="landscape" verticalDpi="0" r:id="rId1"/>
    </customSheetView>
  </customSheetViews>
  <mergeCells count="3">
    <mergeCell ref="C2:E2"/>
    <mergeCell ref="G2:R2"/>
    <mergeCell ref="C26:F26"/>
  </mergeCells>
  <hyperlinks>
    <hyperlink ref="C1" location="заглавие!A1" display="На главную"/>
    <hyperlink ref="C2:E2" location="'Шпон Дуба'!N3" display="Вернуться к просчету шкафов"/>
  </hyperlinks>
  <pageMargins left="0.7" right="0.7" top="0.75" bottom="0.75" header="0.3" footer="0.3"/>
  <pageSetup paperSize="9" scale="83" fitToHeight="0" orientation="landscape" verticalDpi="0" r:id="rId2"/>
  <rowBreaks count="1" manualBreakCount="1">
    <brk id="21" max="9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12</vt:i4>
      </vt:variant>
      <vt:variant>
        <vt:lpstr>Именованные диапазоны</vt:lpstr>
      </vt:variant>
      <vt:variant>
        <vt:i4>9</vt:i4>
      </vt:variant>
    </vt:vector>
  </HeadingPairs>
  <TitlesOfParts>
    <vt:vector size="21" baseType="lpstr">
      <vt:lpstr>Плёночный мдф</vt:lpstr>
      <vt:lpstr>Массив</vt:lpstr>
      <vt:lpstr>Столешницы</vt:lpstr>
      <vt:lpstr>Фурнитура</vt:lpstr>
      <vt:lpstr>Ручки</vt:lpstr>
      <vt:lpstr>Скрытые ручки </vt:lpstr>
      <vt:lpstr>ДЕКОРЫ (материалы)</vt:lpstr>
      <vt:lpstr>Тех инф + декор  крашенный  </vt:lpstr>
      <vt:lpstr>Тех инф шпон</vt:lpstr>
      <vt:lpstr> массив PAN FASAD</vt:lpstr>
      <vt:lpstr>массив ЗОВ_древ</vt:lpstr>
      <vt:lpstr>Витражи</vt:lpstr>
      <vt:lpstr>Массив!Заголовки_для_печати</vt:lpstr>
      <vt:lpstr>'Плёночный мдф'!Заголовки_для_печати</vt:lpstr>
      <vt:lpstr>' массив PAN FASAD'!Область_печати</vt:lpstr>
      <vt:lpstr>Массив!Область_печати</vt:lpstr>
      <vt:lpstr>'Плёночный мдф'!Область_печати</vt:lpstr>
      <vt:lpstr>Ручки!Область_печати</vt:lpstr>
      <vt:lpstr>'Скрытые ручки '!Область_печати</vt:lpstr>
      <vt:lpstr>Столешницы!Область_печати</vt:lpstr>
      <vt:lpstr>Фурнитура!Область_печати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Corporation</dc:creator>
  <cp:lastModifiedBy>Долбик - Воробей Роман</cp:lastModifiedBy>
  <cp:lastPrinted>2018-04-26T01:48:17Z</cp:lastPrinted>
  <dcterms:created xsi:type="dcterms:W3CDTF">1996-10-08T23:32:33Z</dcterms:created>
  <dcterms:modified xsi:type="dcterms:W3CDTF">2023-01-09T19:45:34Z</dcterms:modified>
</cp:coreProperties>
</file>